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Test\"/>
    </mc:Choice>
  </mc:AlternateContent>
  <xr:revisionPtr revIDLastSave="0" documentId="13_ncr:1_{263C8E17-224F-40A1-B36E-7FF147081388}" xr6:coauthVersionLast="47" xr6:coauthVersionMax="47" xr10:uidLastSave="{00000000-0000-0000-0000-000000000000}"/>
  <bookViews>
    <workbookView xWindow="-110" yWindow="-110" windowWidth="19420" windowHeight="10300" tabRatio="943" xr2:uid="{00000000-000D-0000-FFFF-FFFF00000000}"/>
  </bookViews>
  <sheets>
    <sheet name="Project Details" sheetId="53" r:id="rId1"/>
    <sheet name="MASTER SHEET" sheetId="44" r:id="rId2"/>
    <sheet name="Erection Compiled" sheetId="52" r:id="rId3"/>
    <sheet name="Progress" sheetId="36" r:id="rId4"/>
    <sheet name="Visual Chart" sheetId="22" r:id="rId5"/>
    <sheet name="PENDING FDN DETAILS" sheetId="50" r:id="rId6"/>
    <sheet name="PENDING ERE DETAILS" sheetId="51" r:id="rId7"/>
    <sheet name="TSE-MANUAL-LT-11KV-33KV Details" sheetId="45" r:id="rId8"/>
    <sheet name="Crossing Details" sheetId="46" r:id="rId9"/>
    <sheet name="TS" sheetId="12" state="hidden" r:id="rId10"/>
    <sheet name="TS (2)" sheetId="48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0" localSheetId="4">#REF!</definedName>
    <definedName name="\A">#REF!</definedName>
    <definedName name="\B">#REF!</definedName>
    <definedName name="\C">#REF!</definedName>
    <definedName name="\M">#REF!</definedName>
    <definedName name="\N">#REF!</definedName>
    <definedName name="\P">#REF!</definedName>
    <definedName name="\R">#REF!</definedName>
    <definedName name="\U">#REF!</definedName>
    <definedName name="\V">#REF!</definedName>
    <definedName name="__________________KEY3" localSheetId="4" hidden="1">'[1]SC Cost FEB 03'!#REF!</definedName>
    <definedName name="________________KEY3" localSheetId="4" hidden="1">'[1]SC Cost FEB 03'!#REF!</definedName>
    <definedName name="_______________KEY3" localSheetId="4" hidden="1">'[1]SC Cost FEB 03'!#REF!</definedName>
    <definedName name="____________KEY3" localSheetId="4" hidden="1">'[1]SC Cost FEB 03'!#REF!</definedName>
    <definedName name="________KEY3" localSheetId="4" hidden="1">'[1]SC Cost FEB 03'!#REF!</definedName>
    <definedName name="____A1" localSheetId="4">#REF!</definedName>
    <definedName name="____A10" localSheetId="4">#REF!</definedName>
    <definedName name="____A13" localSheetId="4">#REF!</definedName>
    <definedName name="____A2" localSheetId="4">#REF!</definedName>
    <definedName name="____A3" localSheetId="4">#REF!</definedName>
    <definedName name="____A4" localSheetId="4">#REF!</definedName>
    <definedName name="____A5" localSheetId="4">#REF!</definedName>
    <definedName name="____A6" localSheetId="4">#REF!</definedName>
    <definedName name="____A655600" localSheetId="4">#REF!</definedName>
    <definedName name="____A7" localSheetId="4">#REF!</definedName>
    <definedName name="____A8" localSheetId="4">#REF!</definedName>
    <definedName name="____A9" localSheetId="4">#REF!</definedName>
    <definedName name="___A1" localSheetId="4">#REF!</definedName>
    <definedName name="___A10" localSheetId="4">#REF!</definedName>
    <definedName name="___A13" localSheetId="4">#REF!</definedName>
    <definedName name="___A2" localSheetId="4">#REF!</definedName>
    <definedName name="___A3" localSheetId="4">#REF!</definedName>
    <definedName name="___A4" localSheetId="4">#REF!</definedName>
    <definedName name="___A5" localSheetId="4">#REF!</definedName>
    <definedName name="___A6" localSheetId="4">#REF!</definedName>
    <definedName name="___A655600" localSheetId="4">#REF!</definedName>
    <definedName name="___A7" localSheetId="4">#REF!</definedName>
    <definedName name="___A8" localSheetId="4">#REF!</definedName>
    <definedName name="___A9" localSheetId="4">#REF!</definedName>
    <definedName name="___KEY3" localSheetId="4" hidden="1">'[1]SC Cost FEB 03'!#REF!</definedName>
    <definedName name="__123Graph_B" localSheetId="4" hidden="1">'[2]CASH-FLOW'!#REF!</definedName>
    <definedName name="__123Graph_B" hidden="1">'[3]CASH-FLOW'!#REF!</definedName>
    <definedName name="__A1" localSheetId="4">#REF!</definedName>
    <definedName name="__A10" localSheetId="4">#REF!</definedName>
    <definedName name="__A13" localSheetId="4">#REF!</definedName>
    <definedName name="__A2" localSheetId="4">#REF!</definedName>
    <definedName name="__A3" localSheetId="4">#REF!</definedName>
    <definedName name="__A4" localSheetId="4">#REF!</definedName>
    <definedName name="__A5" localSheetId="4">#REF!</definedName>
    <definedName name="__A6" localSheetId="4">#REF!</definedName>
    <definedName name="__A655600" localSheetId="4">#REF!</definedName>
    <definedName name="__A7" localSheetId="4">#REF!</definedName>
    <definedName name="__A8" localSheetId="4">#REF!</definedName>
    <definedName name="__A9" localSheetId="4">#REF!</definedName>
    <definedName name="__KEY3" localSheetId="4" hidden="1">'[1]SC Cost FEB 03'!#REF!</definedName>
    <definedName name="__srk1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A1" localSheetId="4">#REF!</definedName>
    <definedName name="_A10" localSheetId="4">#REF!</definedName>
    <definedName name="_A13" localSheetId="4">#REF!</definedName>
    <definedName name="_A2" localSheetId="4">#REF!</definedName>
    <definedName name="_A3" localSheetId="4">#REF!</definedName>
    <definedName name="_A4" localSheetId="4">#REF!</definedName>
    <definedName name="_A5" localSheetId="4">#REF!</definedName>
    <definedName name="_A6" localSheetId="4">#REF!</definedName>
    <definedName name="_A655600" localSheetId="4">#REF!</definedName>
    <definedName name="_a655601">#REF!</definedName>
    <definedName name="_A7" localSheetId="4">#REF!</definedName>
    <definedName name="_A8" localSheetId="4">#REF!</definedName>
    <definedName name="_A9" localSheetId="4">#REF!</definedName>
    <definedName name="_b111121" localSheetId="4">'[4]PACK (B)'!#REF!</definedName>
    <definedName name="_xlnm._FilterDatabase" localSheetId="6" hidden="1">'PENDING ERE DETAILS'!$A$5:$G$52</definedName>
    <definedName name="_xlnm._FilterDatabase" localSheetId="5" hidden="1">'PENDING FDN DETAILS'!$A$3:$AD$16</definedName>
    <definedName name="_xlnm._FilterDatabase" localSheetId="3" hidden="1">Progress!$A$131:$P$214</definedName>
    <definedName name="_xlnm._FilterDatabase" localSheetId="9" hidden="1">TS!$B$10:$B$264</definedName>
    <definedName name="_xlnm._FilterDatabase" localSheetId="10" hidden="1">'TS (2)'!$C$8:$C$254</definedName>
    <definedName name="_xlnm._FilterDatabase" hidden="1">'[5]SP Break Up'!$A$6:$I$39</definedName>
    <definedName name="_Key1" localSheetId="4" hidden="1">#REF!</definedName>
    <definedName name="_KEY3" localSheetId="4" hidden="1">'[1]SC Cost FEB 03'!#REF!</definedName>
    <definedName name="_Order1" hidden="1">255</definedName>
    <definedName name="_Order2" hidden="1">255</definedName>
    <definedName name="_TAB1">[6]TABLES!$A$2:$C$16</definedName>
    <definedName name="A" localSheetId="4">#REF!</definedName>
    <definedName name="A">#REF!</definedName>
    <definedName name="A1_" localSheetId="4">#REF!</definedName>
    <definedName name="A10_" localSheetId="4">#REF!</definedName>
    <definedName name="A13_" localSheetId="4">#REF!</definedName>
    <definedName name="A2_" localSheetId="4">#REF!</definedName>
    <definedName name="A3_" localSheetId="4">#REF!</definedName>
    <definedName name="A4_" localSheetId="4">#REF!</definedName>
    <definedName name="A5_" localSheetId="4">#REF!</definedName>
    <definedName name="A6_" localSheetId="4">#REF!</definedName>
    <definedName name="A7_" localSheetId="4">#REF!</definedName>
    <definedName name="A8_" localSheetId="4">#REF!</definedName>
    <definedName name="A9_" localSheetId="4">#REF!</definedName>
    <definedName name="aa" localSheetId="4">#REF!</definedName>
    <definedName name="AAA" hidden="1">{#N/A,#N/A,FALSE,"COVER1.XLS ";#N/A,#N/A,FALSE,"RACT1.XLS";#N/A,#N/A,FALSE,"RACT2.XLS";#N/A,#N/A,FALSE,"ECCMP";#N/A,#N/A,FALSE,"WELDER.XLS"}</definedName>
    <definedName name="aaaa">#REF!</definedName>
    <definedName name="ab">#REF!</definedName>
    <definedName name="ABC" localSheetId="4">#REF!</definedName>
    <definedName name="abcd">#REF!</definedName>
    <definedName name="ADVIK">#REF!</definedName>
    <definedName name="adwea" localSheetId="4">#REF!</definedName>
    <definedName name="april_qty" localSheetId="4">#REF!</definedName>
    <definedName name="ax">[7]CLAY!#REF!</definedName>
    <definedName name="ay">[7]CLAY!#REF!</definedName>
    <definedName name="B">'[8]PRECAST lightconc-II'!$K$19</definedName>
    <definedName name="bf" localSheetId="4">[9]Transfer!#REF!</definedName>
    <definedName name="bol" localSheetId="4">#REF!</definedName>
    <definedName name="botn">#REF!</definedName>
    <definedName name="bua">#REF!</definedName>
    <definedName name="building">'[10]DETAILED  BOQ'!$A$2</definedName>
    <definedName name="cant">'[11]Staff Acco.'!#REF!</definedName>
    <definedName name="carpet" localSheetId="4">#REF!</definedName>
    <definedName name="CCC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hecked" localSheetId="4">[7]CLAY!#REF!</definedName>
    <definedName name="col" localSheetId="4">#REF!</definedName>
    <definedName name="COVVV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cr">[12]dBase!$J$14</definedName>
    <definedName name="cummeas_may1006" localSheetId="4">#REF!</definedName>
    <definedName name="cummeas_up_to_mar" localSheetId="4">#REF!</definedName>
    <definedName name="_xlnm.Database">#N/A</definedName>
    <definedName name="dev">'[13]july-I'!$H$126:$H$140</definedName>
    <definedName name="Dome1">'[14]Data Sheet'!$B$3:$B$51</definedName>
    <definedName name="E">'[8]PRECAST lightconc-II'!$K$20</definedName>
    <definedName name="F" localSheetId="4">#REF!</definedName>
    <definedName name="fdsdafas" localSheetId="4" hidden="1">{"'TP-SUMMARY'!$I$11:$K$11"}</definedName>
    <definedName name="feb_qty_rev_3" localSheetId="4">#REF!</definedName>
    <definedName name="feb_rev4_qty" localSheetId="4">#REF!</definedName>
    <definedName name="ff" hidden="1">#REF!</definedName>
    <definedName name="FGNFN" localSheetId="4">#REF!</definedName>
    <definedName name="fhfgfhgfh" localSheetId="4">#REF!</definedName>
    <definedName name="fiI">#REF!</definedName>
    <definedName name="Floor">'[10]DETAILED  BOQ'!$C$4</definedName>
    <definedName name="GBDFG" localSheetId="4">#REF!</definedName>
    <definedName name="GRADE" localSheetId="4">#REF!</definedName>
    <definedName name="hfghfhertye5y5" localSheetId="4">#REF!</definedName>
    <definedName name="HTML_CodePage" hidden="1">1252</definedName>
    <definedName name="HTML_Control" localSheetId="4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insertplate_and_exp_joint" localSheetId="4">#REF!</definedName>
    <definedName name="job">'[15]DETAILED  BOQ'!$A$1</definedName>
    <definedName name="JobID" localSheetId="4">#REF!</definedName>
    <definedName name="kllkl">#REF!</definedName>
    <definedName name="knlkk">#REF!</definedName>
    <definedName name="lakh">[12]dBase!$J$12</definedName>
    <definedName name="lef" localSheetId="4">#REF!</definedName>
    <definedName name="logo1">"Picture 7"</definedName>
    <definedName name="man" localSheetId="4">#REF!</definedName>
    <definedName name="manday1" localSheetId="4">#REF!</definedName>
    <definedName name="march_qty" localSheetId="4">#REF!</definedName>
    <definedName name="mhr" localSheetId="4">#REF!</definedName>
    <definedName name="MonthYear">'[14]Data Sheet'!$A$2:$A$50</definedName>
    <definedName name="MS200202rev2" localSheetId="4">#REF!</definedName>
    <definedName name="ms2002may1706" localSheetId="4">#REF!</definedName>
    <definedName name="msjune1807" localSheetId="4">#REF!</definedName>
    <definedName name="NONSOR">#REF!</definedName>
    <definedName name="num2text">[12]dBase!$A$3:$I$1005</definedName>
    <definedName name="Pane2" localSheetId="4">#REF!</definedName>
    <definedName name="PHYSICAL_STATUS_OF_CONDUCTOR_AS_ON_DATE">'[16]Conductor Supply'!$A$1:$M$16</definedName>
    <definedName name="PPP" localSheetId="4">#REF!</definedName>
    <definedName name="PPPPPP" hidden="1">{#N/A,#N/A,FALSE,"COVER1.XLS ";#N/A,#N/A,FALSE,"RACT1.XLS";#N/A,#N/A,FALSE,"RACT2.XLS";#N/A,#N/A,FALSE,"ECCMP";#N/A,#N/A,FALSE,"WELDER.XLS"}</definedName>
    <definedName name="PR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_xlnm.Print_Area" localSheetId="4">'Visual Chart'!$B$1:$W$175</definedName>
    <definedName name="_xlnm.Print_Area">#REF!</definedName>
    <definedName name="_xlnm.Print_Titles" localSheetId="3">Progress!$1:$2</definedName>
    <definedName name="_xlnm.Print_Titles">#N/A</definedName>
    <definedName name="printarea" localSheetId="4">#REF!</definedName>
    <definedName name="project" localSheetId="4">[7]CLAY!#REF!</definedName>
    <definedName name="Qty_as_on_apr" localSheetId="4">#REF!</definedName>
    <definedName name="_xlnm.Recorder">#REF!</definedName>
    <definedName name="rel">#REF!</definedName>
    <definedName name="Rev">#REF!</definedName>
    <definedName name="RFGF" localSheetId="4">#REF!</definedName>
    <definedName name="rig">#REF!</definedName>
    <definedName name="robot">#REF!</definedName>
    <definedName name="rosid">#REF!</definedName>
    <definedName name="rrammv" localSheetId="4">#REF!</definedName>
    <definedName name="RRR" hidden="1">#REF!</definedName>
    <definedName name="S">#REF!</definedName>
    <definedName name="S0" localSheetId="4">#REF!</definedName>
    <definedName name="sas">#REF!</definedName>
    <definedName name="sasssss">#REF!</definedName>
    <definedName name="Sdate">#REF!</definedName>
    <definedName name="SESHA_SAI_CONSTRUCTION">#REF!</definedName>
    <definedName name="sheet1">#REF!</definedName>
    <definedName name="SOR">#REF!</definedName>
    <definedName name="SPTNP">[6]TABLES!$E$4:$F$57</definedName>
    <definedName name="srk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StrID" localSheetId="4">#REF!</definedName>
    <definedName name="structure" localSheetId="4">[7]CLAY!#REF!</definedName>
    <definedName name="Subject" localSheetId="4">#REF!</definedName>
    <definedName name="Supply">#REF!</definedName>
    <definedName name="T0" localSheetId="4">#REF!</definedName>
    <definedName name="t1_" localSheetId="4">#REF!</definedName>
    <definedName name="TABLE_4" localSheetId="4">#REF!</definedName>
    <definedName name="TEST">#REF!</definedName>
    <definedName name="TITLE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tree" localSheetId="4" hidden="1">{"'TP-SUMMARY'!$I$11:$K$11"}</definedName>
    <definedName name="UNITS">#REF!</definedName>
    <definedName name="v">'[17]AT-3'!$C$10</definedName>
    <definedName name="vertical_col_and_corner_walls" localSheetId="4">#REF!</definedName>
    <definedName name="w" localSheetId="4">[7]CLAY!#REF!</definedName>
    <definedName name="Waiting">"Picture 1"</definedName>
    <definedName name="wertt" hidden="1">{#N/A,#N/A,FALSE,"COVER1.XLS ";#N/A,#N/A,FALSE,"RACT1.XLS";#N/A,#N/A,FALSE,"RACT2.XLS";#N/A,#N/A,FALSE,"ECCMP";#N/A,#N/A,FALSE,"WELDER.XLS"}</definedName>
    <definedName name="wrn.piping." hidden="1">{#N/A,#N/A,FALSE,"Pipg_cover";#N/A,#N/A,FALSE,"Pipe-mat";#N/A,#N/A,FALSE,"piplqd";#N/A,#N/A,FALSE,"planload";#N/A,#N/A,FALSE,"pipload";#N/A,#N/A,FALSE,"cumic";#N/A,#N/A,FALSE,"cumliq";#N/A,#N/A,FALSE,"cumcont";#N/A,#N/A,FALSE,"contmonth";"PLAN",#N/A,FALSE,"oresreqsum";"GRA1",#N/A,FALSE,"oresreqsum";"GRA2",#N/A,FALSE,"oresreqsum";#N/A,#N/A,FALSE,"welders";"PLAN",#N/A,FALSE,"eccsum";"GRA1",#N/A,FALSE,"eccsum";"GRA2",#N/A,FALSE,"eccsum";"PLAN",#N/A,FALSE,"dodsalsum";"grap1",#N/A,FALSE,"dodsalsum";"graph2",#N/A,FALSE,"dodsalsum";"PLAN",#N/A,FALSE,"b&amp;rsum";"graph1",#N/A,FALSE,"b&amp;rsum";"graph2",#N/A,FALSE,"b&amp;rsum";"PLAN",#N/A,FALSE,"petronsum";"graph1",#N/A,FALSE,"petronsum";"graph2",#N/A,FALSE,"petronsum";"PLAN",#N/A,FALSE,"gdcsum";"graph1",#N/A,FALSE,"gdcsum";"graph2",#N/A,FALSE,"gdcsum";#N/A,#N/A,FALSE,"ubelsum";"PLAN",#N/A,FALSE,"othersum";"GRA1",#N/A,FALSE,"othersum";"GRA2",#N/A,FALSE,"othersum"}</definedName>
    <definedName name="wrn.RCC." hidden="1">{#N/A,#N/A,FALSE,"RCC_cover";#N/A,#N/A,FALSE,"philoshophy";#N/A,#N/A,FALSE,"scope";#N/A,#N/A,FALSE,"mrq_budget";#N/A,#N/A,FALSE,"civil_matls";#N/A,#N/A,FALSE,"RCC_engg";#N/A,#N/A,FALSE,"RCC_overall";#N/A,#N/A,FALSE,"share";#N/A,#N/A,FALSE,"agency_graph";#N/A,#N/A,FALSE,"RCC_graph";#N/A,#N/A,FALSE,"rcc_type";#N/A,#N/A,FALSE,"RCC_manpower";#N/A,#N/A,FALSE,"contracting_sch";#N/A,#N/A,FALSE,"manpower";#N/A,#N/A,FALSE,"ecc";#N/A,#N/A,FALSE,"dodsal";#N/A,#N/A,FALSE,"simplex";#N/A,#N/A,FALSE,"gdc";#N/A,#N/A,FALSE,"misc";#N/A,#N/A,FALSE,"MOC";#N/A,#N/A,FALSE,"training";#N/A,#N/A,FALSE,"logistics";#N/A,#N/A,FALSE,"other_agencies"}</definedName>
    <definedName name="wrn.report." hidden="1">{#N/A,#N/A,FALSE,"COVER.XLS";#N/A,#N/A,FALSE,"RACT1.XLS";#N/A,#N/A,FALSE,"RACT2.XLS";#N/A,#N/A,FALSE,"ECCMP";#N/A,#N/A,FALSE,"WELDER.XLS"}</definedName>
    <definedName name="wrn.RPLINS." hidden="1">{#N/A,#N/A,FALSE,"str_title";#N/A,#N/A,FALSE,"SUM";#N/A,#N/A,FALSE,"Scope";#N/A,#N/A,FALSE,"PIE-Jn";#N/A,#N/A,FALSE,"PIE-Jn_Hz";#N/A,#N/A,FALSE,"Liq_Plan";#N/A,#N/A,FALSE,"S_Curve";#N/A,#N/A,FALSE,"Liq_Prof";#N/A,#N/A,FALSE,"Man_Pwr";#N/A,#N/A,FALSE,"Man_Prof"}</definedName>
    <definedName name="wrn.summary." hidden="1">{#N/A,#N/A,FALSE,"COVER1.XLS ";#N/A,#N/A,FALSE,"RACT1.XLS";#N/A,#N/A,FALSE,"RACT2.XLS";#N/A,#N/A,FALSE,"ECCMP";#N/A,#N/A,FALSE,"WELDER.XLS"}</definedName>
    <definedName name="전체" localSheetId="4">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52" l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J4" i="36" l="1"/>
  <c r="K4" i="36" s="1"/>
  <c r="F4" i="36"/>
  <c r="J3" i="36"/>
  <c r="K3" i="36" s="1"/>
  <c r="F3" i="36"/>
  <c r="A7" i="51" l="1"/>
  <c r="A8" i="51" s="1"/>
  <c r="A9" i="51" s="1"/>
  <c r="A10" i="51" s="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K22" i="44" l="1"/>
  <c r="G57" i="44" l="1"/>
  <c r="I60" i="44"/>
  <c r="A5" i="50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X131" i="22"/>
  <c r="J11" i="44"/>
  <c r="K11" i="44" s="1"/>
  <c r="I51" i="44"/>
  <c r="A148" i="36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F10" i="36"/>
  <c r="F17" i="44"/>
  <c r="L10" i="36"/>
  <c r="L9" i="36"/>
  <c r="F9" i="36"/>
  <c r="Q171" i="22"/>
  <c r="Q174" i="22"/>
  <c r="X103" i="22"/>
  <c r="F16" i="44"/>
  <c r="F10" i="44"/>
  <c r="J10" i="44"/>
  <c r="K10" i="44" s="1"/>
  <c r="F11" i="44"/>
  <c r="L16" i="44"/>
  <c r="L17" i="44"/>
  <c r="J21" i="44"/>
  <c r="K21" i="44"/>
  <c r="L21" i="44" s="1"/>
  <c r="J22" i="44"/>
  <c r="L22" i="44"/>
  <c r="K23" i="44"/>
  <c r="L23" i="44" s="1"/>
  <c r="K24" i="44"/>
  <c r="L24" i="44" s="1"/>
  <c r="H47" i="44"/>
  <c r="I47" i="44"/>
  <c r="H48" i="44"/>
  <c r="I48" i="44"/>
  <c r="H49" i="44"/>
  <c r="I49" i="44"/>
  <c r="H50" i="44"/>
  <c r="H52" i="44"/>
  <c r="I52" i="44"/>
  <c r="A53" i="44"/>
  <c r="A54" i="44" s="1"/>
  <c r="A55" i="44" s="1"/>
  <c r="A56" i="44" s="1"/>
  <c r="A57" i="44" s="1"/>
  <c r="A58" i="44" s="1"/>
  <c r="A59" i="44" s="1"/>
  <c r="A60" i="44" s="1"/>
  <c r="A61" i="44" s="1"/>
  <c r="A62" i="44" s="1"/>
  <c r="A63" i="44" s="1"/>
  <c r="A64" i="44" s="1"/>
  <c r="A65" i="44" s="1"/>
  <c r="A66" i="44" s="1"/>
  <c r="H53" i="44"/>
  <c r="I53" i="44"/>
  <c r="H54" i="44"/>
  <c r="I54" i="44"/>
  <c r="F55" i="44"/>
  <c r="I55" i="44"/>
  <c r="F56" i="44"/>
  <c r="I56" i="44"/>
  <c r="F57" i="44"/>
  <c r="I57" i="44"/>
  <c r="F58" i="44"/>
  <c r="H58" i="44" s="1"/>
  <c r="I58" i="44"/>
  <c r="F59" i="44"/>
  <c r="I59" i="44"/>
  <c r="F60" i="44"/>
  <c r="F61" i="44"/>
  <c r="I61" i="44"/>
  <c r="F62" i="44"/>
  <c r="I62" i="44"/>
  <c r="F63" i="44"/>
  <c r="I63" i="44"/>
  <c r="F64" i="44"/>
  <c r="I64" i="44"/>
  <c r="F65" i="44"/>
  <c r="I65" i="44"/>
  <c r="F66" i="44"/>
  <c r="I66" i="44"/>
  <c r="D174" i="22"/>
  <c r="D171" i="22"/>
  <c r="AB150" i="22"/>
  <c r="V173" i="22" s="1"/>
  <c r="X150" i="22"/>
  <c r="I173" i="22" s="1"/>
  <c r="AB149" i="22"/>
  <c r="U173" i="22" s="1"/>
  <c r="AA149" i="22"/>
  <c r="AB148" i="22"/>
  <c r="T173" i="22" s="1"/>
  <c r="AA148" i="22"/>
  <c r="AB147" i="22"/>
  <c r="S173" i="22" s="1"/>
  <c r="AA147" i="22"/>
  <c r="Y143" i="22"/>
  <c r="E143" i="22"/>
  <c r="C143" i="22"/>
  <c r="Y142" i="22"/>
  <c r="X142" i="22"/>
  <c r="Y141" i="22"/>
  <c r="F139" i="22"/>
  <c r="D139" i="22"/>
  <c r="U133" i="22"/>
  <c r="S133" i="22"/>
  <c r="Q133" i="22"/>
  <c r="O133" i="22"/>
  <c r="M133" i="22"/>
  <c r="K133" i="22"/>
  <c r="I133" i="22"/>
  <c r="G133" i="22"/>
  <c r="E133" i="22"/>
  <c r="C133" i="22"/>
  <c r="Y132" i="22"/>
  <c r="X132" i="22"/>
  <c r="Y131" i="22"/>
  <c r="V129" i="22"/>
  <c r="V134" i="22" s="1"/>
  <c r="T129" i="22"/>
  <c r="R129" i="22"/>
  <c r="P129" i="22"/>
  <c r="N129" i="22"/>
  <c r="L129" i="22"/>
  <c r="J129" i="22"/>
  <c r="H129" i="22"/>
  <c r="H134" i="22" s="1"/>
  <c r="F129" i="22"/>
  <c r="E134" i="22" s="1"/>
  <c r="D129" i="22"/>
  <c r="U123" i="22"/>
  <c r="S123" i="22"/>
  <c r="Q123" i="22"/>
  <c r="O123" i="22"/>
  <c r="M123" i="22"/>
  <c r="K123" i="22"/>
  <c r="I123" i="22"/>
  <c r="G123" i="22"/>
  <c r="E123" i="22"/>
  <c r="C123" i="22"/>
  <c r="Y122" i="22"/>
  <c r="Y121" i="22"/>
  <c r="Y123" i="22" s="1"/>
  <c r="V119" i="22"/>
  <c r="C134" i="22" s="1"/>
  <c r="T119" i="22"/>
  <c r="R119" i="22"/>
  <c r="P119" i="22"/>
  <c r="N119" i="22"/>
  <c r="L119" i="22"/>
  <c r="J119" i="22"/>
  <c r="H119" i="22"/>
  <c r="F119" i="22"/>
  <c r="D119" i="22"/>
  <c r="AA114" i="22"/>
  <c r="Z114" i="22"/>
  <c r="U114" i="22"/>
  <c r="S114" i="22"/>
  <c r="Q114" i="22"/>
  <c r="O114" i="22"/>
  <c r="M114" i="22"/>
  <c r="K114" i="22"/>
  <c r="I114" i="22"/>
  <c r="G114" i="22"/>
  <c r="E114" i="22"/>
  <c r="C114" i="22"/>
  <c r="Y113" i="22"/>
  <c r="X113" i="22"/>
  <c r="Y112" i="22"/>
  <c r="V110" i="22"/>
  <c r="T110" i="22"/>
  <c r="R110" i="22"/>
  <c r="P110" i="22"/>
  <c r="N110" i="22"/>
  <c r="L110" i="22"/>
  <c r="J110" i="22"/>
  <c r="H110" i="22"/>
  <c r="F110" i="22"/>
  <c r="D110" i="22"/>
  <c r="C115" i="22" s="1"/>
  <c r="U105" i="22"/>
  <c r="S105" i="22"/>
  <c r="Q105" i="22"/>
  <c r="O105" i="22"/>
  <c r="M105" i="22"/>
  <c r="K105" i="22"/>
  <c r="I105" i="22"/>
  <c r="G105" i="22"/>
  <c r="E105" i="22"/>
  <c r="C105" i="22"/>
  <c r="Y104" i="22"/>
  <c r="X104" i="22"/>
  <c r="Y103" i="22"/>
  <c r="V101" i="22"/>
  <c r="T101" i="22"/>
  <c r="R101" i="22"/>
  <c r="P101" i="22"/>
  <c r="P106" i="22" s="1"/>
  <c r="N101" i="22"/>
  <c r="N106" i="22" s="1"/>
  <c r="L101" i="22"/>
  <c r="L106" i="22" s="1"/>
  <c r="J101" i="22"/>
  <c r="H101" i="22"/>
  <c r="F101" i="22"/>
  <c r="D101" i="22"/>
  <c r="AG99" i="22"/>
  <c r="AA96" i="22"/>
  <c r="U96" i="22"/>
  <c r="S96" i="22"/>
  <c r="Q96" i="22"/>
  <c r="O96" i="22"/>
  <c r="M96" i="22"/>
  <c r="K96" i="22"/>
  <c r="I96" i="22"/>
  <c r="G96" i="22"/>
  <c r="E96" i="22"/>
  <c r="C96" i="22"/>
  <c r="Y95" i="22"/>
  <c r="Y96" i="22" s="1"/>
  <c r="Y94" i="22"/>
  <c r="V92" i="22"/>
  <c r="T92" i="22"/>
  <c r="R92" i="22"/>
  <c r="P92" i="22"/>
  <c r="N92" i="22"/>
  <c r="L92" i="22"/>
  <c r="J92" i="22"/>
  <c r="H92" i="22"/>
  <c r="F92" i="22"/>
  <c r="D92" i="22"/>
  <c r="AA87" i="22"/>
  <c r="U87" i="22"/>
  <c r="S87" i="22"/>
  <c r="Q87" i="22"/>
  <c r="O87" i="22"/>
  <c r="M87" i="22"/>
  <c r="K87" i="22"/>
  <c r="I87" i="22"/>
  <c r="G87" i="22"/>
  <c r="E87" i="22"/>
  <c r="C87" i="22"/>
  <c r="Y86" i="22"/>
  <c r="Y85" i="22"/>
  <c r="X86" i="22"/>
  <c r="V83" i="22"/>
  <c r="T83" i="22"/>
  <c r="R83" i="22"/>
  <c r="P83" i="22"/>
  <c r="N83" i="22"/>
  <c r="L83" i="22"/>
  <c r="J83" i="22"/>
  <c r="H83" i="22"/>
  <c r="F83" i="22"/>
  <c r="D83" i="22"/>
  <c r="AB82" i="22"/>
  <c r="V172" i="22" s="1"/>
  <c r="V174" i="22" s="1"/>
  <c r="X82" i="22"/>
  <c r="I172" i="22" s="1"/>
  <c r="I174" i="22" s="1"/>
  <c r="AB81" i="22"/>
  <c r="U172" i="22" s="1"/>
  <c r="AA81" i="22"/>
  <c r="AA80" i="22"/>
  <c r="X80" i="22"/>
  <c r="G172" i="22" s="1"/>
  <c r="AA79" i="22"/>
  <c r="Y79" i="22"/>
  <c r="K172" i="22" s="1"/>
  <c r="X79" i="22"/>
  <c r="U78" i="22"/>
  <c r="S78" i="22"/>
  <c r="Q78" i="22"/>
  <c r="O78" i="22"/>
  <c r="M78" i="22"/>
  <c r="K78" i="22"/>
  <c r="I78" i="22"/>
  <c r="G78" i="22"/>
  <c r="E78" i="22"/>
  <c r="C78" i="22"/>
  <c r="AF77" i="22"/>
  <c r="AE77" i="22"/>
  <c r="AD77" i="22"/>
  <c r="Z77" i="22"/>
  <c r="Y77" i="22"/>
  <c r="X77" i="22"/>
  <c r="AF76" i="22"/>
  <c r="AE76" i="22"/>
  <c r="AD76" i="22"/>
  <c r="Z80" i="22"/>
  <c r="O172" i="22" s="1"/>
  <c r="AF75" i="22"/>
  <c r="AG78" i="22" s="1"/>
  <c r="AE75" i="22"/>
  <c r="Y147" i="22" s="1"/>
  <c r="K173" i="22" s="1"/>
  <c r="AD75" i="22"/>
  <c r="Z79" i="22"/>
  <c r="N172" i="22" s="1"/>
  <c r="V74" i="22"/>
  <c r="P79" i="22" s="1"/>
  <c r="T74" i="22"/>
  <c r="R74" i="22"/>
  <c r="P74" i="22"/>
  <c r="N74" i="22"/>
  <c r="L74" i="22"/>
  <c r="J74" i="22"/>
  <c r="H74" i="22"/>
  <c r="F74" i="22"/>
  <c r="D74" i="22"/>
  <c r="AA69" i="22"/>
  <c r="U69" i="22"/>
  <c r="S69" i="22"/>
  <c r="Q69" i="22"/>
  <c r="O69" i="22"/>
  <c r="M69" i="22"/>
  <c r="K69" i="22"/>
  <c r="I69" i="22"/>
  <c r="G69" i="22"/>
  <c r="E69" i="22"/>
  <c r="C69" i="22"/>
  <c r="Y68" i="22"/>
  <c r="Y69" i="22" s="1"/>
  <c r="A66" i="22"/>
  <c r="A75" i="22" s="1"/>
  <c r="A84" i="22" s="1"/>
  <c r="V65" i="22"/>
  <c r="T65" i="22"/>
  <c r="R65" i="22"/>
  <c r="P65" i="22"/>
  <c r="N65" i="22"/>
  <c r="L65" i="22"/>
  <c r="J65" i="22"/>
  <c r="H65" i="22"/>
  <c r="F65" i="22"/>
  <c r="D65" i="22"/>
  <c r="AA59" i="22"/>
  <c r="U59" i="22"/>
  <c r="S59" i="22"/>
  <c r="Q59" i="22"/>
  <c r="O59" i="22"/>
  <c r="M59" i="22"/>
  <c r="I59" i="22"/>
  <c r="G59" i="22"/>
  <c r="E59" i="22"/>
  <c r="C59" i="22"/>
  <c r="Y58" i="22"/>
  <c r="X58" i="22"/>
  <c r="Y57" i="22"/>
  <c r="Y80" i="22" s="1"/>
  <c r="V55" i="22"/>
  <c r="T55" i="22"/>
  <c r="R55" i="22"/>
  <c r="P55" i="22"/>
  <c r="N55" i="22"/>
  <c r="K60" i="22"/>
  <c r="H55" i="22"/>
  <c r="G60" i="22" s="1"/>
  <c r="F55" i="22"/>
  <c r="D55" i="22"/>
  <c r="AA50" i="22"/>
  <c r="U50" i="22"/>
  <c r="S50" i="22"/>
  <c r="Q50" i="22"/>
  <c r="O50" i="22"/>
  <c r="M50" i="22"/>
  <c r="K50" i="22"/>
  <c r="I50" i="22"/>
  <c r="G50" i="22"/>
  <c r="E50" i="22"/>
  <c r="C50" i="22"/>
  <c r="Y49" i="22"/>
  <c r="Y50" i="22" s="1"/>
  <c r="X49" i="22"/>
  <c r="V46" i="22"/>
  <c r="T46" i="22"/>
  <c r="R46" i="22"/>
  <c r="P46" i="22"/>
  <c r="O51" i="22" s="1"/>
  <c r="N46" i="22"/>
  <c r="L46" i="22"/>
  <c r="J46" i="22"/>
  <c r="H46" i="22"/>
  <c r="F46" i="22"/>
  <c r="D46" i="22"/>
  <c r="AA41" i="22"/>
  <c r="U41" i="22"/>
  <c r="S41" i="22"/>
  <c r="Q41" i="22"/>
  <c r="O41" i="22"/>
  <c r="M41" i="22"/>
  <c r="K41" i="22"/>
  <c r="I41" i="22"/>
  <c r="G41" i="22"/>
  <c r="E41" i="22"/>
  <c r="C41" i="22"/>
  <c r="Y40" i="22"/>
  <c r="Y41" i="22" s="1"/>
  <c r="X40" i="22"/>
  <c r="V37" i="22"/>
  <c r="T37" i="22"/>
  <c r="R37" i="22"/>
  <c r="P37" i="22"/>
  <c r="N37" i="22"/>
  <c r="L37" i="22"/>
  <c r="J37" i="22"/>
  <c r="H37" i="22"/>
  <c r="F37" i="22"/>
  <c r="D37" i="22"/>
  <c r="AB36" i="22"/>
  <c r="V170" i="22" s="1"/>
  <c r="V171" i="22" s="1"/>
  <c r="X36" i="22"/>
  <c r="I170" i="22"/>
  <c r="I171" i="22" s="1"/>
  <c r="AB35" i="22"/>
  <c r="U170" i="22" s="1"/>
  <c r="U171" i="22" s="1"/>
  <c r="AA35" i="22"/>
  <c r="AA154" i="22"/>
  <c r="AB34" i="22"/>
  <c r="AA34" i="22"/>
  <c r="Z34" i="22"/>
  <c r="O170" i="22" s="1"/>
  <c r="O171" i="22" s="1"/>
  <c r="X34" i="22"/>
  <c r="G170" i="22" s="1"/>
  <c r="G171" i="22" s="1"/>
  <c r="AB33" i="22"/>
  <c r="S170" i="22" s="1"/>
  <c r="S171" i="22" s="1"/>
  <c r="AA33" i="22"/>
  <c r="AA152" i="22" s="1"/>
  <c r="Y33" i="22"/>
  <c r="K170" i="22" s="1"/>
  <c r="K171" i="22" s="1"/>
  <c r="X33" i="22"/>
  <c r="F170" i="22" s="1"/>
  <c r="AA30" i="22"/>
  <c r="K30" i="22"/>
  <c r="I30" i="22"/>
  <c r="G30" i="22"/>
  <c r="E30" i="22"/>
  <c r="C30" i="22"/>
  <c r="Y29" i="22"/>
  <c r="Y35" i="22" s="1"/>
  <c r="L170" i="22" s="1"/>
  <c r="L171" i="22" s="1"/>
  <c r="Y28" i="22"/>
  <c r="X29" i="22"/>
  <c r="A27" i="22"/>
  <c r="A38" i="22" s="1"/>
  <c r="A47" i="22" s="1"/>
  <c r="A56" i="22" s="1"/>
  <c r="L26" i="22"/>
  <c r="J26" i="22"/>
  <c r="H26" i="22"/>
  <c r="F26" i="22"/>
  <c r="D26" i="22"/>
  <c r="U21" i="22"/>
  <c r="S21" i="22"/>
  <c r="Q21" i="22"/>
  <c r="O21" i="22"/>
  <c r="M21" i="22"/>
  <c r="K21" i="22"/>
  <c r="I21" i="22"/>
  <c r="G21" i="22"/>
  <c r="Y20" i="22"/>
  <c r="X20" i="22"/>
  <c r="Y19" i="22"/>
  <c r="V17" i="22"/>
  <c r="T17" i="22"/>
  <c r="R17" i="22"/>
  <c r="P17" i="22"/>
  <c r="N17" i="22"/>
  <c r="L17" i="22"/>
  <c r="J17" i="22"/>
  <c r="H17" i="22"/>
  <c r="F17" i="22"/>
  <c r="D17" i="22"/>
  <c r="C22" i="22" s="1"/>
  <c r="L12" i="22"/>
  <c r="O12" i="22" s="1"/>
  <c r="O11" i="22"/>
  <c r="O10" i="22"/>
  <c r="O9" i="22"/>
  <c r="O8" i="22"/>
  <c r="O7" i="22"/>
  <c r="O6" i="22"/>
  <c r="O97" i="22"/>
  <c r="J124" i="22"/>
  <c r="AA123" i="22"/>
  <c r="AA78" i="22"/>
  <c r="AA143" i="22"/>
  <c r="AA105" i="22"/>
  <c r="Z33" i="22"/>
  <c r="AA21" i="22"/>
  <c r="A14" i="46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H9" i="46"/>
  <c r="F9" i="46"/>
  <c r="E9" i="46"/>
  <c r="D9" i="46"/>
  <c r="I8" i="46"/>
  <c r="I7" i="46"/>
  <c r="I6" i="46"/>
  <c r="I9" i="46" s="1"/>
  <c r="A2" i="46"/>
  <c r="J44" i="45"/>
  <c r="I44" i="45"/>
  <c r="H44" i="45"/>
  <c r="E44" i="45"/>
  <c r="D44" i="45"/>
  <c r="G43" i="45"/>
  <c r="B43" i="45"/>
  <c r="G42" i="45"/>
  <c r="B42" i="45"/>
  <c r="G41" i="45"/>
  <c r="B41" i="45"/>
  <c r="F40" i="45"/>
  <c r="B40" i="45"/>
  <c r="F39" i="45"/>
  <c r="B39" i="45"/>
  <c r="G38" i="45"/>
  <c r="B38" i="45"/>
  <c r="F37" i="45"/>
  <c r="B37" i="45"/>
  <c r="G36" i="45"/>
  <c r="B36" i="45"/>
  <c r="F35" i="45"/>
  <c r="B35" i="45"/>
  <c r="F34" i="45"/>
  <c r="B34" i="45"/>
  <c r="F33" i="45"/>
  <c r="B33" i="45"/>
  <c r="G32" i="45"/>
  <c r="B32" i="45"/>
  <c r="F31" i="45"/>
  <c r="B31" i="45"/>
  <c r="G30" i="45"/>
  <c r="B30" i="45"/>
  <c r="G29" i="45"/>
  <c r="B29" i="45"/>
  <c r="G28" i="45"/>
  <c r="B28" i="45"/>
  <c r="F27" i="45"/>
  <c r="B27" i="45"/>
  <c r="F26" i="45"/>
  <c r="B26" i="45"/>
  <c r="F25" i="45"/>
  <c r="B25" i="45"/>
  <c r="F24" i="45"/>
  <c r="B24" i="45"/>
  <c r="F23" i="45"/>
  <c r="B23" i="45"/>
  <c r="F22" i="45"/>
  <c r="B22" i="45"/>
  <c r="G21" i="45"/>
  <c r="B21" i="45"/>
  <c r="F20" i="45"/>
  <c r="B20" i="45"/>
  <c r="F19" i="45"/>
  <c r="B19" i="45"/>
  <c r="F18" i="45"/>
  <c r="B18" i="45"/>
  <c r="F17" i="45"/>
  <c r="B17" i="45"/>
  <c r="F16" i="45"/>
  <c r="B16" i="45"/>
  <c r="G15" i="45"/>
  <c r="B15" i="45"/>
  <c r="F14" i="45"/>
  <c r="B14" i="45"/>
  <c r="F13" i="45"/>
  <c r="B13" i="45"/>
  <c r="G12" i="45"/>
  <c r="G5" i="45"/>
  <c r="G7" i="45"/>
  <c r="G11" i="45"/>
  <c r="B12" i="45"/>
  <c r="B11" i="45"/>
  <c r="F10" i="45"/>
  <c r="B10" i="45"/>
  <c r="F9" i="45"/>
  <c r="B9" i="45"/>
  <c r="F8" i="45"/>
  <c r="B8" i="45"/>
  <c r="B7" i="45"/>
  <c r="F6" i="45"/>
  <c r="B6" i="45"/>
  <c r="A6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67" i="36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Q34" i="48"/>
  <c r="P34" i="48"/>
  <c r="O34" i="48"/>
  <c r="N34" i="48"/>
  <c r="M34" i="48"/>
  <c r="L34" i="48"/>
  <c r="K34" i="48"/>
  <c r="J34" i="48"/>
  <c r="I34" i="48"/>
  <c r="H34" i="48"/>
  <c r="G34" i="48"/>
  <c r="F34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Q28" i="48"/>
  <c r="P28" i="48"/>
  <c r="O28" i="48"/>
  <c r="N28" i="48"/>
  <c r="N35" i="48" s="1"/>
  <c r="M28" i="48"/>
  <c r="M35" i="48" s="1"/>
  <c r="L28" i="48"/>
  <c r="K28" i="48"/>
  <c r="J28" i="48"/>
  <c r="J35" i="48" s="1"/>
  <c r="I28" i="48"/>
  <c r="I35" i="48" s="1"/>
  <c r="H28" i="48"/>
  <c r="H35" i="48" s="1"/>
  <c r="G28" i="48"/>
  <c r="F28" i="48"/>
  <c r="D263" i="48"/>
  <c r="A236" i="48"/>
  <c r="A238" i="48"/>
  <c r="A240" i="48"/>
  <c r="A242" i="48" s="1"/>
  <c r="A244" i="48" s="1"/>
  <c r="A246" i="48" s="1"/>
  <c r="A248" i="48" s="1"/>
  <c r="A250" i="48" s="1"/>
  <c r="A252" i="48" s="1"/>
  <c r="A254" i="48" s="1"/>
  <c r="A256" i="48" s="1"/>
  <c r="A258" i="48" s="1"/>
  <c r="A260" i="48" s="1"/>
  <c r="A262" i="48" s="1"/>
  <c r="A174" i="48"/>
  <c r="A176" i="48" s="1"/>
  <c r="A178" i="48" s="1"/>
  <c r="A180" i="48" s="1"/>
  <c r="A182" i="48" s="1"/>
  <c r="A184" i="48" s="1"/>
  <c r="A186" i="48" s="1"/>
  <c r="A188" i="48" s="1"/>
  <c r="A190" i="48" s="1"/>
  <c r="A192" i="48" s="1"/>
  <c r="A194" i="48" s="1"/>
  <c r="A196" i="48" s="1"/>
  <c r="A198" i="48" s="1"/>
  <c r="A200" i="48" s="1"/>
  <c r="A202" i="48" s="1"/>
  <c r="A204" i="48" s="1"/>
  <c r="A206" i="48" s="1"/>
  <c r="A208" i="48" s="1"/>
  <c r="A210" i="48" s="1"/>
  <c r="A212" i="48" s="1"/>
  <c r="A214" i="48" s="1"/>
  <c r="A216" i="48" s="1"/>
  <c r="A218" i="48" s="1"/>
  <c r="A220" i="48" s="1"/>
  <c r="A222" i="48" s="1"/>
  <c r="A224" i="48" s="1"/>
  <c r="A226" i="48" s="1"/>
  <c r="A228" i="48" s="1"/>
  <c r="A230" i="48" s="1"/>
  <c r="A232" i="48" s="1"/>
  <c r="Q18" i="48"/>
  <c r="P18" i="48"/>
  <c r="O18" i="48"/>
  <c r="N18" i="48"/>
  <c r="M18" i="48"/>
  <c r="L18" i="48"/>
  <c r="K18" i="48"/>
  <c r="J18" i="48"/>
  <c r="I18" i="48"/>
  <c r="H18" i="48"/>
  <c r="G18" i="48"/>
  <c r="F18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U15" i="48"/>
  <c r="U17" i="48"/>
  <c r="U19" i="48" s="1"/>
  <c r="U21" i="48" s="1"/>
  <c r="U23" i="48" s="1"/>
  <c r="U25" i="48" s="1"/>
  <c r="U27" i="48" s="1"/>
  <c r="U29" i="48" s="1"/>
  <c r="U31" i="48" s="1"/>
  <c r="Q15" i="48"/>
  <c r="P15" i="48"/>
  <c r="O15" i="48"/>
  <c r="N15" i="48"/>
  <c r="M15" i="48"/>
  <c r="L15" i="48"/>
  <c r="K15" i="48"/>
  <c r="J15" i="48"/>
  <c r="I15" i="48"/>
  <c r="H15" i="48"/>
  <c r="G15" i="48"/>
  <c r="F15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Q12" i="48"/>
  <c r="P12" i="48"/>
  <c r="O12" i="48"/>
  <c r="N12" i="48"/>
  <c r="N19" i="48" s="1"/>
  <c r="M12" i="48"/>
  <c r="M19" i="48" s="1"/>
  <c r="L12" i="48"/>
  <c r="K12" i="48"/>
  <c r="J12" i="48"/>
  <c r="I12" i="48"/>
  <c r="I19" i="48" s="1"/>
  <c r="H12" i="48"/>
  <c r="H19" i="48" s="1"/>
  <c r="G12" i="48"/>
  <c r="F12" i="48"/>
  <c r="Q19" i="48"/>
  <c r="S32" i="48"/>
  <c r="L35" i="48"/>
  <c r="Q35" i="48"/>
  <c r="P35" i="48"/>
  <c r="O35" i="48"/>
  <c r="G35" i="48"/>
  <c r="K35" i="48"/>
  <c r="D263" i="12"/>
  <c r="S34" i="12"/>
  <c r="S33" i="12"/>
  <c r="S32" i="12"/>
  <c r="S31" i="12"/>
  <c r="S30" i="12"/>
  <c r="O35" i="12"/>
  <c r="K35" i="12"/>
  <c r="G35" i="12"/>
  <c r="S29" i="12"/>
  <c r="Q35" i="12"/>
  <c r="P35" i="12"/>
  <c r="N35" i="12"/>
  <c r="M35" i="12"/>
  <c r="L35" i="12"/>
  <c r="J35" i="12"/>
  <c r="I35" i="12"/>
  <c r="H35" i="12"/>
  <c r="F35" i="12"/>
  <c r="U15" i="12"/>
  <c r="U17" i="12" s="1"/>
  <c r="U19" i="12" s="1"/>
  <c r="U21" i="12" s="1"/>
  <c r="U23" i="12" s="1"/>
  <c r="U25" i="12" s="1"/>
  <c r="U27" i="12" s="1"/>
  <c r="U29" i="12" s="1"/>
  <c r="U31" i="12" s="1"/>
  <c r="S28" i="12"/>
  <c r="P18" i="12"/>
  <c r="P17" i="12"/>
  <c r="O17" i="12"/>
  <c r="N18" i="12"/>
  <c r="N17" i="12"/>
  <c r="M18" i="12"/>
  <c r="M17" i="12"/>
  <c r="M19" i="12" s="1"/>
  <c r="L18" i="12"/>
  <c r="L17" i="12"/>
  <c r="J18" i="12"/>
  <c r="J17" i="12"/>
  <c r="I18" i="12"/>
  <c r="I17" i="12"/>
  <c r="H18" i="12"/>
  <c r="S18" i="12" s="1"/>
  <c r="H17" i="12"/>
  <c r="G18" i="12"/>
  <c r="G17" i="12"/>
  <c r="F18" i="12"/>
  <c r="F17" i="12"/>
  <c r="Q18" i="12"/>
  <c r="P16" i="12"/>
  <c r="O16" i="12"/>
  <c r="N16" i="12"/>
  <c r="L16" i="12"/>
  <c r="J16" i="12"/>
  <c r="I16" i="12"/>
  <c r="H16" i="12"/>
  <c r="G16" i="12"/>
  <c r="F16" i="12"/>
  <c r="N15" i="12"/>
  <c r="L15" i="12"/>
  <c r="J15" i="12"/>
  <c r="I15" i="12"/>
  <c r="G15" i="12"/>
  <c r="F15" i="12"/>
  <c r="N14" i="12"/>
  <c r="L14" i="12"/>
  <c r="J14" i="12"/>
  <c r="I14" i="12"/>
  <c r="H14" i="12"/>
  <c r="G14" i="12"/>
  <c r="F14" i="12"/>
  <c r="N13" i="12"/>
  <c r="L13" i="12"/>
  <c r="J13" i="12"/>
  <c r="I13" i="12"/>
  <c r="G13" i="12"/>
  <c r="F13" i="12"/>
  <c r="Q16" i="12"/>
  <c r="Q15" i="12"/>
  <c r="Q14" i="12"/>
  <c r="Q13" i="12"/>
  <c r="Q12" i="12"/>
  <c r="F12" i="12"/>
  <c r="A13" i="36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K19" i="12"/>
  <c r="A236" i="12"/>
  <c r="A238" i="12"/>
  <c r="A240" i="12"/>
  <c r="A242" i="12" s="1"/>
  <c r="A244" i="12" s="1"/>
  <c r="A246" i="12" s="1"/>
  <c r="A248" i="12" s="1"/>
  <c r="A250" i="12" s="1"/>
  <c r="A252" i="12" s="1"/>
  <c r="A254" i="12" s="1"/>
  <c r="A256" i="12" s="1"/>
  <c r="A258" i="12" s="1"/>
  <c r="A260" i="12" s="1"/>
  <c r="A262" i="12" s="1"/>
  <c r="A174" i="12"/>
  <c r="A176" i="12"/>
  <c r="A178" i="12" s="1"/>
  <c r="A180" i="12" s="1"/>
  <c r="A182" i="12" s="1"/>
  <c r="A184" i="12" s="1"/>
  <c r="A186" i="12" s="1"/>
  <c r="A188" i="12" s="1"/>
  <c r="A190" i="12" s="1"/>
  <c r="A192" i="12" s="1"/>
  <c r="A194" i="12" s="1"/>
  <c r="A196" i="12" s="1"/>
  <c r="A198" i="12" s="1"/>
  <c r="A200" i="12" s="1"/>
  <c r="A202" i="12" s="1"/>
  <c r="A204" i="12" s="1"/>
  <c r="A206" i="12" s="1"/>
  <c r="A208" i="12" s="1"/>
  <c r="A210" i="12" s="1"/>
  <c r="A212" i="12" s="1"/>
  <c r="A214" i="12" s="1"/>
  <c r="A216" i="12" s="1"/>
  <c r="A218" i="12" s="1"/>
  <c r="A220" i="12" s="1"/>
  <c r="A222" i="12" s="1"/>
  <c r="A224" i="12" s="1"/>
  <c r="A226" i="12" s="1"/>
  <c r="A228" i="12" s="1"/>
  <c r="A230" i="12" s="1"/>
  <c r="A232" i="12" s="1"/>
  <c r="S12" i="12"/>
  <c r="P19" i="12" l="1"/>
  <c r="P19" i="48"/>
  <c r="S35" i="12"/>
  <c r="Y133" i="22"/>
  <c r="N19" i="12"/>
  <c r="S13" i="48"/>
  <c r="T13" i="48" s="1"/>
  <c r="Y87" i="22"/>
  <c r="AB154" i="22"/>
  <c r="Z40" i="22"/>
  <c r="Z41" i="22" s="1"/>
  <c r="Y34" i="22"/>
  <c r="F44" i="45"/>
  <c r="W17" i="22"/>
  <c r="C42" i="22"/>
  <c r="W74" i="22"/>
  <c r="L19" i="48"/>
  <c r="X155" i="22"/>
  <c r="G44" i="45"/>
  <c r="S16" i="48"/>
  <c r="T16" i="48" s="1"/>
  <c r="S28" i="48"/>
  <c r="S35" i="48" s="1"/>
  <c r="S29" i="48"/>
  <c r="S30" i="48"/>
  <c r="S31" i="48"/>
  <c r="S33" i="48"/>
  <c r="S34" i="48"/>
  <c r="A24" i="45"/>
  <c r="A25" i="45"/>
  <c r="A26" i="45" s="1"/>
  <c r="A28" i="45" s="1"/>
  <c r="A29" i="45" s="1"/>
  <c r="A30" i="45" s="1"/>
  <c r="A31" i="45" s="1"/>
  <c r="A32" i="45" s="1"/>
  <c r="A33" i="45" s="1"/>
  <c r="A34" i="45" s="1"/>
  <c r="A35" i="45" s="1"/>
  <c r="A36" i="45" s="1"/>
  <c r="A37" i="45" s="1"/>
  <c r="A38" i="45" s="1"/>
  <c r="A39" i="45" s="1"/>
  <c r="A40" i="45" s="1"/>
  <c r="A41" i="45" s="1"/>
  <c r="A42" i="45" s="1"/>
  <c r="A43" i="45" s="1"/>
  <c r="I175" i="22"/>
  <c r="E70" i="22"/>
  <c r="AB67" i="22"/>
  <c r="AB80" i="22" s="1"/>
  <c r="S17" i="12"/>
  <c r="O19" i="48"/>
  <c r="S18" i="48"/>
  <c r="F35" i="48"/>
  <c r="L79" i="22"/>
  <c r="Q19" i="12"/>
  <c r="U174" i="22"/>
  <c r="I19" i="12"/>
  <c r="H19" i="12"/>
  <c r="L19" i="12"/>
  <c r="S17" i="48"/>
  <c r="W101" i="22"/>
  <c r="F19" i="48"/>
  <c r="AA153" i="22"/>
  <c r="AB66" i="22"/>
  <c r="AB79" i="22" s="1"/>
  <c r="Y105" i="22"/>
  <c r="AB152" i="22"/>
  <c r="Y148" i="22"/>
  <c r="Y153" i="22" s="1"/>
  <c r="F115" i="22"/>
  <c r="F19" i="12"/>
  <c r="S14" i="12"/>
  <c r="S16" i="12"/>
  <c r="O19" i="12"/>
  <c r="G19" i="48"/>
  <c r="S14" i="48"/>
  <c r="T14" i="48" s="1"/>
  <c r="S15" i="48"/>
  <c r="J19" i="48"/>
  <c r="C124" i="22"/>
  <c r="L134" i="22"/>
  <c r="D175" i="22"/>
  <c r="Z29" i="22"/>
  <c r="Z30" i="22" s="1"/>
  <c r="X35" i="22"/>
  <c r="H170" i="22" s="1"/>
  <c r="H171" i="22" s="1"/>
  <c r="G19" i="12"/>
  <c r="S15" i="12"/>
  <c r="J19" i="12"/>
  <c r="K19" i="48"/>
  <c r="R106" i="22"/>
  <c r="Y114" i="22"/>
  <c r="T172" i="22"/>
  <c r="T174" i="22" s="1"/>
  <c r="AB153" i="22"/>
  <c r="Z58" i="22"/>
  <c r="Z59" i="22" s="1"/>
  <c r="C70" i="22"/>
  <c r="Z86" i="22"/>
  <c r="Z87" i="22" s="1"/>
  <c r="W92" i="22"/>
  <c r="C106" i="22"/>
  <c r="Z104" i="22"/>
  <c r="Z105" i="22" s="1"/>
  <c r="W119" i="22"/>
  <c r="W26" i="22"/>
  <c r="C31" i="22"/>
  <c r="Z49" i="22"/>
  <c r="Z50" i="22" s="1"/>
  <c r="W55" i="22"/>
  <c r="Z68" i="22"/>
  <c r="Z69" i="22" s="1"/>
  <c r="R70" i="22"/>
  <c r="W139" i="22"/>
  <c r="W37" i="22"/>
  <c r="C51" i="22"/>
  <c r="W46" i="22"/>
  <c r="C60" i="22"/>
  <c r="W65" i="22"/>
  <c r="C79" i="22"/>
  <c r="H66" i="44"/>
  <c r="H61" i="44"/>
  <c r="H56" i="44"/>
  <c r="U175" i="22"/>
  <c r="V175" i="22"/>
  <c r="W83" i="22"/>
  <c r="Y21" i="22"/>
  <c r="W129" i="22"/>
  <c r="W110" i="22"/>
  <c r="Y30" i="22"/>
  <c r="AA36" i="22"/>
  <c r="Z148" i="22"/>
  <c r="O173" i="22" s="1"/>
  <c r="O174" i="22" s="1"/>
  <c r="O175" i="22" s="1"/>
  <c r="T170" i="22"/>
  <c r="T171" i="22" s="1"/>
  <c r="Z123" i="22"/>
  <c r="Y59" i="22"/>
  <c r="AB155" i="22"/>
  <c r="AF78" i="22"/>
  <c r="Z142" i="22"/>
  <c r="Z96" i="22"/>
  <c r="Y149" i="22"/>
  <c r="L173" i="22" s="1"/>
  <c r="M173" i="22" s="1"/>
  <c r="C97" i="22"/>
  <c r="H65" i="44"/>
  <c r="AA82" i="22"/>
  <c r="R172" i="22"/>
  <c r="Y78" i="22"/>
  <c r="X148" i="22"/>
  <c r="G173" i="22" s="1"/>
  <c r="G174" i="22" s="1"/>
  <c r="G175" i="22" s="1"/>
  <c r="H60" i="44"/>
  <c r="H62" i="44"/>
  <c r="H57" i="44"/>
  <c r="H55" i="44"/>
  <c r="H64" i="44"/>
  <c r="H51" i="44"/>
  <c r="H59" i="44"/>
  <c r="H63" i="44"/>
  <c r="M170" i="22"/>
  <c r="M171" i="22" s="1"/>
  <c r="I50" i="44"/>
  <c r="X149" i="22"/>
  <c r="H173" i="22" s="1"/>
  <c r="X147" i="22"/>
  <c r="F173" i="22" s="1"/>
  <c r="J173" i="22" s="1"/>
  <c r="K174" i="22"/>
  <c r="K175" i="22" s="1"/>
  <c r="AE78" i="22"/>
  <c r="N170" i="22"/>
  <c r="Y152" i="22"/>
  <c r="J170" i="22"/>
  <c r="J171" i="22" s="1"/>
  <c r="F171" i="22"/>
  <c r="F172" i="22"/>
  <c r="X81" i="22"/>
  <c r="H172" i="22" s="1"/>
  <c r="Z78" i="22"/>
  <c r="Y81" i="22"/>
  <c r="S13" i="12"/>
  <c r="S19" i="12" s="1"/>
  <c r="S12" i="48"/>
  <c r="T18" i="48" l="1"/>
  <c r="T15" i="48"/>
  <c r="E170" i="22"/>
  <c r="T17" i="48"/>
  <c r="Z82" i="22"/>
  <c r="S172" i="22"/>
  <c r="S174" i="22" s="1"/>
  <c r="S175" i="22" s="1"/>
  <c r="S19" i="48"/>
  <c r="U11" i="22"/>
  <c r="Z81" i="22"/>
  <c r="P172" i="22" s="1"/>
  <c r="P174" i="22" s="1"/>
  <c r="T12" i="48"/>
  <c r="Y150" i="22"/>
  <c r="Z149" i="22"/>
  <c r="P173" i="22" s="1"/>
  <c r="E172" i="22"/>
  <c r="T175" i="22"/>
  <c r="W170" i="22"/>
  <c r="W171" i="22" s="1"/>
  <c r="E171" i="22"/>
  <c r="Z153" i="22"/>
  <c r="Z35" i="22"/>
  <c r="P170" i="22" s="1"/>
  <c r="P171" i="22" s="1"/>
  <c r="Z36" i="22"/>
  <c r="AA133" i="22"/>
  <c r="AA150" i="22" s="1"/>
  <c r="AA155" i="22" s="1"/>
  <c r="Z133" i="22"/>
  <c r="Y82" i="22"/>
  <c r="Y36" i="22"/>
  <c r="Z147" i="22"/>
  <c r="Z143" i="22"/>
  <c r="E173" i="22"/>
  <c r="X153" i="22"/>
  <c r="X152" i="22"/>
  <c r="H174" i="22"/>
  <c r="H175" i="22" s="1"/>
  <c r="X154" i="22"/>
  <c r="R170" i="22"/>
  <c r="R171" i="22" s="1"/>
  <c r="N171" i="22"/>
  <c r="F174" i="22"/>
  <c r="F175" i="22" s="1"/>
  <c r="J172" i="22"/>
  <c r="J174" i="22" s="1"/>
  <c r="J175" i="22" s="1"/>
  <c r="L172" i="22"/>
  <c r="Y154" i="22"/>
  <c r="W172" i="22" l="1"/>
  <c r="Y155" i="22"/>
  <c r="Z150" i="22"/>
  <c r="Z155" i="22" s="1"/>
  <c r="N173" i="22"/>
  <c r="Z152" i="22"/>
  <c r="P175" i="22"/>
  <c r="Z154" i="22"/>
  <c r="W173" i="22"/>
  <c r="W174" i="22" s="1"/>
  <c r="W175" i="22" s="1"/>
  <c r="E174" i="22"/>
  <c r="E175" i="22" s="1"/>
  <c r="L174" i="22"/>
  <c r="L175" i="22" s="1"/>
  <c r="M172" i="22"/>
  <c r="M174" i="22" s="1"/>
  <c r="M175" i="22" s="1"/>
  <c r="R173" i="22" l="1"/>
  <c r="R174" i="22" s="1"/>
  <c r="R175" i="22" s="1"/>
  <c r="N174" i="22"/>
  <c r="N175" i="22" s="1"/>
</calcChain>
</file>

<file path=xl/sharedStrings.xml><?xml version="1.0" encoding="utf-8"?>
<sst xmlns="http://schemas.openxmlformats.org/spreadsheetml/2006/main" count="3728" uniqueCount="789">
  <si>
    <t>+0</t>
  </si>
  <si>
    <t>+9</t>
  </si>
  <si>
    <t>40/1</t>
  </si>
  <si>
    <t>+6</t>
  </si>
  <si>
    <t>45/1</t>
  </si>
  <si>
    <t>45/2</t>
  </si>
  <si>
    <t>46/1</t>
  </si>
  <si>
    <t>+3</t>
  </si>
  <si>
    <t>48/1</t>
  </si>
  <si>
    <t>+18</t>
  </si>
  <si>
    <t>Tower</t>
  </si>
  <si>
    <t>Total</t>
  </si>
  <si>
    <t>Sl.No</t>
  </si>
  <si>
    <t>Loc. No.
(Provisional)</t>
  </si>
  <si>
    <t>Type of Tower</t>
  </si>
  <si>
    <t>Span 
(Mtr)</t>
  </si>
  <si>
    <t>34/1</t>
  </si>
  <si>
    <t>34/2</t>
  </si>
  <si>
    <t>34/3</t>
  </si>
  <si>
    <t>36/1</t>
  </si>
  <si>
    <t>37/1</t>
  </si>
  <si>
    <t>37/2</t>
  </si>
  <si>
    <t>AP38</t>
  </si>
  <si>
    <t>AP32</t>
  </si>
  <si>
    <t>AP33</t>
  </si>
  <si>
    <t>AP34</t>
  </si>
  <si>
    <t>AP35</t>
  </si>
  <si>
    <t>AP36</t>
  </si>
  <si>
    <t>AP37</t>
  </si>
  <si>
    <t>AP39</t>
  </si>
  <si>
    <t>AP40</t>
  </si>
  <si>
    <t>AP41</t>
  </si>
  <si>
    <t>AP42</t>
  </si>
  <si>
    <t>AP43</t>
  </si>
  <si>
    <t>AP44</t>
  </si>
  <si>
    <t>AP45</t>
  </si>
  <si>
    <t>AP46</t>
  </si>
  <si>
    <t>46/2</t>
  </si>
  <si>
    <t>AP47</t>
  </si>
  <si>
    <t>AP48</t>
  </si>
  <si>
    <t>48/2</t>
  </si>
  <si>
    <t>AP49</t>
  </si>
  <si>
    <t>AP50</t>
  </si>
  <si>
    <t>AP51</t>
  </si>
  <si>
    <t>AP52</t>
  </si>
  <si>
    <t>AP53</t>
  </si>
  <si>
    <t>AP54</t>
  </si>
  <si>
    <t>AP55</t>
  </si>
  <si>
    <t>AP56</t>
  </si>
  <si>
    <t>40/2</t>
  </si>
  <si>
    <t>40/3</t>
  </si>
  <si>
    <t>42/1</t>
  </si>
  <si>
    <t>42/2</t>
  </si>
  <si>
    <t>48/3</t>
  </si>
  <si>
    <t>AP57</t>
  </si>
  <si>
    <t>Completed</t>
  </si>
  <si>
    <t>WIP</t>
  </si>
  <si>
    <t>Balance</t>
  </si>
  <si>
    <t>TOTAL</t>
  </si>
  <si>
    <t>U/P</t>
  </si>
  <si>
    <t>Tower Type</t>
  </si>
  <si>
    <t>ROW</t>
  </si>
  <si>
    <t>STRG</t>
  </si>
  <si>
    <t>FDN</t>
  </si>
  <si>
    <t>ERE</t>
  </si>
  <si>
    <t>COM</t>
  </si>
  <si>
    <t>1/0</t>
  </si>
  <si>
    <t>Paying out/ Rough sag</t>
  </si>
  <si>
    <t>Tack welding completed</t>
  </si>
  <si>
    <t>Erection ROW</t>
  </si>
  <si>
    <t>Erection Completed ------&gt;</t>
  </si>
  <si>
    <t>Foundation completed ----&gt;</t>
  </si>
  <si>
    <t>&lt;------Insulator hosting</t>
  </si>
  <si>
    <t>Earthing completed -----&gt;</t>
  </si>
  <si>
    <t>Erection Cleared</t>
  </si>
  <si>
    <t>Span</t>
  </si>
  <si>
    <t xml:space="preserve">HT-D/C Power Line Crossing </t>
  </si>
  <si>
    <t>Mtr. Gauge Railway Line Crossing</t>
  </si>
  <si>
    <t>A+0</t>
  </si>
  <si>
    <t xml:space="preserve">HT-M/C Power Line Crossing </t>
  </si>
  <si>
    <t>Broad Gauge Railway</t>
  </si>
  <si>
    <t>Line Crossing</t>
  </si>
  <si>
    <t>Location No.</t>
  </si>
  <si>
    <t>Road Crossing</t>
  </si>
  <si>
    <t>Minor River Crossing</t>
  </si>
  <si>
    <t>RC</t>
  </si>
  <si>
    <t>Raised Chimney</t>
  </si>
  <si>
    <t>Major River Crossing</t>
  </si>
  <si>
    <t>SH/NH Crossing</t>
  </si>
  <si>
    <t>GANTRY</t>
  </si>
  <si>
    <t>LT  Line Crossing</t>
  </si>
  <si>
    <t>HT(11/22/33KV)  Line Crossing</t>
  </si>
  <si>
    <t>ERTH</t>
  </si>
  <si>
    <t>com</t>
  </si>
  <si>
    <t>COMP</t>
  </si>
  <si>
    <t>WFT</t>
  </si>
  <si>
    <t>BAL</t>
  </si>
  <si>
    <t>No of TWR</t>
  </si>
  <si>
    <t>Trippur</t>
  </si>
  <si>
    <t>District</t>
  </si>
  <si>
    <t>Taluk</t>
  </si>
  <si>
    <t>Foundation</t>
  </si>
  <si>
    <t>Earthing</t>
  </si>
  <si>
    <t>Erection</t>
  </si>
  <si>
    <t>Stringing</t>
  </si>
  <si>
    <t>Tower Erection</t>
  </si>
  <si>
    <t>TW</t>
  </si>
  <si>
    <t>Nos</t>
  </si>
  <si>
    <t>Kms</t>
  </si>
  <si>
    <t>LT</t>
  </si>
  <si>
    <t>Section</t>
  </si>
  <si>
    <t>Length in KM</t>
  </si>
  <si>
    <t>Status</t>
  </si>
  <si>
    <t>KM</t>
  </si>
  <si>
    <t>Remarks</t>
  </si>
  <si>
    <t>EU - Line Daily Progress Report</t>
  </si>
  <si>
    <t>DC2+06</t>
  </si>
  <si>
    <t>DD45+18</t>
  </si>
  <si>
    <t>33/1</t>
  </si>
  <si>
    <t>33/2</t>
  </si>
  <si>
    <t>33/3</t>
  </si>
  <si>
    <t>33/4</t>
  </si>
  <si>
    <t>33/5</t>
  </si>
  <si>
    <t>33/6</t>
  </si>
  <si>
    <t>33/7</t>
  </si>
  <si>
    <t>33/8</t>
  </si>
  <si>
    <t>33/9</t>
  </si>
  <si>
    <t>33/10</t>
  </si>
  <si>
    <t>33/11</t>
  </si>
  <si>
    <t>33/12</t>
  </si>
  <si>
    <t>34/4</t>
  </si>
  <si>
    <t>35/1</t>
  </si>
  <si>
    <t>35/2</t>
  </si>
  <si>
    <t>35/3</t>
  </si>
  <si>
    <t>35/4</t>
  </si>
  <si>
    <t>35/5</t>
  </si>
  <si>
    <t>35/6</t>
  </si>
  <si>
    <t>35/7</t>
  </si>
  <si>
    <t>35/8</t>
  </si>
  <si>
    <t>35/9</t>
  </si>
  <si>
    <t>35/10</t>
  </si>
  <si>
    <t>35/11</t>
  </si>
  <si>
    <t>37/3</t>
  </si>
  <si>
    <t>38/1</t>
  </si>
  <si>
    <t>40/4</t>
  </si>
  <si>
    <t>40/5</t>
  </si>
  <si>
    <t>41/1</t>
  </si>
  <si>
    <t>41/2</t>
  </si>
  <si>
    <t>41/3</t>
  </si>
  <si>
    <t>41/4</t>
  </si>
  <si>
    <t>41/5</t>
  </si>
  <si>
    <t>43/1</t>
  </si>
  <si>
    <t>43/2</t>
  </si>
  <si>
    <t>43/3</t>
  </si>
  <si>
    <t>44/1</t>
  </si>
  <si>
    <t>45/3</t>
  </si>
  <si>
    <t>46/3</t>
  </si>
  <si>
    <t>46/4</t>
  </si>
  <si>
    <t>46/5</t>
  </si>
  <si>
    <t>46/6</t>
  </si>
  <si>
    <t>46/7</t>
  </si>
  <si>
    <t>46/8</t>
  </si>
  <si>
    <t>46/9</t>
  </si>
  <si>
    <t>46/10</t>
  </si>
  <si>
    <t>46/11</t>
  </si>
  <si>
    <t>46/12</t>
  </si>
  <si>
    <t>46/13</t>
  </si>
  <si>
    <t>46/14</t>
  </si>
  <si>
    <t>46/15</t>
  </si>
  <si>
    <t>47/1</t>
  </si>
  <si>
    <t>48/4</t>
  </si>
  <si>
    <t>48/5</t>
  </si>
  <si>
    <t>52/1</t>
  </si>
  <si>
    <t>52/2</t>
  </si>
  <si>
    <t>54/1</t>
  </si>
  <si>
    <t>54/2</t>
  </si>
  <si>
    <t>54/3</t>
  </si>
  <si>
    <t>54/4</t>
  </si>
  <si>
    <t>55/1</t>
  </si>
  <si>
    <t>55/2</t>
  </si>
  <si>
    <t>55/3</t>
  </si>
  <si>
    <t>55/4</t>
  </si>
  <si>
    <t>55/5</t>
  </si>
  <si>
    <t>55/6</t>
  </si>
  <si>
    <t>56/1</t>
  </si>
  <si>
    <t>56/2</t>
  </si>
  <si>
    <t>56/3</t>
  </si>
  <si>
    <t>57/1</t>
  </si>
  <si>
    <t>57/2</t>
  </si>
  <si>
    <t>57/3</t>
  </si>
  <si>
    <t>57/4</t>
  </si>
  <si>
    <t>AP58</t>
  </si>
  <si>
    <t>58/1</t>
  </si>
  <si>
    <t>AP59</t>
  </si>
  <si>
    <t>AP60</t>
  </si>
  <si>
    <t>KOPPAL DISTRICT</t>
  </si>
  <si>
    <t>RAICHUR DISTRICT</t>
  </si>
  <si>
    <t>SINDHANURU</t>
  </si>
  <si>
    <t>CHIKKEBERAGI</t>
  </si>
  <si>
    <t>BUKKANAHATTI</t>
  </si>
  <si>
    <t>UMALOOTI</t>
  </si>
  <si>
    <t>PURA</t>
  </si>
  <si>
    <t>KUSHTAGI</t>
  </si>
  <si>
    <t>KANNALA</t>
  </si>
  <si>
    <t>METTHINALA</t>
  </si>
  <si>
    <t>MANEDHAL</t>
  </si>
  <si>
    <t>220kV S/C Sindhanur LILO Line</t>
  </si>
  <si>
    <t>110kV S/C TL on D/C Tower</t>
  </si>
  <si>
    <t>220kV D/C LINE</t>
  </si>
  <si>
    <t>LAKE Crossing</t>
  </si>
  <si>
    <t>Hill Crossing</t>
  </si>
  <si>
    <t xml:space="preserve">NH-50 (Hosapete - Kushtagi) </t>
  </si>
  <si>
    <t>HADAGALI</t>
  </si>
  <si>
    <t>VIRAPAPURA</t>
  </si>
  <si>
    <t>LINGADHAHALLI</t>
  </si>
  <si>
    <t>HOMMINALA</t>
  </si>
  <si>
    <t>GANADHALA</t>
  </si>
  <si>
    <t>YELBURGA</t>
  </si>
  <si>
    <t>KATAGIHAL</t>
  </si>
  <si>
    <t>THIPPANAHALA</t>
  </si>
  <si>
    <t>UCHHALAKUNTI</t>
  </si>
  <si>
    <t>GUNNALA</t>
  </si>
  <si>
    <t>HUNASIHALA</t>
  </si>
  <si>
    <t>BEVURA</t>
  </si>
  <si>
    <t>VANAGERI</t>
  </si>
  <si>
    <t>32/0-33/0</t>
  </si>
  <si>
    <t>Raichur</t>
  </si>
  <si>
    <t>Koppal</t>
  </si>
  <si>
    <t>+1.5</t>
  </si>
  <si>
    <t>+4.5</t>
  </si>
  <si>
    <t>-0</t>
  </si>
  <si>
    <t>-1.5</t>
  </si>
  <si>
    <t>-3</t>
  </si>
  <si>
    <t>-4.5</t>
  </si>
  <si>
    <t>-6</t>
  </si>
  <si>
    <t xml:space="preserve">Name of the Line :765kV D/C KOPPAL II(PS) - RAICHUR (Part-1) TRANSMISSION LINE </t>
  </si>
  <si>
    <t xml:space="preserve">VISUAL CHART -  765kV D/C KOPPAL II(PS) - RAICHUR TRANSMISSION LINE </t>
  </si>
  <si>
    <t>Today's Progress</t>
  </si>
  <si>
    <t>Check Survey</t>
  </si>
  <si>
    <t>Classification</t>
  </si>
  <si>
    <t>DFR</t>
  </si>
  <si>
    <t>11KV-2</t>
  </si>
  <si>
    <t>LT-3</t>
  </si>
  <si>
    <t>LT-2</t>
  </si>
  <si>
    <t>11KV-4</t>
  </si>
  <si>
    <t xml:space="preserve">LT-2 </t>
  </si>
  <si>
    <t>110kV D/C LINE</t>
  </si>
  <si>
    <r>
      <t xml:space="preserve">11KV-2           </t>
    </r>
    <r>
      <rPr>
        <sz val="8"/>
        <color theme="1" tint="4.9989318521683403E-2"/>
        <rFont val="Arial"/>
        <family val="2"/>
      </rPr>
      <t>LT-5</t>
    </r>
  </si>
  <si>
    <r>
      <rPr>
        <b/>
        <sz val="9"/>
        <color theme="1"/>
        <rFont val="Arial"/>
        <family val="2"/>
      </rPr>
      <t xml:space="preserve">SH-36     </t>
    </r>
    <r>
      <rPr>
        <b/>
        <sz val="8"/>
        <color theme="1"/>
        <rFont val="Arial"/>
        <family val="2"/>
      </rPr>
      <t xml:space="preserve">                                      110kV D/C LINE</t>
    </r>
  </si>
  <si>
    <t>TW-1</t>
  </si>
  <si>
    <t>TW-2</t>
  </si>
  <si>
    <t>TW-4</t>
  </si>
  <si>
    <t>TW-5</t>
  </si>
  <si>
    <t>TW-6</t>
  </si>
  <si>
    <t>TW-7</t>
  </si>
  <si>
    <t>TW-8</t>
  </si>
  <si>
    <t>TW-9</t>
  </si>
  <si>
    <t>TW-10</t>
  </si>
  <si>
    <t>TW-11</t>
  </si>
  <si>
    <t>TW-12</t>
  </si>
  <si>
    <t>TW-13</t>
  </si>
  <si>
    <t>TW-14</t>
  </si>
  <si>
    <t>TW-15</t>
  </si>
  <si>
    <t>TW-16</t>
  </si>
  <si>
    <t>TW-17</t>
  </si>
  <si>
    <t>TW-18</t>
  </si>
  <si>
    <t>TW-19</t>
  </si>
  <si>
    <t>TW-20</t>
  </si>
  <si>
    <t>TW-21</t>
  </si>
  <si>
    <t>TW-22</t>
  </si>
  <si>
    <t>TW-23</t>
  </si>
  <si>
    <t>TW-24</t>
  </si>
  <si>
    <t>TW-25</t>
  </si>
  <si>
    <t>110kV S/C TL</t>
  </si>
  <si>
    <t>TW-26</t>
  </si>
  <si>
    <t>TW-27</t>
  </si>
  <si>
    <t>TW-28</t>
  </si>
  <si>
    <t>TW-29</t>
  </si>
  <si>
    <t>TW-30</t>
  </si>
  <si>
    <t>TW-31</t>
  </si>
  <si>
    <t>TW-32</t>
  </si>
  <si>
    <t>TW-33</t>
  </si>
  <si>
    <t>TW-34</t>
  </si>
  <si>
    <t>TW-35</t>
  </si>
  <si>
    <t>TW-36</t>
  </si>
  <si>
    <t>TW-37</t>
  </si>
  <si>
    <t>TW-38</t>
  </si>
  <si>
    <t>TW-39</t>
  </si>
  <si>
    <t>TW-40</t>
  </si>
  <si>
    <t>TW-41</t>
  </si>
  <si>
    <t>TW-42</t>
  </si>
  <si>
    <t>TW-43</t>
  </si>
  <si>
    <t>TW-44</t>
  </si>
  <si>
    <t>TW-45</t>
  </si>
  <si>
    <t>TW-46</t>
  </si>
  <si>
    <t>TW-47</t>
  </si>
  <si>
    <t>TW-48</t>
  </si>
  <si>
    <t>TW-49</t>
  </si>
  <si>
    <t>TW-50</t>
  </si>
  <si>
    <t>TW-51</t>
  </si>
  <si>
    <t>TW-52</t>
  </si>
  <si>
    <t>TW-53</t>
  </si>
  <si>
    <t>TW-54</t>
  </si>
  <si>
    <t>TW-55</t>
  </si>
  <si>
    <t>TW-56</t>
  </si>
  <si>
    <t>TW-57</t>
  </si>
  <si>
    <t>TW-58</t>
  </si>
  <si>
    <t>TW-59</t>
  </si>
  <si>
    <t>TW-60</t>
  </si>
  <si>
    <t>TW-61</t>
  </si>
  <si>
    <t>TW-62</t>
  </si>
  <si>
    <t>TW-63</t>
  </si>
  <si>
    <t>TW-64</t>
  </si>
  <si>
    <t>TW-65</t>
  </si>
  <si>
    <t>TW-66</t>
  </si>
  <si>
    <t>TW-67</t>
  </si>
  <si>
    <t>TW-68</t>
  </si>
  <si>
    <t>TW-69</t>
  </si>
  <si>
    <t>TW-70</t>
  </si>
  <si>
    <t>TW-71</t>
  </si>
  <si>
    <t>TW-92</t>
  </si>
  <si>
    <t>TW-72</t>
  </si>
  <si>
    <t>TW-73</t>
  </si>
  <si>
    <t>TW-74</t>
  </si>
  <si>
    <t>TW-75</t>
  </si>
  <si>
    <t>TW-76</t>
  </si>
  <si>
    <t>TW-77</t>
  </si>
  <si>
    <t>TW-78</t>
  </si>
  <si>
    <t>TW-79</t>
  </si>
  <si>
    <t>TW-80</t>
  </si>
  <si>
    <t>TW-81</t>
  </si>
  <si>
    <t>TW-82</t>
  </si>
  <si>
    <t>TW-83</t>
  </si>
  <si>
    <t>TW-84</t>
  </si>
  <si>
    <t>TW-85</t>
  </si>
  <si>
    <t>TW-86</t>
  </si>
  <si>
    <t>TW-87</t>
  </si>
  <si>
    <t>TW-88</t>
  </si>
  <si>
    <t>TW-89</t>
  </si>
  <si>
    <t>TW-90</t>
  </si>
  <si>
    <t>TW-91</t>
  </si>
  <si>
    <t>TW-93</t>
  </si>
  <si>
    <t>TW-94</t>
  </si>
  <si>
    <t>TW-95</t>
  </si>
  <si>
    <t>TW-96</t>
  </si>
  <si>
    <t>TW-97</t>
  </si>
  <si>
    <t>TW-98</t>
  </si>
  <si>
    <t>TW-99</t>
  </si>
  <si>
    <t>TW-100</t>
  </si>
  <si>
    <t>TW-101</t>
  </si>
  <si>
    <t>TW-102</t>
  </si>
  <si>
    <t>TW-103</t>
  </si>
  <si>
    <t>TW-104</t>
  </si>
  <si>
    <t>TW-105</t>
  </si>
  <si>
    <t>TW-106</t>
  </si>
  <si>
    <t>TW-107</t>
  </si>
  <si>
    <t>TW-108</t>
  </si>
  <si>
    <t>TW-109</t>
  </si>
  <si>
    <t>TW-110</t>
  </si>
  <si>
    <t>TW-112</t>
  </si>
  <si>
    <t>TW-111</t>
  </si>
  <si>
    <t>TW-113</t>
  </si>
  <si>
    <t>TW-114</t>
  </si>
  <si>
    <t>TW-115</t>
  </si>
  <si>
    <t>TW-116</t>
  </si>
  <si>
    <t>TW-117</t>
  </si>
  <si>
    <t>TW-118</t>
  </si>
  <si>
    <t>TW-119</t>
  </si>
  <si>
    <t>TW-120</t>
  </si>
  <si>
    <t>TW-121</t>
  </si>
  <si>
    <t>HT-S/C Power Line Crossing</t>
  </si>
  <si>
    <t>MT</t>
  </si>
  <si>
    <t>Supply Status</t>
  </si>
  <si>
    <t>Activity</t>
  </si>
  <si>
    <t>Unit</t>
  </si>
  <si>
    <t>Final Est. Qty</t>
  </si>
  <si>
    <t>L2 till Last Month</t>
  </si>
  <si>
    <t>Received till Last Month</t>
  </si>
  <si>
    <t>L2 Plan for Current Month</t>
  </si>
  <si>
    <t>Plan for Current Month</t>
  </si>
  <si>
    <t>Progress for the Month</t>
  </si>
  <si>
    <t>Received till Current Month</t>
  </si>
  <si>
    <t>Gap between Suppy &amp; Cumm.L2</t>
  </si>
  <si>
    <t>Stub</t>
  </si>
  <si>
    <t>No's</t>
  </si>
  <si>
    <t>Survey Status</t>
  </si>
  <si>
    <t>Completed till Last Month</t>
  </si>
  <si>
    <t>Approved till Last Month</t>
  </si>
  <si>
    <t>Balance to Submit</t>
  </si>
  <si>
    <t>Approved in current month</t>
  </si>
  <si>
    <t>Balance to Approve</t>
  </si>
  <si>
    <t>L2 Submission Plan for Current Month</t>
  </si>
  <si>
    <t>Survey Progress For current Month</t>
  </si>
  <si>
    <t>Survey Completed till Current Month</t>
  </si>
  <si>
    <t>Detailed Survey</t>
  </si>
  <si>
    <t>kms</t>
  </si>
  <si>
    <t>S.No</t>
  </si>
  <si>
    <t>Start Date</t>
  </si>
  <si>
    <t>Conc Volume</t>
  </si>
  <si>
    <t>End Date</t>
  </si>
  <si>
    <t>Gang Name</t>
  </si>
  <si>
    <t>Gang Strength</t>
  </si>
  <si>
    <t>Remark</t>
  </si>
  <si>
    <t>DA+0</t>
  </si>
  <si>
    <t xml:space="preserve"> COMPLETED</t>
  </si>
  <si>
    <t>SL No.</t>
  </si>
  <si>
    <t>Length</t>
  </si>
  <si>
    <t>OPGW Stringing</t>
  </si>
  <si>
    <t>Project Code</t>
  </si>
  <si>
    <t>TA-418</t>
  </si>
  <si>
    <t>Date</t>
  </si>
  <si>
    <t>SBU Head</t>
  </si>
  <si>
    <t>Mr. Rajinder Gupta</t>
  </si>
  <si>
    <t>Project Name</t>
  </si>
  <si>
    <t>765KV D/C  KOPPAL  II(PS) - RAICHUR TL  (Part-1)</t>
  </si>
  <si>
    <t>PCH</t>
  </si>
  <si>
    <t>Mr. Sivaraman N</t>
  </si>
  <si>
    <t>Client Name</t>
  </si>
  <si>
    <t>Power Grid Corporation of India Limited</t>
  </si>
  <si>
    <t>11.12.2025</t>
  </si>
  <si>
    <t>Regional Manager</t>
  </si>
  <si>
    <t>Mr. Ajith Kumar MG</t>
  </si>
  <si>
    <t>Planning Engineer</t>
  </si>
  <si>
    <t>Mr.Ajith Jayasurya</t>
  </si>
  <si>
    <t>Project Manger</t>
  </si>
  <si>
    <t>Mr. Tamil Velan</t>
  </si>
  <si>
    <t>Progress Status</t>
  </si>
  <si>
    <t>Final Estimated Quantity</t>
  </si>
  <si>
    <t>Cumulative L2 till Last Month</t>
  </si>
  <si>
    <t>Cumulative Progress till Last Month</t>
  </si>
  <si>
    <t>L2 for present Month</t>
  </si>
  <si>
    <t>Plan for the Month</t>
  </si>
  <si>
    <t>Progress till Date for the Month</t>
  </si>
  <si>
    <t>L2 till Current Month</t>
  </si>
  <si>
    <t>Completed till Date</t>
  </si>
  <si>
    <t>Balance Work</t>
  </si>
  <si>
    <t>Under Progress</t>
  </si>
  <si>
    <t>Gangs at Present</t>
  </si>
  <si>
    <t>Name of Contractor : M/s KEC International Ltd</t>
  </si>
  <si>
    <t>Progress at a Glance :</t>
  </si>
  <si>
    <t>Sl. No.</t>
  </si>
  <si>
    <t>UoM</t>
  </si>
  <si>
    <t>Total Qty</t>
  </si>
  <si>
    <t>Stringing (Paying out)</t>
  </si>
  <si>
    <t>Line Length (KM):</t>
  </si>
  <si>
    <t>Stringing (Final Sag)</t>
  </si>
  <si>
    <t>GANG-2</t>
  </si>
  <si>
    <t>DA+3</t>
  </si>
  <si>
    <t>WFR</t>
  </si>
  <si>
    <t>GANG - 1</t>
  </si>
  <si>
    <t>GANG-1</t>
  </si>
  <si>
    <t>DA-3</t>
  </si>
  <si>
    <t>Team - 1 (Sanjay)</t>
  </si>
  <si>
    <t>Team - 3 (ATK-01)</t>
  </si>
  <si>
    <t>Team - 2 (SM Constr.)</t>
  </si>
  <si>
    <t>DA+6</t>
  </si>
  <si>
    <t>DA+9</t>
  </si>
  <si>
    <t>1DB1+0</t>
  </si>
  <si>
    <t>1DA+0</t>
  </si>
  <si>
    <t>1DA+3</t>
  </si>
  <si>
    <t>1DA-3</t>
  </si>
  <si>
    <t>1DA+9</t>
  </si>
  <si>
    <t>1DB1+3</t>
  </si>
  <si>
    <t>1DB1+9</t>
  </si>
  <si>
    <t>1DC2+3</t>
  </si>
  <si>
    <t>1DC2+0</t>
  </si>
  <si>
    <t>1DB1+6</t>
  </si>
  <si>
    <t>1DB2+9</t>
  </si>
  <si>
    <t>1DA+6</t>
  </si>
  <si>
    <t>1DB2+3</t>
  </si>
  <si>
    <t>1DC1-3</t>
  </si>
  <si>
    <t>1DC1+3</t>
  </si>
  <si>
    <t>1DC1+0</t>
  </si>
  <si>
    <t>1DB1-3</t>
  </si>
  <si>
    <t>1DC2+6</t>
  </si>
  <si>
    <t>1DC1+6</t>
  </si>
  <si>
    <t>1DB2+0</t>
  </si>
  <si>
    <t>TW-3</t>
  </si>
  <si>
    <t>(ATK-02)</t>
  </si>
  <si>
    <t>DB1+0</t>
  </si>
  <si>
    <t>NOA Start Date</t>
  </si>
  <si>
    <t>12.03.2024</t>
  </si>
  <si>
    <t>NOA End Date</t>
  </si>
  <si>
    <t>SUPPLY STATUS:</t>
  </si>
  <si>
    <t>Description</t>
  </si>
  <si>
    <t>UOM</t>
  </si>
  <si>
    <t>LOA Qty</t>
  </si>
  <si>
    <t>Supply Shortfall against L2</t>
  </si>
  <si>
    <t>Balance Qty.</t>
  </si>
  <si>
    <t xml:space="preserve">STUB </t>
  </si>
  <si>
    <t>Sets</t>
  </si>
  <si>
    <t>TOWER PARTS</t>
  </si>
  <si>
    <t>Earthing Materials</t>
  </si>
  <si>
    <t>EA</t>
  </si>
  <si>
    <t>7/3.66 G.S Earthwire</t>
  </si>
  <si>
    <t xml:space="preserve">Conductor - ACSR AL-59 Zebra </t>
  </si>
  <si>
    <t>160KN CLR Insulator Supply</t>
  </si>
  <si>
    <t>210KN CLR Insulator Supply</t>
  </si>
  <si>
    <t xml:space="preserve"> </t>
  </si>
  <si>
    <t>WET/WFR</t>
  </si>
  <si>
    <t>Supplied AS on Date</t>
  </si>
  <si>
    <t>34/0</t>
  </si>
  <si>
    <t>Gang-01 (Sanjay)</t>
  </si>
  <si>
    <t>Bindu</t>
  </si>
  <si>
    <t>LALA GANG</t>
  </si>
  <si>
    <t>Km</t>
  </si>
  <si>
    <t>35/06</t>
  </si>
  <si>
    <t>GANG - 4</t>
  </si>
  <si>
    <t>41/0</t>
  </si>
  <si>
    <t>43/0</t>
  </si>
  <si>
    <t>Adarsh Gang</t>
  </si>
  <si>
    <t>Balance as per L2</t>
  </si>
  <si>
    <t>Gang-02 (Sanjay)</t>
  </si>
  <si>
    <t>11KV</t>
  </si>
  <si>
    <t>45/02</t>
  </si>
  <si>
    <t>45/0</t>
  </si>
  <si>
    <t>DC1+3</t>
  </si>
  <si>
    <t>46/0</t>
  </si>
  <si>
    <t>DB1+6</t>
  </si>
  <si>
    <t>KAVAL CHAND</t>
  </si>
  <si>
    <t>1DA-1.5</t>
  </si>
  <si>
    <t>1DD45+18</t>
  </si>
  <si>
    <t>1DD45+0</t>
  </si>
  <si>
    <t>1DD60+0</t>
  </si>
  <si>
    <t>35/0</t>
  </si>
  <si>
    <t>Sl. No</t>
  </si>
  <si>
    <t>SECTION</t>
  </si>
  <si>
    <t>33KV</t>
  </si>
  <si>
    <t>FROM</t>
  </si>
  <si>
    <t>TO</t>
  </si>
  <si>
    <t>37/0</t>
  </si>
  <si>
    <t>57/0</t>
  </si>
  <si>
    <t xml:space="preserve">765kV D/C KOPPAL II(PS) - RAICHUR TRANSMISSION LINE </t>
  </si>
  <si>
    <t>CROSSINGS PROPOSAL STATUS</t>
  </si>
  <si>
    <t>Crossing Type</t>
  </si>
  <si>
    <t>110kV</t>
  </si>
  <si>
    <t>220kV</t>
  </si>
  <si>
    <t>400kV</t>
  </si>
  <si>
    <t>765kV</t>
  </si>
  <si>
    <t>SH-Xing</t>
  </si>
  <si>
    <t>NH-Xing</t>
  </si>
  <si>
    <t>Railway Xing</t>
  </si>
  <si>
    <t>Total Nos</t>
  </si>
  <si>
    <t>Submitted Till Date</t>
  </si>
  <si>
    <t>Completed Till Date</t>
  </si>
  <si>
    <t>Balance to Execute</t>
  </si>
  <si>
    <t>Crossings Details</t>
  </si>
  <si>
    <t>FROM (AP)</t>
  </si>
  <si>
    <t>TO (AP)</t>
  </si>
  <si>
    <t>Name of the Line</t>
  </si>
  <si>
    <t>NAME OF CROSSING</t>
  </si>
  <si>
    <t>110kV S/C LINE on D/C TOWERS</t>
  </si>
  <si>
    <t>Power line</t>
  </si>
  <si>
    <t>110kV S/C LINE ON D/C TOWERS</t>
  </si>
  <si>
    <t>110kV D/C LINE UNDER CONSTRUCTION</t>
  </si>
  <si>
    <t xml:space="preserve">110kV D/C LINE </t>
  </si>
  <si>
    <t>220kV S/C Sindhanur LILO Line on DC Towers</t>
  </si>
  <si>
    <t>STATE HIGHWAY-30 (Sindhanur - Tawargere Section</t>
  </si>
  <si>
    <t>SH crossing</t>
  </si>
  <si>
    <t>STATE HIGHWAY-29 (Hulihaider - Tawargeri Section)</t>
  </si>
  <si>
    <t>STATE HIGHWAY-36 (Koppal - Kushtagi Section</t>
  </si>
  <si>
    <t>STATE HIGHWAY-130 (Bewoor - Yelburga Section</t>
  </si>
  <si>
    <t>NATIONAL HIGHWAY-50 (Hosapete - Kushtagi Section)</t>
  </si>
  <si>
    <t>NH crossing</t>
  </si>
  <si>
    <t>ANURADHA</t>
  </si>
  <si>
    <t>58/0</t>
  </si>
  <si>
    <t>1DD60+6</t>
  </si>
  <si>
    <t>59/0</t>
  </si>
  <si>
    <t>59/1</t>
  </si>
  <si>
    <t>60/0</t>
  </si>
  <si>
    <t>60/1</t>
  </si>
  <si>
    <t>60/2</t>
  </si>
  <si>
    <t>60/3</t>
  </si>
  <si>
    <t>60/4</t>
  </si>
  <si>
    <t>61/0</t>
  </si>
  <si>
    <t>1DD45+6</t>
  </si>
  <si>
    <r>
      <rPr>
        <sz val="14"/>
        <rFont val="Calibri"/>
        <family val="1"/>
      </rPr>
      <t>AP-62</t>
    </r>
  </si>
  <si>
    <t>DD60</t>
  </si>
  <si>
    <r>
      <rPr>
        <sz val="14"/>
        <rFont val="Calibri"/>
        <family val="1"/>
      </rPr>
      <t>AP-63</t>
    </r>
  </si>
  <si>
    <t>AP61</t>
  </si>
  <si>
    <t>AP62</t>
  </si>
  <si>
    <t>AP63</t>
  </si>
  <si>
    <t>TW-122</t>
  </si>
  <si>
    <t>TW-123</t>
  </si>
  <si>
    <t>TW-124</t>
  </si>
  <si>
    <t>TW-125</t>
  </si>
  <si>
    <t>TW-126</t>
  </si>
  <si>
    <t>TW-127</t>
  </si>
  <si>
    <r>
      <t xml:space="preserve">11KV-2           </t>
    </r>
    <r>
      <rPr>
        <sz val="8"/>
        <color theme="1" tint="4.9989318521683403E-2"/>
        <rFont val="Arial"/>
        <family val="2"/>
      </rPr>
      <t>LT-2</t>
    </r>
  </si>
  <si>
    <t>110kV DC</t>
  </si>
  <si>
    <t>LT-5</t>
  </si>
  <si>
    <t>LT-4</t>
  </si>
  <si>
    <t>KEC GANG -02</t>
  </si>
  <si>
    <t>KEVAL CHAND</t>
  </si>
  <si>
    <t>1DA</t>
  </si>
  <si>
    <t>1DB1</t>
  </si>
  <si>
    <t>1DB2</t>
  </si>
  <si>
    <t>1DC1</t>
  </si>
  <si>
    <t>1DC2</t>
  </si>
  <si>
    <t>1DD45</t>
  </si>
  <si>
    <t>1DD60</t>
  </si>
  <si>
    <t>DB1+9</t>
  </si>
  <si>
    <t>DB2+3</t>
  </si>
  <si>
    <t>42/0</t>
  </si>
  <si>
    <t>ADARSH</t>
  </si>
  <si>
    <t>55/0</t>
  </si>
  <si>
    <t>DB2+0</t>
  </si>
  <si>
    <t>DB2+9</t>
  </si>
  <si>
    <t>40/0</t>
  </si>
  <si>
    <t>32/0</t>
  </si>
  <si>
    <t>DC2+6</t>
  </si>
  <si>
    <t>Haque Constr.</t>
  </si>
  <si>
    <t>Section Length</t>
  </si>
  <si>
    <t>No. Of Towers B/W Angle Towers</t>
  </si>
  <si>
    <t>TSE Section    (In KM)</t>
  </si>
  <si>
    <t>Manual Section  (In KM)</t>
  </si>
  <si>
    <t>AP47/0</t>
  </si>
  <si>
    <t>48A/0</t>
  </si>
  <si>
    <t>49/0</t>
  </si>
  <si>
    <t>62/0</t>
  </si>
  <si>
    <t>63/0</t>
  </si>
  <si>
    <t>GNTY</t>
  </si>
  <si>
    <t>110kV DC YALBURGA-BEWOOR UNDER CONSTRUCTION T/L</t>
  </si>
  <si>
    <t>Date of First Submission</t>
  </si>
  <si>
    <t>Joint Inspection Status</t>
  </si>
  <si>
    <t>Provisional approval status</t>
  </si>
  <si>
    <t>Submitted</t>
  </si>
  <si>
    <t>38/2</t>
  </si>
  <si>
    <t>48A/1</t>
  </si>
  <si>
    <t>48A/2</t>
  </si>
  <si>
    <t>Koppal-II Gantry</t>
  </si>
  <si>
    <t xml:space="preserve">11KV-4 </t>
  </si>
  <si>
    <t>AP48A</t>
  </si>
  <si>
    <t>11KV-2           LT-2</t>
  </si>
  <si>
    <t>11KV-3</t>
  </si>
  <si>
    <t>11KV -2             LT-2</t>
  </si>
  <si>
    <r>
      <t xml:space="preserve">11KV-8           </t>
    </r>
    <r>
      <rPr>
        <sz val="8"/>
        <color theme="1" tint="4.9989318521683403E-2"/>
        <rFont val="Arial"/>
        <family val="2"/>
      </rPr>
      <t>LT-4</t>
    </r>
  </si>
  <si>
    <t>0.414KM</t>
  </si>
  <si>
    <t>11KV-3       33KV-1</t>
  </si>
  <si>
    <t>Canal/POND Crossing</t>
  </si>
  <si>
    <t>11KV-2          LT-2</t>
  </si>
  <si>
    <t>Suspension Clamp E/W</t>
  </si>
  <si>
    <t>Spacer Damper</t>
  </si>
  <si>
    <t>Set</t>
  </si>
  <si>
    <t>Quadruple Tension
String</t>
  </si>
  <si>
    <t xml:space="preserve">Double
ISuspension String </t>
  </si>
  <si>
    <t xml:space="preserve">Single ISuspension
String (Pilot) </t>
  </si>
  <si>
    <t>REPAIR SLEEVE FOR CONDUCTOR</t>
  </si>
  <si>
    <t>HEXAGONAL RIGID SPACER</t>
  </si>
  <si>
    <t>FLEXIBLE AL BOND</t>
  </si>
  <si>
    <t>Vibration Damper for E/W</t>
  </si>
  <si>
    <t>Tension Clamp for E/W</t>
  </si>
  <si>
    <t>Mid Span Comp. Joint for E/W</t>
  </si>
  <si>
    <t>Mid Span Comp. Joint For Cond.</t>
  </si>
  <si>
    <t>DC1+0</t>
  </si>
  <si>
    <t>36/0</t>
  </si>
  <si>
    <t>DB1+3</t>
  </si>
  <si>
    <t>Loc. No.</t>
  </si>
  <si>
    <t>FDN STATUS</t>
  </si>
  <si>
    <t>765KV D/C  KOPPAL  II(PS) - RAICHUR TL  (Part-1) | BALANCE WORK DETAILS</t>
  </si>
  <si>
    <t>ROW STATUS</t>
  </si>
  <si>
    <t>REMARKS</t>
  </si>
  <si>
    <t>Land Owner Not Accepted</t>
  </si>
  <si>
    <t>SEVERE ROW</t>
  </si>
  <si>
    <t>Village</t>
  </si>
  <si>
    <t>Tavaragera</t>
  </si>
  <si>
    <t>Manadhal</t>
  </si>
  <si>
    <t>Hirevankalakunta</t>
  </si>
  <si>
    <t>Uchhalakunti</t>
  </si>
  <si>
    <t>Gunnala</t>
  </si>
  <si>
    <t>Hunasihala</t>
  </si>
  <si>
    <t>Bevura</t>
  </si>
  <si>
    <t>Yalaburga</t>
  </si>
  <si>
    <t>Vanageri</t>
  </si>
  <si>
    <t>Gutthura</t>
  </si>
  <si>
    <t>Lakamagooli</t>
  </si>
  <si>
    <t>DC2+0</t>
  </si>
  <si>
    <t>OPGW  supply</t>
  </si>
  <si>
    <t>KEC GANG -04</t>
  </si>
  <si>
    <t>56/0</t>
  </si>
  <si>
    <t>KPK</t>
  </si>
  <si>
    <t>DA+0 (RC)</t>
  </si>
  <si>
    <t>DA+6 (RC)</t>
  </si>
  <si>
    <t>Gang-02(Sanjay)</t>
  </si>
  <si>
    <t>Gang-01(Sanjay)</t>
  </si>
  <si>
    <t>DFR/WFR</t>
  </si>
  <si>
    <t>DD60+6</t>
  </si>
  <si>
    <r>
      <t xml:space="preserve">DFR - </t>
    </r>
    <r>
      <rPr>
        <b/>
        <sz val="8"/>
        <rFont val="Arial"/>
        <family val="2"/>
      </rPr>
      <t>RC</t>
    </r>
  </si>
  <si>
    <t>52/0</t>
  </si>
  <si>
    <t>DFR - RC</t>
  </si>
  <si>
    <t>DA+3 (RC)</t>
  </si>
  <si>
    <t>07-01-2025               25-5-25</t>
  </si>
  <si>
    <t>33/0</t>
  </si>
  <si>
    <t>KEC GANG -05</t>
  </si>
  <si>
    <t>DB1+9 (RC)</t>
  </si>
  <si>
    <t>KEC GANG -06</t>
  </si>
  <si>
    <t>DB+9</t>
  </si>
  <si>
    <t>39/0</t>
  </si>
  <si>
    <t xml:space="preserve">DA+0 </t>
  </si>
  <si>
    <t>44/0</t>
  </si>
  <si>
    <t>DC1-3</t>
  </si>
  <si>
    <t>KEC GANG -07</t>
  </si>
  <si>
    <t>*SUPPORT REQUIRED :</t>
  </si>
  <si>
    <t>DA-1.5</t>
  </si>
  <si>
    <t xml:space="preserve">* </t>
  </si>
  <si>
    <t>Nature of Work</t>
  </si>
  <si>
    <t>GANG NAME</t>
  </si>
  <si>
    <t>WIP LOCATION</t>
  </si>
  <si>
    <t>48/0</t>
  </si>
  <si>
    <t>NIL</t>
  </si>
  <si>
    <t>KEC GANG - 06</t>
  </si>
  <si>
    <t>KEC GANG - 08</t>
  </si>
  <si>
    <t>KEC GANG -09</t>
  </si>
  <si>
    <t>47/0</t>
  </si>
  <si>
    <t>11-08-2024 and 01-07-25</t>
  </si>
  <si>
    <t>53/0</t>
  </si>
  <si>
    <t>KEC GANG - 09</t>
  </si>
  <si>
    <t>13-07-2025 &amp; 26-7-25</t>
  </si>
  <si>
    <t>KEC GANG -07 - HQ</t>
  </si>
  <si>
    <t>M/s  SUBASH</t>
  </si>
  <si>
    <t>SUBHASH</t>
  </si>
  <si>
    <t>SAVITHA</t>
  </si>
  <si>
    <t>KEC - 01 (Barkat Ali)</t>
  </si>
  <si>
    <t>KEC - 02 (Barkat Ali)</t>
  </si>
  <si>
    <t>Gang-02(Sanjay) / KEC - 02 (Barkat Ali)</t>
  </si>
  <si>
    <t>M/s  SAVITHA</t>
  </si>
  <si>
    <t>Required further work front for foundation works In order to sustain the manpower and Machinary.</t>
  </si>
  <si>
    <t>Required further work front for Erection works without frequest shifting of gang In order to sustain the manpower.</t>
  </si>
  <si>
    <t>54/0</t>
  </si>
  <si>
    <t>DC1+6</t>
  </si>
  <si>
    <t>AS ON DATE - WORK FRONT</t>
  </si>
  <si>
    <t>ERE STATUS</t>
  </si>
  <si>
    <t>COMPLETED</t>
  </si>
  <si>
    <t>PENDING</t>
  </si>
  <si>
    <t>As per L2 till Sep'25</t>
  </si>
  <si>
    <t>DD60+0</t>
  </si>
  <si>
    <t xml:space="preserve">Tree Cutting arrangements for Planned stringing stretches. </t>
  </si>
  <si>
    <t>M/S MDPL</t>
  </si>
  <si>
    <t>1st Section Completed</t>
  </si>
  <si>
    <t xml:space="preserve">Balance Quantity will be supplied in SEP'25 </t>
  </si>
  <si>
    <t>M/s MDPL</t>
  </si>
  <si>
    <t>M/s BARKAT ALI - 02</t>
  </si>
  <si>
    <r>
      <rPr>
        <sz val="12"/>
        <color theme="1"/>
        <rFont val="Calibri"/>
        <family val="2"/>
        <scheme val="minor"/>
      </rPr>
      <t>1st section completed- material and T&amp;P stucked at location.</t>
    </r>
    <r>
      <rPr>
        <b/>
        <sz val="16"/>
        <color rgb="FFFF0000"/>
        <rFont val="Calibri"/>
        <family val="2"/>
        <scheme val="minor"/>
      </rPr>
      <t>ROW</t>
    </r>
  </si>
  <si>
    <t>M/s TOFIT</t>
  </si>
  <si>
    <t>Team demobilised due to non availability of further  work front.</t>
  </si>
  <si>
    <t xml:space="preserve"> (ROW)</t>
  </si>
  <si>
    <t>Formal Approval Awaited</t>
  </si>
  <si>
    <t>42/0 - 43/0</t>
  </si>
  <si>
    <t>SUFIYAN</t>
  </si>
  <si>
    <t>Paying out Done/ Final sag</t>
  </si>
  <si>
    <t>Next Erection front Required for material shifting</t>
  </si>
  <si>
    <t xml:space="preserve">Bottom  crossarm work under progress. </t>
  </si>
  <si>
    <t xml:space="preserve">1st section work under progress. </t>
  </si>
  <si>
    <t xml:space="preserve">top CrossArm section work under progress. </t>
  </si>
  <si>
    <t>Middle section work under progress</t>
  </si>
  <si>
    <t xml:space="preserve">Middle Crossarm section work under progress. </t>
  </si>
  <si>
    <t xml:space="preserve">Material shifting work under progress. </t>
  </si>
  <si>
    <t>41/0 - 42/0</t>
  </si>
  <si>
    <t>Insulator Hosting work in progress</t>
  </si>
  <si>
    <t>Material shifting Under Progress</t>
  </si>
  <si>
    <t xml:space="preserve">Balance Quantity will be supplied in Oct'25 </t>
  </si>
  <si>
    <t>Balance Quantity will be supplied in OCT'25</t>
  </si>
  <si>
    <t>Balance Quantity will be supplied in 4th week of OCT'25</t>
  </si>
  <si>
    <t>Starting Date</t>
  </si>
  <si>
    <t>Tower Weight</t>
  </si>
  <si>
    <t>Completion Date</t>
  </si>
  <si>
    <t>LOA End Date</t>
  </si>
  <si>
    <t>Section Incharge</t>
  </si>
  <si>
    <t>Supervisor</t>
  </si>
  <si>
    <t>765KV D/C HEXA AHMEDABAD - NAVSARI TL 
(PKG 02)</t>
  </si>
  <si>
    <t>PGKTL</t>
  </si>
  <si>
    <t>Mr. Bikash Ranjan Pradhan</t>
  </si>
  <si>
    <t>Mr. Sivaraman Natrajan</t>
  </si>
  <si>
    <t>Mr. Nitin Bandale</t>
  </si>
  <si>
    <t>Mr. Sanjeev Garg</t>
  </si>
  <si>
    <t>Prabin Patra</t>
  </si>
  <si>
    <t>Rupesh</t>
  </si>
  <si>
    <t>D N Prasad</t>
  </si>
  <si>
    <t>Bijendra</t>
  </si>
  <si>
    <t>Rahman</t>
  </si>
  <si>
    <t>Sitaram</t>
  </si>
  <si>
    <t>Churamani</t>
  </si>
  <si>
    <t>J S Jha</t>
  </si>
  <si>
    <t>Madhusudan</t>
  </si>
  <si>
    <t>Ritlal</t>
  </si>
  <si>
    <t>Somenath</t>
  </si>
  <si>
    <t>Aflaudin</t>
  </si>
  <si>
    <t>Akhtarul</t>
  </si>
  <si>
    <t>TA 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</si>
</sst>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&quot;£&quot;* #,##0.00_-;\-&quot;£&quot;* #,##0.00_-;_-&quot;£&quot;* &quot;-&quot;??_-;_-@_-"/>
    <numFmt numFmtId="167" formatCode="0.0"/>
    <numFmt numFmtId="168" formatCode="0.000"/>
    <numFmt numFmtId="169" formatCode="_ * #,##0.000_ ;_ * \-#,##0.000_ ;_ * &quot;-&quot;??_ ;_ @_ "/>
    <numFmt numFmtId="170" formatCode="[$-409]dd/mmm/yy;@"/>
    <numFmt numFmtId="171" formatCode="0.0_)"/>
    <numFmt numFmtId="172" formatCode="#,##0.000_);\(#,##0.000\)"/>
    <numFmt numFmtId="173" formatCode=";;"/>
    <numFmt numFmtId="174" formatCode="General_)"/>
    <numFmt numFmtId="175" formatCode="&quot;\&quot;#,##0.00;[Red]\-&quot;\&quot;#,##0.00"/>
    <numFmt numFmtId="176" formatCode="_(* #,##0.00_);_(* \(#,##0.00\);_(* \-??_);_(@_)"/>
    <numFmt numFmtId="177" formatCode="[$-409]mmm\-yy;@"/>
    <numFmt numFmtId="178" formatCode="_(&quot;Rs.&quot;* #,##0_);_(&quot;Rs.&quot;* \(#,##0\);_(&quot;Rs.&quot;* &quot;-&quot;_);_(@_)"/>
    <numFmt numFmtId="179" formatCode="_(&quot;$&quot;\ * #,##0.00_);_(&quot;$&quot;\ * \(#,##0.00\);_(&quot;$&quot;\ * &quot;-&quot;??_);_(@_)"/>
    <numFmt numFmtId="180" formatCode="_(&quot;Rs.&quot;* #,##0.00_);_(&quot;Rs.&quot;* \(#,##0.00\);_(&quot;Rs.&quot;* &quot;-&quot;??_);_(@_)"/>
    <numFmt numFmtId="181" formatCode="_-* #,##0\ _k_r_-;\-* #,##0\ _k_r_-;_-* &quot;-&quot;\ _k_r_-;_-@_-"/>
    <numFmt numFmtId="182" formatCode="_-* #,##0.00\ _k_r_-;\-* #,##0.00\ _k_r_-;_-* &quot;-&quot;??\ _k_r_-;_-@_-"/>
    <numFmt numFmtId="183" formatCode="_([$€-2]* #,##0.00_);_([$€-2]* \(#,##0.00\);_([$€-2]* &quot;-&quot;??_)"/>
    <numFmt numFmtId="184" formatCode="[$-409]General"/>
    <numFmt numFmtId="185" formatCode="&quot;Rs.&quot;#,##0.00_);[Red]\(&quot;Rs.&quot;#,##0.00\)"/>
    <numFmt numFmtId="186" formatCode="#,##0.0"/>
    <numFmt numFmtId="187" formatCode="0.00_)"/>
    <numFmt numFmtId="188" formatCode="&quot;Rs.&quot;#,##0.00_);\(&quot;Rs.&quot;#,##0.00\)"/>
    <numFmt numFmtId="189" formatCode="_-* #,##0\ _D_M_-;\-* #,##0\ _D_M_-;_-* &quot;-&quot;\ _D_M_-;_-@_-"/>
    <numFmt numFmtId="190" formatCode="_-* #,##0.00\ _D_M_-;\-* #,##0.00\ _D_M_-;_-* &quot;-&quot;??\ _D_M_-;_-@_-"/>
    <numFmt numFmtId="191" formatCode="_-* #,##0\ _F_-;\-* #,##0\ _F_-;_-* &quot;-&quot;\ _F_-;_-@_-"/>
    <numFmt numFmtId="192" formatCode="_-* #,##0.00\ _F_-;\-* #,##0.00\ _F_-;_-* &quot;-&quot;??\ _F_-;_-@_-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_-* #,##0\ &quot;F&quot;_-;\-* #,##0\ &quot;F&quot;_-;_-* &quot;-&quot;\ &quot;F&quot;_-;_-@_-"/>
    <numFmt numFmtId="196" formatCode="_-* #,##0.00\ &quot;F&quot;_-;\-* #,##0.00\ &quot;F&quot;_-;_-* &quot;-&quot;??\ &quot;F&quot;_-;_-@_-"/>
    <numFmt numFmtId="197" formatCode="_ &quot;CHF&quot;\ * #,##0_ ;_ &quot;CHF&quot;\ * \-#,##0_ ;_ &quot;CHF&quot;\ * &quot;-&quot;_ ;_ @_ "/>
    <numFmt numFmtId="198" formatCode="_ &quot;kr&quot;\ * #,##0_ ;_ &quot;kr&quot;\ * \-#,##0_ ;_ &quot;kr&quot;\ * &quot;-&quot;_ ;_ @_ "/>
    <numFmt numFmtId="199" formatCode="_ &quot;CHF&quot;\ * #,##0.00_ ;_ &quot;CHF&quot;\ * \-#,##0.00_ ;_ &quot;CHF&quot;\ * &quot;-&quot;??_ ;_ @_ "/>
    <numFmt numFmtId="200" formatCode="_-* #,##0\ &quot;kr&quot;_-;\-* #,##0\ &quot;kr&quot;_-;_-* &quot;-&quot;\ &quot;kr&quot;_-;_-@_-"/>
    <numFmt numFmtId="201" formatCode="_-* #,##0.00\ &quot;kr&quot;_-;\-* #,##0.00\ &quot;kr&quot;_-;_-* &quot;-&quot;??\ &quot;kr&quot;_-;_-@_-"/>
    <numFmt numFmtId="202" formatCode="_ &quot;\&quot;* #,##0_ ;_ &quot;\&quot;* \-#,##0_ ;_ &quot;\&quot;* &quot;-&quot;_ ;_ @_ "/>
    <numFmt numFmtId="203" formatCode="_ &quot;\&quot;* #,##0.00_ ;_ &quot;\&quot;* \-#,##0.00_ ;_ &quot;\&quot;* &quot;-&quot;??_ ;_ @_ "/>
    <numFmt numFmtId="204" formatCode="_ * #,##0.0_ ;_ * \-#,##0.0_ ;_ * &quot;-&quot;??_ ;_ @_ "/>
    <numFmt numFmtId="205" formatCode="#0.000\ [$KM]"/>
    <numFmt numFmtId="206" formatCode="#0.000[$KM]"/>
    <numFmt numFmtId="207" formatCode="_ * #,##0_ ;_ * \-#,##0_ ;_ * &quot;-&quot;??_ ;_ @_ "/>
    <numFmt numFmtId="208" formatCode="_(* #,##0.0_);_(* \(#,##0.0\);_(* &quot;-&quot;_);_(@_)"/>
  </numFmts>
  <fonts count="20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1"/>
      <color theme="0"/>
      <name val="Calibri"/>
      <family val="2"/>
      <scheme val="minor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2"/>
      <name val="Times New Roman"/>
      <family val="1"/>
    </font>
    <font>
      <sz val="11"/>
      <color indexed="9"/>
      <name val="Calibri"/>
      <family val="2"/>
    </font>
    <font>
      <sz val="14"/>
      <name val="AngsanaUPC"/>
      <family val="1"/>
      <charset val="222"/>
    </font>
    <font>
      <sz val="10"/>
      <name val="Helv"/>
    </font>
    <font>
      <sz val="10"/>
      <name val="Helv"/>
      <charset val="134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color indexed="20"/>
      <name val="Calibri"/>
      <family val="2"/>
    </font>
    <font>
      <sz val="10"/>
      <name val="MS Sans Serif"/>
      <family val="2"/>
    </font>
    <font>
      <sz val="12"/>
      <name val="¹ÙÅÁÃ¼"/>
      <charset val="129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ahoma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sz val="11"/>
      <name val="Courier"/>
      <family val="3"/>
    </font>
    <font>
      <sz val="12"/>
      <name val="Helv"/>
    </font>
    <font>
      <sz val="16"/>
      <name val="Tms Rmn"/>
    </font>
    <font>
      <b/>
      <sz val="1"/>
      <color indexed="8"/>
      <name val="Courier"/>
      <family val="3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Marigold"/>
      <family val="4"/>
    </font>
    <font>
      <u/>
      <sz val="8.8000000000000007"/>
      <color theme="10"/>
      <name val="Calibri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9"/>
      <color indexed="12"/>
      <name val="Arial"/>
      <family val="2"/>
    </font>
    <font>
      <b/>
      <sz val="14"/>
      <name val="Helv"/>
    </font>
    <font>
      <b/>
      <sz val="12"/>
      <name val="Tms Rmn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0"/>
      <name val="Arial CE"/>
      <family val="2"/>
      <charset val="238"/>
    </font>
    <font>
      <b/>
      <sz val="18"/>
      <color indexed="62"/>
      <name val="Cambria"/>
      <family val="2"/>
    </font>
    <font>
      <b/>
      <sz val="18"/>
      <color indexed="62"/>
      <name val="Cambria"/>
      <family val="1"/>
    </font>
    <font>
      <u/>
      <sz val="9"/>
      <color indexed="36"/>
      <name val="Arial"/>
      <family val="2"/>
    </font>
    <font>
      <b/>
      <sz val="12"/>
      <color indexed="48"/>
      <name val="Arial"/>
      <family val="2"/>
    </font>
    <font>
      <b/>
      <sz val="11"/>
      <name val="Times New Roman"/>
      <family val="1"/>
    </font>
    <font>
      <sz val="24"/>
      <color indexed="13"/>
      <name val="Helv"/>
    </font>
    <font>
      <sz val="14"/>
      <color indexed="13"/>
      <name val="Tms Rmn"/>
    </font>
    <font>
      <b/>
      <sz val="18"/>
      <color indexed="56"/>
      <name val="Cambria"/>
      <family val="2"/>
    </font>
    <font>
      <sz val="12"/>
      <name val="바탕체"/>
      <charset val="129"/>
    </font>
    <font>
      <sz val="11"/>
      <name val="돋움"/>
      <charset val="129"/>
    </font>
    <font>
      <sz val="11"/>
      <color rgb="FF006100"/>
      <name val="Calibri"/>
      <family val="2"/>
      <scheme val="minor"/>
    </font>
    <font>
      <b/>
      <sz val="11"/>
      <color theme="5" tint="-0.499984740745262"/>
      <name val="Arial"/>
      <family val="2"/>
    </font>
    <font>
      <sz val="10"/>
      <color indexed="17"/>
      <name val="Arial"/>
      <family val="2"/>
    </font>
    <font>
      <sz val="10"/>
      <color theme="0"/>
      <name val="Arial"/>
      <family val="2"/>
    </font>
    <font>
      <sz val="10"/>
      <color theme="9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7030A0"/>
      <name val="Arial"/>
      <family val="2"/>
    </font>
    <font>
      <b/>
      <sz val="10"/>
      <color rgb="FF7030A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02060"/>
      <name val="Arial"/>
      <family val="2"/>
    </font>
    <font>
      <sz val="10"/>
      <color rgb="FF000099"/>
      <name val="Arial"/>
      <family val="2"/>
    </font>
    <font>
      <b/>
      <u/>
      <sz val="12"/>
      <color rgb="FF00B050"/>
      <name val="Arial"/>
      <family val="2"/>
    </font>
    <font>
      <b/>
      <sz val="10"/>
      <color rgb="FF0070C0"/>
      <name val="Arial"/>
      <family val="2"/>
    </font>
    <font>
      <b/>
      <u/>
      <sz val="11"/>
      <color theme="1"/>
      <name val="Arial"/>
      <family val="2"/>
    </font>
    <font>
      <b/>
      <sz val="9"/>
      <color rgb="FF002060"/>
      <name val="Arial"/>
      <family val="2"/>
    </font>
    <font>
      <b/>
      <sz val="9"/>
      <color rgb="FF7030A0"/>
      <name val="Arial"/>
      <family val="2"/>
    </font>
    <font>
      <b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indexed="8"/>
      <name val="Arial"/>
      <family val="2"/>
    </font>
    <font>
      <b/>
      <sz val="8"/>
      <color rgb="FF0070C0"/>
      <name val="Arial"/>
      <family val="2"/>
    </font>
    <font>
      <b/>
      <sz val="8"/>
      <color rgb="FF000099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Calibri"/>
      <family val="2"/>
      <scheme val="minor"/>
    </font>
    <font>
      <sz val="8"/>
      <name val="Agency FB"/>
      <family val="2"/>
    </font>
    <font>
      <sz val="8"/>
      <color theme="1"/>
      <name val="Agency FB"/>
      <family val="2"/>
    </font>
    <font>
      <b/>
      <sz val="10"/>
      <color rgb="FF4E515E"/>
      <name val="Calibri Light"/>
      <family val="1"/>
      <scheme val="major"/>
    </font>
    <font>
      <b/>
      <sz val="14"/>
      <color rgb="FFFF0000"/>
      <name val="Calibri"/>
      <family val="2"/>
      <scheme val="minor"/>
    </font>
    <font>
      <b/>
      <sz val="14"/>
      <color rgb="FFFF0000"/>
      <name val="Calibri Light"/>
      <family val="1"/>
      <scheme val="major"/>
    </font>
    <font>
      <b/>
      <sz val="16"/>
      <color rgb="FFFF0000"/>
      <name val="Calibri Light"/>
      <family val="1"/>
      <scheme val="major"/>
    </font>
    <font>
      <b/>
      <sz val="18"/>
      <color rgb="FF00B050"/>
      <name val="Calibri"/>
      <family val="2"/>
      <scheme val="minor"/>
    </font>
    <font>
      <b/>
      <sz val="10"/>
      <name val="Arial"/>
      <family val="2"/>
    </font>
    <font>
      <b/>
      <sz val="10"/>
      <color theme="2" tint="-0.749992370372631"/>
      <name val="Calibri Light"/>
      <family val="1"/>
      <scheme val="major"/>
    </font>
    <font>
      <sz val="8"/>
      <color theme="2" tint="-0.749992370372631"/>
      <name val="Calibri Light"/>
      <family val="1"/>
      <scheme val="major"/>
    </font>
    <font>
      <sz val="10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1"/>
      <scheme val="major"/>
    </font>
    <font>
      <b/>
      <sz val="14"/>
      <color theme="2" tint="-0.749992370372631"/>
      <name val="Calibri Light"/>
      <family val="1"/>
      <scheme val="maj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 Light"/>
      <family val="1"/>
      <scheme val="major"/>
    </font>
    <font>
      <b/>
      <sz val="16"/>
      <color theme="2" tint="-0.749992370372631"/>
      <name val="Calibri Light"/>
      <family val="1"/>
      <scheme val="major"/>
    </font>
    <font>
      <sz val="11"/>
      <color theme="2" tint="-0.749992370372631"/>
      <name val="Calibri Light"/>
      <family val="2"/>
      <scheme val="major"/>
    </font>
    <font>
      <b/>
      <sz val="11"/>
      <color theme="2" tint="-0.749992370372631"/>
      <name val="Calibri Light"/>
      <family val="2"/>
      <scheme val="major"/>
    </font>
    <font>
      <sz val="12"/>
      <color theme="2" tint="-0.749992370372631"/>
      <name val="Calibri Light"/>
      <family val="1"/>
      <scheme val="major"/>
    </font>
    <font>
      <sz val="14"/>
      <color theme="1"/>
      <name val="Calibri"/>
      <family val="2"/>
      <scheme val="minor"/>
    </font>
    <font>
      <b/>
      <u/>
      <sz val="18"/>
      <color rgb="FF7030A0"/>
      <name val="Arial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u/>
      <sz val="14"/>
      <color rgb="FFFF0000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 Light"/>
      <family val="2"/>
      <scheme val="major"/>
    </font>
    <font>
      <b/>
      <sz val="11"/>
      <name val="Tahoma"/>
      <family val="2"/>
    </font>
    <font>
      <b/>
      <sz val="12"/>
      <color rgb="FF00CC00"/>
      <name val="Calibri"/>
      <family val="2"/>
      <scheme val="minor"/>
    </font>
    <font>
      <b/>
      <sz val="12"/>
      <color theme="2" tint="-0.74999237037263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9"/>
      <color theme="2" tint="-0.749992370372631"/>
      <name val="Calibri"/>
      <family val="2"/>
      <scheme val="minor"/>
    </font>
    <font>
      <b/>
      <u/>
      <sz val="11"/>
      <color theme="2" tint="-0.74999237037263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Arial Narrow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indexed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name val="Calibri"/>
      <family val="2"/>
    </font>
    <font>
      <sz val="14"/>
      <name val="Calibri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sz val="8"/>
      <name val="Arial"/>
      <family val="2"/>
    </font>
    <font>
      <b/>
      <sz val="11"/>
      <color rgb="FFE40000"/>
      <name val="Calibri"/>
      <family val="2"/>
      <scheme val="minor"/>
    </font>
    <font>
      <b/>
      <sz val="12"/>
      <color theme="2" tint="-0.749992370372631"/>
      <name val="Calibri Light"/>
      <family val="1"/>
      <scheme val="major"/>
    </font>
    <font>
      <b/>
      <sz val="11"/>
      <color theme="2" tint="-0.74999237037263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"/>
      <name val="Arial"/>
      <family val="2"/>
    </font>
    <font>
      <b/>
      <sz val="11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2" tint="-0.749992370372631"/>
      <name val="Calibri Light"/>
      <family val="1"/>
      <scheme val="major"/>
    </font>
    <font>
      <b/>
      <sz val="22"/>
      <color rgb="FFE4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color rgb="FFE40000"/>
      <name val="Calibri"/>
      <family val="2"/>
      <scheme val="minor"/>
    </font>
    <font>
      <sz val="16"/>
      <color rgb="FFE4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E40000"/>
      <name val="Calibri"/>
      <family val="2"/>
      <scheme val="minor"/>
    </font>
    <font>
      <b/>
      <sz val="14"/>
      <color rgb="FFFF0000"/>
      <name val="Calibri Light"/>
      <family val="2"/>
      <scheme val="major"/>
    </font>
    <font>
      <b/>
      <u/>
      <sz val="16"/>
      <color rgb="FFFF0000"/>
      <name val="Calibri Light"/>
      <family val="2"/>
      <scheme val="major"/>
    </font>
    <font>
      <b/>
      <u/>
      <sz val="14"/>
      <color rgb="FFFF0000"/>
      <name val="Calibri Light"/>
      <family val="2"/>
      <scheme val="major"/>
    </font>
    <font>
      <b/>
      <sz val="14"/>
      <color theme="1"/>
      <name val="Calibri Light"/>
      <family val="1"/>
      <scheme val="major"/>
    </font>
    <font>
      <b/>
      <sz val="14"/>
      <color theme="1"/>
      <name val="Calibri Light"/>
      <family val="2"/>
      <scheme val="major"/>
    </font>
    <font>
      <b/>
      <sz val="16"/>
      <color theme="2" tint="-0.749992370372631"/>
      <name val="Calibri Light"/>
      <family val="2"/>
      <scheme val="major"/>
    </font>
    <font>
      <b/>
      <sz val="12"/>
      <color rgb="FFE40000"/>
      <name val="Calibri"/>
      <family val="2"/>
      <scheme val="minor"/>
    </font>
    <font>
      <b/>
      <sz val="9"/>
      <color theme="2" tint="-0.749992370372631"/>
      <name val="Calibri Light"/>
      <family val="2"/>
      <scheme val="major"/>
    </font>
    <font>
      <sz val="9"/>
      <color theme="2" tint="-0.74999237037263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8"/>
      <color indexed="12"/>
      <name val="Calibri"/>
      <family val="2"/>
      <scheme val="minor"/>
    </font>
    <font>
      <sz val="10"/>
      <color theme="1"/>
      <name val="Calibri Light"/>
      <family val="2"/>
      <scheme val="major"/>
    </font>
  </fonts>
  <fills count="8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12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9B95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6C6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B2B00"/>
        <bgColor indexed="64"/>
      </patternFill>
    </fill>
    <fill>
      <patternFill patternType="solid">
        <fgColor rgb="FFAE85FF"/>
        <bgColor indexed="64"/>
      </patternFill>
    </fill>
    <fill>
      <patternFill patternType="solid">
        <fgColor rgb="FFFF7A5B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rgb="FFFF9900"/>
      </top>
      <bottom style="hair">
        <color rgb="FFFF99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dotted">
        <color rgb="FFFFC000"/>
      </right>
      <top/>
      <bottom/>
      <diagonal/>
    </border>
    <border>
      <left style="dotted">
        <color rgb="FFFFC000"/>
      </left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 style="dotted">
        <color rgb="FFFFC000"/>
      </right>
      <top/>
      <bottom style="dotted">
        <color rgb="FFFFC000"/>
      </bottom>
      <diagonal/>
    </border>
    <border>
      <left/>
      <right/>
      <top style="thin">
        <color rgb="FF00B050"/>
      </top>
      <bottom/>
      <diagonal/>
    </border>
    <border>
      <left/>
      <right/>
      <top style="thin">
        <color indexed="64"/>
      </top>
      <bottom style="medium">
        <color theme="8" tint="0.39997558519241921"/>
      </bottom>
      <diagonal/>
    </border>
    <border>
      <left/>
      <right/>
      <top/>
      <bottom style="medium">
        <color theme="8" tint="0.39997558519241921"/>
      </bottom>
      <diagonal/>
    </border>
    <border>
      <left style="medium">
        <color theme="8" tint="0.39997558519241921"/>
      </left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/>
      <bottom style="medium">
        <color theme="8" tint="0.39997558519241921"/>
      </bottom>
      <diagonal/>
    </border>
    <border>
      <left/>
      <right style="medium">
        <color theme="8" tint="0.39997558519241921"/>
      </right>
      <top/>
      <bottom style="medium">
        <color theme="8" tint="0.39997558519241921"/>
      </bottom>
      <diagonal/>
    </border>
    <border>
      <left style="medium">
        <color theme="8" tint="0.39997558519241921"/>
      </left>
      <right/>
      <top style="thin">
        <color indexed="64"/>
      </top>
      <bottom style="medium">
        <color theme="8" tint="0.39997558519241921"/>
      </bottom>
      <diagonal/>
    </border>
    <border>
      <left/>
      <right style="medium">
        <color theme="8" tint="0.39997558519241921"/>
      </right>
      <top style="thin">
        <color indexed="64"/>
      </top>
      <bottom style="medium">
        <color theme="8" tint="0.39997558519241921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theme="8" tint="0.39997558519241921"/>
      </top>
      <bottom style="thin">
        <color indexed="64"/>
      </bottom>
      <diagonal/>
    </border>
    <border>
      <left/>
      <right/>
      <top style="medium">
        <color theme="8" tint="0.39997558519241921"/>
      </top>
      <bottom style="thin">
        <color indexed="64"/>
      </bottom>
      <diagonal/>
    </border>
    <border>
      <left/>
      <right style="thin">
        <color indexed="64"/>
      </right>
      <top style="medium">
        <color theme="8" tint="0.39997558519241921"/>
      </top>
      <bottom style="thin">
        <color indexed="64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theme="2" tint="-0.499984740745262"/>
      </left>
      <right/>
      <top/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thick">
        <color theme="2" tint="-0.499984740745262"/>
      </bottom>
      <diagonal/>
    </border>
    <border>
      <left style="dotted">
        <color rgb="FFFFC000"/>
      </left>
      <right/>
      <top style="dotted">
        <color rgb="FFFFC000"/>
      </top>
      <bottom style="dotted">
        <color rgb="FFFFC000"/>
      </bottom>
      <diagonal/>
    </border>
    <border>
      <left/>
      <right style="dotted">
        <color rgb="FFFFC000"/>
      </right>
      <top style="dotted">
        <color rgb="FFFFC000"/>
      </top>
      <bottom style="dotted">
        <color rgb="FFFFC000"/>
      </bottom>
      <diagonal/>
    </border>
    <border>
      <left/>
      <right/>
      <top style="dotted">
        <color rgb="FFFFC000"/>
      </top>
      <bottom style="dotted">
        <color rgb="FFFFC000"/>
      </bottom>
      <diagonal/>
    </border>
    <border>
      <left style="dotted">
        <color rgb="FFFFC000"/>
      </left>
      <right/>
      <top/>
      <bottom/>
      <diagonal/>
    </border>
    <border>
      <left style="thick">
        <color theme="2" tint="-0.499984740745262"/>
      </left>
      <right style="thick">
        <color theme="2" tint="-0.499984740745262"/>
      </right>
      <top/>
      <bottom/>
      <diagonal/>
    </border>
    <border>
      <left/>
      <right/>
      <top style="thick">
        <color theme="2" tint="-0.499984740745262"/>
      </top>
      <bottom/>
      <diagonal/>
    </border>
    <border>
      <left style="thick">
        <color theme="2" tint="-0.499984740745262"/>
      </left>
      <right/>
      <top style="thin">
        <color indexed="64"/>
      </top>
      <bottom style="thick">
        <color theme="2" tint="-0.499984740745262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/>
      <bottom style="thick">
        <color theme="2" tint="-0.499984740745262"/>
      </bottom>
      <diagonal/>
    </border>
    <border>
      <left style="medium">
        <color indexed="64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 style="thick">
        <color theme="2" tint="-0.499984740745262"/>
      </right>
      <top/>
      <bottom style="medium">
        <color indexed="64"/>
      </bottom>
      <diagonal/>
    </border>
    <border>
      <left style="thick">
        <color theme="2" tint="-0.499984740745262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 style="thick">
        <color theme="2" tint="-0.499984740745262"/>
      </right>
      <top style="medium">
        <color indexed="64"/>
      </top>
      <bottom/>
      <diagonal/>
    </border>
    <border>
      <left style="thick">
        <color theme="2" tint="-0.499984740745262"/>
      </left>
      <right/>
      <top style="medium">
        <color indexed="64"/>
      </top>
      <bottom/>
      <diagonal/>
    </border>
    <border>
      <left/>
      <right style="thick">
        <color theme="2" tint="-0.499984740745262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423">
    <xf numFmtId="0" fontId="0" fillId="0" borderId="0"/>
    <xf numFmtId="0" fontId="1" fillId="0" borderId="0"/>
    <xf numFmtId="0" fontId="3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0" fontId="5" fillId="6" borderId="20" applyNumberFormat="0" applyFont="0" applyAlignment="0" applyProtection="0"/>
    <xf numFmtId="9" fontId="1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9" fontId="19" fillId="0" borderId="0"/>
    <xf numFmtId="9" fontId="19" fillId="0" borderId="0"/>
    <xf numFmtId="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0" fontId="18" fillId="34" borderId="0" applyNumberFormat="0" applyBorder="0" applyAlignment="0" applyProtection="0"/>
    <xf numFmtId="17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0" fontId="18" fillId="38" borderId="0" applyNumberFormat="0" applyBorder="0" applyAlignment="0" applyProtection="0"/>
    <xf numFmtId="17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170" fontId="8" fillId="40" borderId="0" applyNumberFormat="0" applyBorder="0" applyAlignment="0" applyProtection="0"/>
    <xf numFmtId="0" fontId="18" fillId="37" borderId="0" applyNumberFormat="0" applyBorder="0" applyAlignment="0" applyProtection="0"/>
    <xf numFmtId="17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170" fontId="8" fillId="37" borderId="0" applyNumberFormat="0" applyBorder="0" applyAlignment="0" applyProtection="0"/>
    <xf numFmtId="0" fontId="18" fillId="37" borderId="0" applyNumberFormat="0" applyBorder="0" applyAlignment="0" applyProtection="0"/>
    <xf numFmtId="170" fontId="18" fillId="3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170" fontId="8" fillId="42" borderId="0" applyNumberFormat="0" applyBorder="0" applyAlignment="0" applyProtection="0"/>
    <xf numFmtId="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170" fontId="8" fillId="33" borderId="0" applyNumberFormat="0" applyBorder="0" applyAlignment="0" applyProtection="0"/>
    <xf numFmtId="0" fontId="18" fillId="34" borderId="0" applyNumberFormat="0" applyBorder="0" applyAlignment="0" applyProtection="0"/>
    <xf numFmtId="170" fontId="18" fillId="34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170" fontId="8" fillId="36" borderId="0" applyNumberFormat="0" applyBorder="0" applyAlignment="0" applyProtection="0"/>
    <xf numFmtId="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170" fontId="8" fillId="43" borderId="0" applyNumberFormat="0" applyBorder="0" applyAlignment="0" applyProtection="0"/>
    <xf numFmtId="0" fontId="18" fillId="43" borderId="0" applyNumberFormat="0" applyBorder="0" applyAlignment="0" applyProtection="0"/>
    <xf numFmtId="170" fontId="18" fillId="43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166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0" fillId="0" borderId="0"/>
    <xf numFmtId="170" fontId="21" fillId="0" borderId="0"/>
    <xf numFmtId="0" fontId="20" fillId="0" borderId="0"/>
    <xf numFmtId="0" fontId="20" fillId="0" borderId="0"/>
    <xf numFmtId="170" fontId="21" fillId="0" borderId="0"/>
    <xf numFmtId="0" fontId="20" fillId="0" borderId="0"/>
    <xf numFmtId="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0" fontId="1" fillId="0" borderId="0" applyFill="0" applyBorder="0">
      <alignment vertical="center"/>
    </xf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4" fontId="23" fillId="0" borderId="3">
      <protection locked="0"/>
    </xf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38" fontId="25" fillId="0" borderId="0" applyFill="0" applyBorder="0" applyAlignment="0" applyProtection="0"/>
    <xf numFmtId="0" fontId="26" fillId="0" borderId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7" fillId="45" borderId="26" applyNumberFormat="0" applyAlignment="0" applyProtection="0"/>
    <xf numFmtId="0" fontId="28" fillId="0" borderId="27" applyNumberFormat="0" applyFill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0" fontId="29" fillId="46" borderId="28" applyNumberFormat="0" applyAlignment="0" applyProtection="0"/>
    <xf numFmtId="175" fontId="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75" fontId="1" fillId="0" borderId="0"/>
    <xf numFmtId="170" fontId="21" fillId="0" borderId="0"/>
    <xf numFmtId="175" fontId="1" fillId="0" borderId="0"/>
    <xf numFmtId="167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6" fontId="1" fillId="0" borderId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7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78" fontId="1" fillId="0" borderId="0">
      <protection locked="0"/>
    </xf>
    <xf numFmtId="0" fontId="1" fillId="47" borderId="29" applyNumberFormat="0" applyFont="0" applyAlignment="0" applyProtection="0"/>
    <xf numFmtId="0" fontId="32" fillId="0" borderId="0"/>
    <xf numFmtId="174" fontId="33" fillId="0" borderId="14" applyNumberFormat="0" applyBorder="0" applyAlignment="0" applyProtection="0">
      <protection locked="0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80" fontId="1" fillId="0" borderId="0">
      <protection locked="0"/>
    </xf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6" fillId="0" borderId="0">
      <protection locked="0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37" fillId="48" borderId="0" applyNumberFormat="0" applyBorder="0" applyAlignment="0" applyProtection="0"/>
    <xf numFmtId="170" fontId="37" fillId="48" borderId="0" applyNumberFormat="0" applyBorder="0" applyAlignment="0" applyProtection="0"/>
    <xf numFmtId="0" fontId="37" fillId="49" borderId="0" applyNumberFormat="0" applyBorder="0" applyAlignment="0" applyProtection="0"/>
    <xf numFmtId="170" fontId="37" fillId="49" borderId="0" applyNumberFormat="0" applyBorder="0" applyAlignment="0" applyProtection="0"/>
    <xf numFmtId="0" fontId="37" fillId="50" borderId="0" applyNumberFormat="0" applyBorder="0" applyAlignment="0" applyProtection="0"/>
    <xf numFmtId="170" fontId="37" fillId="50" borderId="0" applyNumberFormat="0" applyBorder="0" applyAlignment="0" applyProtection="0"/>
    <xf numFmtId="0" fontId="38" fillId="24" borderId="26" applyNumberFormat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39" fillId="0" borderId="0"/>
    <xf numFmtId="0" fontId="40" fillId="0" borderId="0"/>
    <xf numFmtId="0" fontId="8" fillId="0" borderId="0"/>
    <xf numFmtId="184" fontId="41" fillId="0" borderId="0"/>
    <xf numFmtId="0" fontId="1" fillId="0" borderId="0"/>
    <xf numFmtId="0" fontId="39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>
      <protection locked="0"/>
    </xf>
    <xf numFmtId="170" fontId="43" fillId="0" borderId="0">
      <protection locked="0"/>
    </xf>
    <xf numFmtId="0" fontId="43" fillId="0" borderId="0">
      <protection locked="0"/>
    </xf>
    <xf numFmtId="170" fontId="43" fillId="0" borderId="0">
      <protection locked="0"/>
    </xf>
    <xf numFmtId="0" fontId="44" fillId="0" borderId="0">
      <protection locked="0"/>
    </xf>
    <xf numFmtId="170" fontId="44" fillId="0" borderId="0">
      <protection locked="0"/>
    </xf>
    <xf numFmtId="0" fontId="43" fillId="0" borderId="0">
      <protection locked="0"/>
    </xf>
    <xf numFmtId="170" fontId="43" fillId="0" borderId="0">
      <protection locked="0"/>
    </xf>
    <xf numFmtId="0" fontId="43" fillId="0" borderId="0">
      <protection locked="0"/>
    </xf>
    <xf numFmtId="170" fontId="43" fillId="0" borderId="0">
      <protection locked="0"/>
    </xf>
    <xf numFmtId="0" fontId="43" fillId="0" borderId="0">
      <protection locked="0"/>
    </xf>
    <xf numFmtId="170" fontId="43" fillId="0" borderId="0">
      <protection locked="0"/>
    </xf>
    <xf numFmtId="0" fontId="44" fillId="0" borderId="0">
      <protection locked="0"/>
    </xf>
    <xf numFmtId="170" fontId="44" fillId="0" borderId="0">
      <protection locked="0"/>
    </xf>
    <xf numFmtId="185" fontId="1" fillId="0" borderId="0">
      <protection locked="0"/>
    </xf>
    <xf numFmtId="0" fontId="23" fillId="0" borderId="15" applyNumberFormat="0" applyFill="0" applyBorder="0" applyAlignment="0" applyProtection="0">
      <protection locked="0"/>
    </xf>
    <xf numFmtId="170" fontId="23" fillId="0" borderId="15" applyNumberFormat="0" applyFill="0" applyBorder="0" applyAlignment="0" applyProtection="0">
      <protection locked="0"/>
    </xf>
    <xf numFmtId="186" fontId="45" fillId="0" borderId="24">
      <alignment horizontal="right"/>
    </xf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0" fontId="46" fillId="21" borderId="0" applyNumberFormat="0" applyBorder="0" applyAlignment="0" applyProtection="0"/>
    <xf numFmtId="38" fontId="47" fillId="51" borderId="0" applyNumberFormat="0" applyBorder="0" applyAlignment="0" applyProtection="0"/>
    <xf numFmtId="0" fontId="48" fillId="0" borderId="0" applyNumberFormat="0" applyFont="0" applyBorder="0" applyAlignment="0"/>
    <xf numFmtId="0" fontId="48" fillId="0" borderId="0" applyNumberFormat="0" applyFont="0" applyBorder="0" applyAlignment="0"/>
    <xf numFmtId="0" fontId="10" fillId="0" borderId="22" applyNumberFormat="0" applyAlignment="0" applyProtection="0">
      <alignment horizontal="left" vertical="center"/>
    </xf>
    <xf numFmtId="170" fontId="10" fillId="0" borderId="22" applyNumberFormat="0" applyAlignment="0" applyProtection="0">
      <alignment horizontal="left" vertical="center"/>
    </xf>
    <xf numFmtId="0" fontId="10" fillId="0" borderId="31">
      <alignment horizontal="left" vertical="center"/>
    </xf>
    <xf numFmtId="170" fontId="10" fillId="0" borderId="31">
      <alignment horizontal="left" vertical="center"/>
    </xf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7" fontId="52" fillId="0" borderId="5" applyNumberFormat="0" applyFont="0" applyBorder="0" applyAlignment="0"/>
    <xf numFmtId="187" fontId="52" fillId="0" borderId="5" applyNumberFormat="0" applyFont="0" applyBorder="0" applyAlignment="0"/>
    <xf numFmtId="0" fontId="53" fillId="0" borderId="0" applyNumberFormat="0" applyFill="0" applyBorder="0" applyAlignment="0" applyProtection="0">
      <alignment vertical="top"/>
      <protection locked="0"/>
    </xf>
    <xf numFmtId="170" fontId="54" fillId="0" borderId="0" applyNumberFormat="0" applyFill="0" applyBorder="0" applyAlignment="0" applyProtection="0">
      <alignment vertical="top"/>
      <protection locked="0"/>
    </xf>
    <xf numFmtId="170" fontId="54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17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88" fontId="1" fillId="0" borderId="0" applyProtection="0">
      <alignment horizontal="center"/>
    </xf>
    <xf numFmtId="10" fontId="47" fillId="52" borderId="1" applyNumberFormat="0" applyBorder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38" fillId="24" borderId="26" applyNumberFormat="0" applyAlignment="0" applyProtection="0"/>
    <xf numFmtId="0" fontId="24" fillId="20" borderId="0" applyNumberFormat="0" applyBorder="0" applyAlignment="0" applyProtection="0"/>
    <xf numFmtId="0" fontId="57" fillId="53" borderId="30"/>
    <xf numFmtId="0" fontId="58" fillId="53" borderId="30"/>
    <xf numFmtId="0" fontId="57" fillId="53" borderId="30"/>
    <xf numFmtId="0" fontId="57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7" fillId="53" borderId="30"/>
    <xf numFmtId="0" fontId="57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7" fillId="53" borderId="30"/>
    <xf numFmtId="0" fontId="58" fillId="53" borderId="30"/>
    <xf numFmtId="0" fontId="58" fillId="53" borderId="30"/>
    <xf numFmtId="0" fontId="58" fillId="53" borderId="30"/>
    <xf numFmtId="0" fontId="58" fillId="53" borderId="3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0" fontId="59" fillId="54" borderId="0" applyNumberFormat="0" applyBorder="0" applyAlignment="0" applyProtection="0"/>
    <xf numFmtId="37" fontId="60" fillId="0" borderId="0"/>
    <xf numFmtId="187" fontId="61" fillId="0" borderId="0"/>
    <xf numFmtId="187" fontId="6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6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62" fillId="0" borderId="0"/>
    <xf numFmtId="170" fontId="1" fillId="0" borderId="0"/>
    <xf numFmtId="0" fontId="63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7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170" fontId="1" fillId="0" borderId="0"/>
    <xf numFmtId="0" fontId="5" fillId="0" borderId="0"/>
    <xf numFmtId="170" fontId="1" fillId="0" borderId="0"/>
    <xf numFmtId="0" fontId="64" fillId="0" borderId="0"/>
    <xf numFmtId="0" fontId="65" fillId="0" borderId="0"/>
    <xf numFmtId="0" fontId="17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0" fontId="23" fillId="0" borderId="0"/>
    <xf numFmtId="0" fontId="23" fillId="0" borderId="0"/>
    <xf numFmtId="170" fontId="1" fillId="0" borderId="0"/>
    <xf numFmtId="0" fontId="23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0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63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0" fontId="1" fillId="0" borderId="0"/>
    <xf numFmtId="0" fontId="30" fillId="0" borderId="0"/>
    <xf numFmtId="0" fontId="30" fillId="0" borderId="0"/>
    <xf numFmtId="0" fontId="1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0" fontId="1" fillId="0" borderId="0"/>
    <xf numFmtId="0" fontId="1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170" fontId="8" fillId="0" borderId="0"/>
    <xf numFmtId="0" fontId="30" fillId="0" borderId="0"/>
    <xf numFmtId="0" fontId="30" fillId="0" borderId="0"/>
    <xf numFmtId="0" fontId="63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66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63" fillId="0" borderId="0"/>
    <xf numFmtId="0" fontId="63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30" fillId="0" borderId="0"/>
    <xf numFmtId="17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0" fontId="1" fillId="0" borderId="0"/>
    <xf numFmtId="0" fontId="5" fillId="0" borderId="0"/>
    <xf numFmtId="170" fontId="1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0"/>
    <xf numFmtId="184" fontId="41" fillId="0" borderId="0" applyBorder="0" applyProtection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8" fillId="0" borderId="0"/>
    <xf numFmtId="0" fontId="5" fillId="0" borderId="0"/>
    <xf numFmtId="0" fontId="64" fillId="0" borderId="0"/>
    <xf numFmtId="170" fontId="5" fillId="0" borderId="0"/>
    <xf numFmtId="170" fontId="5" fillId="0" borderId="0"/>
    <xf numFmtId="0" fontId="64" fillId="0" borderId="0"/>
    <xf numFmtId="0" fontId="1" fillId="0" borderId="0"/>
    <xf numFmtId="17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8" fillId="0" borderId="0"/>
    <xf numFmtId="0" fontId="1" fillId="0" borderId="0"/>
    <xf numFmtId="0" fontId="63" fillId="0" borderId="0"/>
    <xf numFmtId="0" fontId="6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63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67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5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62" fillId="0" borderId="0"/>
    <xf numFmtId="0" fontId="62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170" fontId="1" fillId="0" borderId="0"/>
    <xf numFmtId="0" fontId="1" fillId="0" borderId="0"/>
    <xf numFmtId="0" fontId="21" fillId="0" borderId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1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6" borderId="20" applyNumberFormat="0" applyFont="0" applyAlignment="0" applyProtection="0"/>
    <xf numFmtId="0" fontId="8" fillId="47" borderId="29" applyNumberFormat="0" applyFon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0" fontId="69" fillId="45" borderId="35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0" fillId="0" borderId="0" applyFont="0"/>
    <xf numFmtId="0" fontId="70" fillId="0" borderId="0" applyFont="0"/>
    <xf numFmtId="9" fontId="1" fillId="0" borderId="0" applyFont="0" applyFill="0" applyBorder="0" applyAlignment="0" applyProtection="0"/>
    <xf numFmtId="0" fontId="34" fillId="0" borderId="0"/>
    <xf numFmtId="0" fontId="35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46" fillId="21" borderId="0" applyNumberFormat="0" applyBorder="0" applyAlignment="0" applyProtection="0"/>
    <xf numFmtId="0" fontId="71" fillId="0" borderId="0" applyNumberFormat="0" applyFill="0" applyBorder="0" applyAlignment="0" applyProtection="0"/>
    <xf numFmtId="17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9" fillId="45" borderId="35" applyNumberFormat="0" applyAlignment="0" applyProtection="0"/>
    <xf numFmtId="0" fontId="25" fillId="0" borderId="0"/>
    <xf numFmtId="0" fontId="1" fillId="0" borderId="0"/>
    <xf numFmtId="170" fontId="21" fillId="0" borderId="0"/>
    <xf numFmtId="0" fontId="1" fillId="0" borderId="0"/>
    <xf numFmtId="0" fontId="23" fillId="0" borderId="0">
      <alignment horizontal="right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74" fillId="0" borderId="2">
      <alignment horizontal="center" vertical="top"/>
    </xf>
    <xf numFmtId="0" fontId="34" fillId="0" borderId="30"/>
    <xf numFmtId="0" fontId="35" fillId="0" borderId="30"/>
    <xf numFmtId="0" fontId="34" fillId="0" borderId="30"/>
    <xf numFmtId="0" fontId="34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4" fillId="0" borderId="30"/>
    <xf numFmtId="0" fontId="34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4" fillId="0" borderId="30"/>
    <xf numFmtId="0" fontId="35" fillId="0" borderId="30"/>
    <xf numFmtId="0" fontId="35" fillId="0" borderId="30"/>
    <xf numFmtId="0" fontId="35" fillId="0" borderId="30"/>
    <xf numFmtId="0" fontId="35" fillId="0" borderId="30"/>
    <xf numFmtId="0" fontId="42" fillId="0" borderId="0" applyNumberFormat="0" applyFill="0" applyBorder="0" applyAlignment="0" applyProtection="0"/>
    <xf numFmtId="40" fontId="75" fillId="0" borderId="0"/>
    <xf numFmtId="0" fontId="76" fillId="55" borderId="0"/>
    <xf numFmtId="0" fontId="77" fillId="55" borderId="0"/>
    <xf numFmtId="0" fontId="76" fillId="55" borderId="0"/>
    <xf numFmtId="0" fontId="76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6" fillId="55" borderId="0"/>
    <xf numFmtId="0" fontId="77" fillId="55" borderId="0"/>
    <xf numFmtId="0" fontId="77" fillId="55" borderId="0"/>
    <xf numFmtId="0" fontId="77" fillId="55" borderId="0"/>
    <xf numFmtId="0" fontId="77" fillId="55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9" fillId="0" borderId="32" applyNumberFormat="0" applyFill="0" applyAlignment="0" applyProtection="0"/>
    <xf numFmtId="0" fontId="50" fillId="0" borderId="33" applyNumberFormat="0" applyFill="0" applyAlignment="0" applyProtection="0"/>
    <xf numFmtId="0" fontId="51" fillId="0" borderId="34" applyNumberFormat="0" applyFill="0" applyAlignment="0" applyProtection="0"/>
    <xf numFmtId="0" fontId="51" fillId="0" borderId="0" applyNumberFormat="0" applyFill="0" applyBorder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37" fillId="0" borderId="36" applyNumberFormat="0" applyFill="0" applyAlignment="0" applyProtection="0"/>
    <xf numFmtId="0" fontId="57" fillId="0" borderId="37"/>
    <xf numFmtId="0" fontId="58" fillId="0" borderId="37"/>
    <xf numFmtId="0" fontId="57" fillId="0" borderId="37"/>
    <xf numFmtId="0" fontId="57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7" fillId="0" borderId="37"/>
    <xf numFmtId="0" fontId="57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7" fillId="0" borderId="37"/>
    <xf numFmtId="0" fontId="58" fillId="0" borderId="37"/>
    <xf numFmtId="0" fontId="58" fillId="0" borderId="37"/>
    <xf numFmtId="0" fontId="58" fillId="0" borderId="37"/>
    <xf numFmtId="0" fontId="58" fillId="0" borderId="37"/>
    <xf numFmtId="0" fontId="57" fillId="0" borderId="30"/>
    <xf numFmtId="0" fontId="58" fillId="0" borderId="30"/>
    <xf numFmtId="0" fontId="57" fillId="0" borderId="30"/>
    <xf numFmtId="0" fontId="57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7" fillId="0" borderId="30"/>
    <xf numFmtId="0" fontId="57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7" fillId="0" borderId="30"/>
    <xf numFmtId="0" fontId="58" fillId="0" borderId="30"/>
    <xf numFmtId="0" fontId="58" fillId="0" borderId="30"/>
    <xf numFmtId="0" fontId="58" fillId="0" borderId="30"/>
    <xf numFmtId="0" fontId="58" fillId="0" borderId="3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97" fontId="12" fillId="0" borderId="0" applyFont="0" applyFill="0" applyBorder="0" applyAlignment="0" applyProtection="0"/>
    <xf numFmtId="198" fontId="1" fillId="0" borderId="0" applyFont="0" applyFill="0" applyBorder="0" applyAlignment="0" applyProtection="0"/>
    <xf numFmtId="199" fontId="12" fillId="0" borderId="0" applyFont="0" applyFill="0" applyBorder="0" applyAlignment="0" applyProtection="0"/>
    <xf numFmtId="0" fontId="29" fillId="46" borderId="28" applyNumberFormat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165" fontId="79" fillId="0" borderId="0" applyFont="0" applyFill="0" applyBorder="0" applyAlignment="0" applyProtection="0"/>
    <xf numFmtId="202" fontId="79" fillId="0" borderId="0" applyFont="0" applyFill="0" applyBorder="0" applyAlignment="0" applyProtection="0"/>
    <xf numFmtId="203" fontId="79" fillId="0" borderId="0" applyFont="0" applyFill="0" applyBorder="0" applyAlignment="0" applyProtection="0"/>
    <xf numFmtId="0" fontId="80" fillId="0" borderId="0"/>
    <xf numFmtId="0" fontId="81" fillId="56" borderId="0" applyNumberFormat="0" applyBorder="0" applyAlignment="0" applyProtection="0"/>
    <xf numFmtId="165" fontId="6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7" fillId="0" borderId="0" applyFont="0" applyFill="0" applyBorder="0" applyAlignment="0" applyProtection="0"/>
  </cellStyleXfs>
  <cellXfs count="75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60" borderId="38" xfId="0" applyFont="1" applyFill="1" applyBorder="1" applyAlignment="1">
      <alignment horizontal="center" vertical="center"/>
    </xf>
    <xf numFmtId="0" fontId="9" fillId="57" borderId="38" xfId="0" applyFont="1" applyFill="1" applyBorder="1" applyAlignment="1">
      <alignment horizontal="center" vertical="center"/>
    </xf>
    <xf numFmtId="0" fontId="9" fillId="5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59" borderId="38" xfId="0" applyFont="1" applyFill="1" applyBorder="1" applyAlignment="1">
      <alignment horizontal="center" vertical="center"/>
    </xf>
    <xf numFmtId="0" fontId="84" fillId="61" borderId="38" xfId="0" applyFont="1" applyFill="1" applyBorder="1" applyAlignment="1">
      <alignment horizontal="center" vertical="center"/>
    </xf>
    <xf numFmtId="0" fontId="31" fillId="0" borderId="19" xfId="0" applyFont="1" applyBorder="1"/>
    <xf numFmtId="0" fontId="31" fillId="0" borderId="19" xfId="0" applyFont="1" applyBorder="1" applyAlignment="1">
      <alignment horizontal="left"/>
    </xf>
    <xf numFmtId="0" fontId="31" fillId="0" borderId="19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/>
    </xf>
    <xf numFmtId="0" fontId="9" fillId="0" borderId="1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86" fillId="0" borderId="1" xfId="0" applyNumberFormat="1" applyFont="1" applyBorder="1" applyAlignment="1">
      <alignment horizontal="center" vertical="center" wrapText="1"/>
    </xf>
    <xf numFmtId="0" fontId="14" fillId="58" borderId="12" xfId="0" applyFont="1" applyFill="1" applyBorder="1"/>
    <xf numFmtId="0" fontId="14" fillId="58" borderId="18" xfId="0" applyFont="1" applyFill="1" applyBorder="1"/>
    <xf numFmtId="0" fontId="16" fillId="0" borderId="15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8" fontId="14" fillId="0" borderId="15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91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57" borderId="49" xfId="0" applyFont="1" applyFill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4" fillId="58" borderId="13" xfId="0" applyFont="1" applyFill="1" applyBorder="1"/>
    <xf numFmtId="0" fontId="92" fillId="0" borderId="11" xfId="0" applyFont="1" applyBorder="1" applyAlignment="1">
      <alignment vertical="center"/>
    </xf>
    <xf numFmtId="0" fontId="99" fillId="0" borderId="0" xfId="0" applyFont="1" applyAlignment="1">
      <alignment horizontal="center" vertical="center"/>
    </xf>
    <xf numFmtId="2" fontId="99" fillId="0" borderId="15" xfId="0" applyNumberFormat="1" applyFont="1" applyBorder="1" applyAlignment="1">
      <alignment horizontal="center" vertical="center"/>
    </xf>
    <xf numFmtId="2" fontId="2" fillId="57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62" borderId="1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2" fontId="9" fillId="3" borderId="15" xfId="0" applyNumberFormat="1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83" fillId="3" borderId="0" xfId="2340" applyFont="1" applyFill="1" applyBorder="1"/>
    <xf numFmtId="0" fontId="99" fillId="3" borderId="1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4" fillId="0" borderId="0" xfId="0" applyFont="1"/>
    <xf numFmtId="0" fontId="9" fillId="3" borderId="62" xfId="0" applyFont="1" applyFill="1" applyBorder="1" applyAlignment="1">
      <alignment horizontal="center" vertical="center"/>
    </xf>
    <xf numFmtId="0" fontId="9" fillId="3" borderId="61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vertical="center"/>
    </xf>
    <xf numFmtId="0" fontId="9" fillId="63" borderId="49" xfId="0" applyFont="1" applyFill="1" applyBorder="1" applyAlignment="1">
      <alignment horizontal="center" vertical="center"/>
    </xf>
    <xf numFmtId="0" fontId="9" fillId="63" borderId="1" xfId="0" applyFont="1" applyFill="1" applyBorder="1" applyAlignment="1">
      <alignment horizontal="center" vertical="center"/>
    </xf>
    <xf numFmtId="0" fontId="105" fillId="4" borderId="10" xfId="2" quotePrefix="1" applyFont="1" applyBorder="1" applyAlignment="1">
      <alignment horizontal="center" vertical="center"/>
    </xf>
    <xf numFmtId="0" fontId="106" fillId="2" borderId="64" xfId="2" applyFont="1" applyFill="1" applyBorder="1" applyAlignment="1">
      <alignment horizontal="center" vertical="center"/>
    </xf>
    <xf numFmtId="0" fontId="107" fillId="0" borderId="59" xfId="0" applyFont="1" applyBorder="1" applyAlignment="1">
      <alignment horizontal="center" vertical="center"/>
    </xf>
    <xf numFmtId="0" fontId="107" fillId="5" borderId="61" xfId="0" applyFont="1" applyFill="1" applyBorder="1" applyAlignment="1">
      <alignment horizontal="center" vertical="center"/>
    </xf>
    <xf numFmtId="0" fontId="107" fillId="0" borderId="65" xfId="0" applyFont="1" applyBorder="1" applyAlignment="1">
      <alignment horizontal="center" vertical="center"/>
    </xf>
    <xf numFmtId="0" fontId="107" fillId="0" borderId="6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31" fillId="0" borderId="68" xfId="0" applyFont="1" applyBorder="1"/>
    <xf numFmtId="0" fontId="31" fillId="0" borderId="67" xfId="0" applyFont="1" applyBorder="1"/>
    <xf numFmtId="0" fontId="31" fillId="0" borderId="68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31" fillId="0" borderId="68" xfId="0" applyFont="1" applyBorder="1" applyAlignment="1">
      <alignment horizontal="right"/>
    </xf>
    <xf numFmtId="0" fontId="1" fillId="0" borderId="68" xfId="210" applyBorder="1"/>
    <xf numFmtId="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09" fillId="3" borderId="14" xfId="0" applyFont="1" applyFill="1" applyBorder="1" applyAlignment="1">
      <alignment horizontal="center" vertical="center"/>
    </xf>
    <xf numFmtId="2" fontId="109" fillId="0" borderId="15" xfId="0" applyNumberFormat="1" applyFont="1" applyBorder="1" applyAlignment="1">
      <alignment horizontal="center" vertical="center"/>
    </xf>
    <xf numFmtId="0" fontId="15" fillId="63" borderId="49" xfId="0" applyFont="1" applyFill="1" applyBorder="1" applyAlignment="1">
      <alignment horizontal="center" vertical="center"/>
    </xf>
    <xf numFmtId="0" fontId="15" fillId="63" borderId="1" xfId="0" applyFont="1" applyFill="1" applyBorder="1" applyAlignment="1">
      <alignment horizontal="center" vertical="center"/>
    </xf>
    <xf numFmtId="0" fontId="111" fillId="63" borderId="49" xfId="0" applyFont="1" applyFill="1" applyBorder="1" applyAlignment="1">
      <alignment horizontal="center" vertical="center"/>
    </xf>
    <xf numFmtId="0" fontId="111" fillId="63" borderId="1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1" fillId="3" borderId="14" xfId="0" applyFont="1" applyFill="1" applyBorder="1" applyAlignment="1">
      <alignment horizontal="center" vertical="center"/>
    </xf>
    <xf numFmtId="0" fontId="111" fillId="3" borderId="0" xfId="0" applyFont="1" applyFill="1" applyAlignment="1">
      <alignment horizontal="center" vertical="center"/>
    </xf>
    <xf numFmtId="0" fontId="111" fillId="0" borderId="15" xfId="0" applyFont="1" applyBorder="1" applyAlignment="1">
      <alignment horizontal="center" vertical="center"/>
    </xf>
    <xf numFmtId="0" fontId="111" fillId="0" borderId="14" xfId="0" applyFont="1" applyBorder="1" applyAlignment="1">
      <alignment horizontal="center" vertical="center"/>
    </xf>
    <xf numFmtId="0" fontId="111" fillId="3" borderId="70" xfId="0" applyFont="1" applyFill="1" applyBorder="1" applyAlignment="1">
      <alignment horizontal="center" vertical="center"/>
    </xf>
    <xf numFmtId="206" fontId="109" fillId="3" borderId="57" xfId="0" applyNumberFormat="1" applyFont="1" applyFill="1" applyBorder="1" applyAlignment="1">
      <alignment vertical="center"/>
    </xf>
    <xf numFmtId="0" fontId="111" fillId="3" borderId="15" xfId="0" applyFont="1" applyFill="1" applyBorder="1" applyAlignment="1">
      <alignment horizontal="center" vertical="center"/>
    </xf>
    <xf numFmtId="2" fontId="15" fillId="0" borderId="15" xfId="0" applyNumberFormat="1" applyFont="1" applyBorder="1" applyAlignment="1">
      <alignment horizontal="center" vertical="center"/>
    </xf>
    <xf numFmtId="0" fontId="88" fillId="0" borderId="1" xfId="0" applyFont="1" applyBorder="1" applyAlignment="1">
      <alignment vertical="center"/>
    </xf>
    <xf numFmtId="0" fontId="15" fillId="3" borderId="16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13" fillId="3" borderId="19" xfId="0" applyFont="1" applyFill="1" applyBorder="1" applyAlignment="1">
      <alignment vertical="center"/>
    </xf>
    <xf numFmtId="2" fontId="15" fillId="0" borderId="17" xfId="0" applyNumberFormat="1" applyFont="1" applyBorder="1" applyAlignment="1">
      <alignment horizontal="center" vertical="center"/>
    </xf>
    <xf numFmtId="0" fontId="113" fillId="3" borderId="19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85" fillId="3" borderId="61" xfId="0" applyFont="1" applyFill="1" applyBorder="1" applyAlignment="1">
      <alignment horizontal="center" vertical="center"/>
    </xf>
    <xf numFmtId="0" fontId="84" fillId="3" borderId="61" xfId="0" applyFont="1" applyFill="1" applyBorder="1" applyAlignment="1">
      <alignment horizontal="center" vertical="center"/>
    </xf>
    <xf numFmtId="0" fontId="9" fillId="3" borderId="73" xfId="0" applyFont="1" applyFill="1" applyBorder="1" applyAlignment="1">
      <alignment horizontal="center" vertical="center"/>
    </xf>
    <xf numFmtId="207" fontId="0" fillId="0" borderId="1" xfId="0" applyNumberFormat="1" applyBorder="1" applyAlignment="1">
      <alignment horizontal="center" vertical="center"/>
    </xf>
    <xf numFmtId="207" fontId="0" fillId="0" borderId="43" xfId="0" applyNumberFormat="1" applyBorder="1" applyAlignment="1">
      <alignment horizontal="center" vertical="center"/>
    </xf>
    <xf numFmtId="207" fontId="107" fillId="0" borderId="59" xfId="0" applyNumberFormat="1" applyFont="1" applyBorder="1" applyAlignment="1">
      <alignment horizontal="center" vertical="center"/>
    </xf>
    <xf numFmtId="0" fontId="95" fillId="0" borderId="1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206" fontId="109" fillId="3" borderId="15" xfId="0" applyNumberFormat="1" applyFont="1" applyFill="1" applyBorder="1" applyAlignment="1">
      <alignment vertical="center"/>
    </xf>
    <xf numFmtId="0" fontId="109" fillId="0" borderId="14" xfId="0" applyFont="1" applyBorder="1" applyAlignment="1">
      <alignment horizontal="center" vertical="center"/>
    </xf>
    <xf numFmtId="0" fontId="99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 vertical="center"/>
    </xf>
    <xf numFmtId="0" fontId="1" fillId="0" borderId="0" xfId="248" applyAlignment="1">
      <alignment horizontal="left"/>
    </xf>
    <xf numFmtId="0" fontId="1" fillId="0" borderId="0" xfId="261" applyAlignment="1">
      <alignment horizontal="left"/>
    </xf>
    <xf numFmtId="0" fontId="31" fillId="0" borderId="0" xfId="0" applyFont="1" applyAlignment="1">
      <alignment horizontal="left" vertical="top"/>
    </xf>
    <xf numFmtId="0" fontId="1" fillId="0" borderId="0" xfId="253" applyAlignment="1">
      <alignment horizontal="left"/>
    </xf>
    <xf numFmtId="49" fontId="31" fillId="0" borderId="0" xfId="0" applyNumberFormat="1" applyFont="1" applyAlignment="1">
      <alignment horizontal="center" vertical="center"/>
    </xf>
    <xf numFmtId="0" fontId="1" fillId="0" borderId="0" xfId="255" applyAlignment="1">
      <alignment horizontal="center"/>
    </xf>
    <xf numFmtId="0" fontId="1" fillId="0" borderId="0" xfId="238" applyAlignment="1">
      <alignment horizontal="center"/>
    </xf>
    <xf numFmtId="0" fontId="1" fillId="0" borderId="0" xfId="255"/>
    <xf numFmtId="0" fontId="1" fillId="0" borderId="0" xfId="259" applyAlignment="1">
      <alignment horizontal="center" vertical="center"/>
    </xf>
    <xf numFmtId="0" fontId="1" fillId="0" borderId="19" xfId="206" applyBorder="1" applyAlignment="1">
      <alignment horizontal="left" vertical="center"/>
    </xf>
    <xf numFmtId="0" fontId="87" fillId="0" borderId="4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168" fontId="0" fillId="3" borderId="0" xfId="0" applyNumberFormat="1" applyFill="1" applyAlignment="1">
      <alignment vertical="center"/>
    </xf>
    <xf numFmtId="0" fontId="87" fillId="67" borderId="58" xfId="0" applyFont="1" applyFill="1" applyBorder="1" applyAlignment="1">
      <alignment horizontal="center" vertical="center"/>
    </xf>
    <xf numFmtId="0" fontId="87" fillId="0" borderId="47" xfId="0" applyFont="1" applyBorder="1" applyAlignment="1">
      <alignment horizontal="center" vertical="center"/>
    </xf>
    <xf numFmtId="0" fontId="87" fillId="0" borderId="6" xfId="0" applyFont="1" applyBorder="1" applyAlignment="1">
      <alignment horizontal="center" vertical="center"/>
    </xf>
    <xf numFmtId="0" fontId="117" fillId="64" borderId="76" xfId="0" applyFont="1" applyFill="1" applyBorder="1" applyAlignment="1">
      <alignment horizontal="center" vertical="center" wrapText="1"/>
    </xf>
    <xf numFmtId="0" fontId="122" fillId="59" borderId="61" xfId="0" applyFont="1" applyFill="1" applyBorder="1" applyAlignment="1">
      <alignment horizontal="center" vertical="center"/>
    </xf>
    <xf numFmtId="0" fontId="126" fillId="0" borderId="0" xfId="0" applyFont="1"/>
    <xf numFmtId="0" fontId="127" fillId="0" borderId="0" xfId="0" applyFont="1" applyAlignment="1">
      <alignment wrapText="1"/>
    </xf>
    <xf numFmtId="168" fontId="126" fillId="0" borderId="0" xfId="0" applyNumberFormat="1" applyFont="1"/>
    <xf numFmtId="0" fontId="126" fillId="0" borderId="0" xfId="0" applyFont="1" applyAlignment="1">
      <alignment vertical="center" wrapText="1"/>
    </xf>
    <xf numFmtId="16" fontId="128" fillId="3" borderId="0" xfId="0" quotePrefix="1" applyNumberFormat="1" applyFont="1" applyFill="1" applyAlignment="1">
      <alignment horizontal="center" vertical="center"/>
    </xf>
    <xf numFmtId="0" fontId="128" fillId="0" borderId="0" xfId="0" applyFont="1"/>
    <xf numFmtId="0" fontId="129" fillId="0" borderId="0" xfId="0" applyFont="1"/>
    <xf numFmtId="167" fontId="126" fillId="0" borderId="0" xfId="0" applyNumberFormat="1" applyFont="1"/>
    <xf numFmtId="0" fontId="125" fillId="0" borderId="81" xfId="0" applyFont="1" applyBorder="1" applyAlignment="1">
      <alignment horizontal="center" vertical="center" wrapText="1"/>
    </xf>
    <xf numFmtId="0" fontId="123" fillId="64" borderId="81" xfId="0" applyFont="1" applyFill="1" applyBorder="1" applyAlignment="1">
      <alignment horizontal="center" vertical="center" wrapText="1"/>
    </xf>
    <xf numFmtId="0" fontId="131" fillId="0" borderId="81" xfId="0" applyFont="1" applyBorder="1" applyAlignment="1">
      <alignment horizontal="center" vertical="center" wrapText="1"/>
    </xf>
    <xf numFmtId="0" fontId="132" fillId="64" borderId="81" xfId="0" applyFont="1" applyFill="1" applyBorder="1" applyAlignment="1">
      <alignment horizontal="center" vertical="center" wrapText="1"/>
    </xf>
    <xf numFmtId="14" fontId="132" fillId="0" borderId="81" xfId="0" applyNumberFormat="1" applyFont="1" applyBorder="1" applyAlignment="1">
      <alignment horizontal="center" vertical="center" wrapText="1"/>
    </xf>
    <xf numFmtId="0" fontId="133" fillId="0" borderId="81" xfId="0" applyFont="1" applyBorder="1" applyAlignment="1">
      <alignment horizontal="center" vertical="center" wrapText="1"/>
    </xf>
    <xf numFmtId="2" fontId="126" fillId="0" borderId="0" xfId="0" applyNumberFormat="1" applyFont="1"/>
    <xf numFmtId="0" fontId="134" fillId="0" borderId="1" xfId="0" applyFont="1" applyBorder="1" applyAlignment="1">
      <alignment horizontal="center" vertical="center"/>
    </xf>
    <xf numFmtId="16" fontId="134" fillId="0" borderId="1" xfId="0" quotePrefix="1" applyNumberFormat="1" applyFont="1" applyBorder="1" applyAlignment="1">
      <alignment horizontal="center" vertical="center"/>
    </xf>
    <xf numFmtId="14" fontId="134" fillId="0" borderId="1" xfId="0" applyNumberFormat="1" applyFont="1" applyBorder="1" applyAlignment="1">
      <alignment horizontal="center" vertical="center"/>
    </xf>
    <xf numFmtId="168" fontId="134" fillId="0" borderId="1" xfId="0" applyNumberFormat="1" applyFont="1" applyBorder="1" applyAlignment="1">
      <alignment horizontal="center" vertical="center"/>
    </xf>
    <xf numFmtId="0" fontId="134" fillId="3" borderId="1" xfId="0" applyFont="1" applyFill="1" applyBorder="1" applyAlignment="1">
      <alignment horizontal="center" vertical="center"/>
    </xf>
    <xf numFmtId="16" fontId="134" fillId="3" borderId="1" xfId="0" quotePrefix="1" applyNumberFormat="1" applyFont="1" applyFill="1" applyBorder="1" applyAlignment="1">
      <alignment horizontal="center" vertical="center"/>
    </xf>
    <xf numFmtId="14" fontId="134" fillId="3" borderId="1" xfId="0" applyNumberFormat="1" applyFont="1" applyFill="1" applyBorder="1" applyAlignment="1">
      <alignment horizontal="center" vertical="center"/>
    </xf>
    <xf numFmtId="168" fontId="134" fillId="3" borderId="1" xfId="0" applyNumberFormat="1" applyFont="1" applyFill="1" applyBorder="1" applyAlignment="1">
      <alignment horizontal="center" vertical="center"/>
    </xf>
    <xf numFmtId="0" fontId="9" fillId="60" borderId="61" xfId="0" applyFont="1" applyFill="1" applyBorder="1" applyAlignment="1">
      <alignment horizontal="center" vertical="center"/>
    </xf>
    <xf numFmtId="0" fontId="6" fillId="0" borderId="1" xfId="206" applyFont="1" applyBorder="1" applyAlignment="1">
      <alignment horizontal="center" vertical="center"/>
    </xf>
    <xf numFmtId="0" fontId="136" fillId="57" borderId="1" xfId="206" applyFont="1" applyFill="1" applyBorder="1" applyAlignment="1">
      <alignment horizontal="center" vertical="center"/>
    </xf>
    <xf numFmtId="0" fontId="6" fillId="0" borderId="43" xfId="206" applyFont="1" applyBorder="1" applyAlignment="1">
      <alignment horizontal="center" vertical="center"/>
    </xf>
    <xf numFmtId="0" fontId="30" fillId="0" borderId="1" xfId="206" applyFont="1" applyBorder="1" applyAlignment="1">
      <alignment horizontal="center" vertical="center"/>
    </xf>
    <xf numFmtId="0" fontId="137" fillId="0" borderId="1" xfId="206" applyFont="1" applyBorder="1" applyAlignment="1">
      <alignment horizontal="center" vertical="center"/>
    </xf>
    <xf numFmtId="0" fontId="30" fillId="0" borderId="83" xfId="206" applyFont="1" applyBorder="1" applyAlignment="1">
      <alignment horizontal="center" vertical="center"/>
    </xf>
    <xf numFmtId="0" fontId="9" fillId="70" borderId="61" xfId="0" applyFont="1" applyFill="1" applyBorder="1" applyAlignment="1">
      <alignment horizontal="center" vertical="center"/>
    </xf>
    <xf numFmtId="0" fontId="1" fillId="70" borderId="6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167" fontId="4" fillId="0" borderId="9" xfId="0" applyNumberFormat="1" applyFont="1" applyBorder="1" applyAlignment="1">
      <alignment horizontal="center" vertical="center"/>
    </xf>
    <xf numFmtId="167" fontId="4" fillId="69" borderId="1" xfId="206" applyNumberFormat="1" applyFont="1" applyFill="1" applyBorder="1" applyAlignment="1">
      <alignment horizontal="center" vertical="center" wrapText="1"/>
    </xf>
    <xf numFmtId="167" fontId="30" fillId="69" borderId="1" xfId="206" applyNumberFormat="1" applyFont="1" applyFill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/>
    </xf>
    <xf numFmtId="14" fontId="82" fillId="0" borderId="0" xfId="0" applyNumberFormat="1" applyFont="1" applyAlignment="1">
      <alignment horizontal="left" vertical="center"/>
    </xf>
    <xf numFmtId="14" fontId="82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15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4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94" fillId="0" borderId="0" xfId="0" applyFont="1" applyAlignment="1">
      <alignment horizontal="left" vertical="top"/>
    </xf>
    <xf numFmtId="0" fontId="47" fillId="3" borderId="0" xfId="0" applyFont="1" applyFill="1" applyAlignment="1">
      <alignment horizontal="center" vertical="center" wrapText="1"/>
    </xf>
    <xf numFmtId="0" fontId="94" fillId="0" borderId="0" xfId="0" applyFont="1" applyAlignment="1">
      <alignment horizontal="right" vertical="top"/>
    </xf>
    <xf numFmtId="0" fontId="94" fillId="0" borderId="0" xfId="0" applyFont="1" applyAlignment="1">
      <alignment vertical="top"/>
    </xf>
    <xf numFmtId="2" fontId="9" fillId="3" borderId="0" xfId="0" applyNumberFormat="1" applyFont="1" applyFill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13" fillId="3" borderId="0" xfId="0" applyFont="1" applyFill="1" applyAlignment="1">
      <alignment horizontal="center" vertical="center"/>
    </xf>
    <xf numFmtId="0" fontId="89" fillId="3" borderId="0" xfId="0" applyFont="1" applyFill="1" applyAlignment="1">
      <alignment vertical="center"/>
    </xf>
    <xf numFmtId="206" fontId="109" fillId="3" borderId="0" xfId="0" applyNumberFormat="1" applyFont="1" applyFill="1" applyAlignment="1">
      <alignment vertical="center"/>
    </xf>
    <xf numFmtId="0" fontId="89" fillId="3" borderId="0" xfId="0" applyFont="1" applyFill="1" applyAlignment="1">
      <alignment horizontal="right" vertical="center"/>
    </xf>
    <xf numFmtId="0" fontId="89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5" fillId="0" borderId="19" xfId="0" applyFont="1" applyBorder="1" applyAlignment="1">
      <alignment vertical="center"/>
    </xf>
    <xf numFmtId="0" fontId="15" fillId="0" borderId="17" xfId="0" applyFont="1" applyBorder="1" applyAlignment="1">
      <alignment horizontal="center" vertical="center"/>
    </xf>
    <xf numFmtId="0" fontId="94" fillId="0" borderId="18" xfId="0" applyFont="1" applyBorder="1" applyAlignment="1">
      <alignment horizontal="center"/>
    </xf>
    <xf numFmtId="0" fontId="9" fillId="0" borderId="18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14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center" vertical="center"/>
    </xf>
    <xf numFmtId="0" fontId="93" fillId="3" borderId="0" xfId="0" applyFont="1" applyFill="1" applyAlignment="1">
      <alignment horizontal="center" vertical="center"/>
    </xf>
    <xf numFmtId="2" fontId="12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horizontal="left" vertical="center"/>
    </xf>
    <xf numFmtId="0" fontId="116" fillId="0" borderId="0" xfId="0" applyFont="1" applyAlignment="1">
      <alignment horizontal="center" vertical="center"/>
    </xf>
    <xf numFmtId="0" fontId="90" fillId="3" borderId="0" xfId="0" applyFont="1" applyFill="1" applyAlignment="1">
      <alignment horizontal="center" vertical="center"/>
    </xf>
    <xf numFmtId="0" fontId="113" fillId="3" borderId="0" xfId="0" applyFont="1" applyFill="1" applyAlignment="1">
      <alignment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0" fontId="116" fillId="3" borderId="0" xfId="0" applyFont="1" applyFill="1" applyAlignment="1">
      <alignment horizontal="center"/>
    </xf>
    <xf numFmtId="0" fontId="90" fillId="3" borderId="0" xfId="0" applyFont="1" applyFill="1" applyAlignment="1">
      <alignment vertical="center" wrapText="1"/>
    </xf>
    <xf numFmtId="0" fontId="111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center" vertical="center" wrapText="1"/>
    </xf>
    <xf numFmtId="0" fontId="88" fillId="3" borderId="0" xfId="0" applyFont="1" applyFill="1" applyAlignment="1">
      <alignment horizontal="center" vertical="center"/>
    </xf>
    <xf numFmtId="0" fontId="103" fillId="3" borderId="0" xfId="0" applyFont="1" applyFill="1" applyAlignment="1">
      <alignment horizontal="center" vertical="center" wrapText="1"/>
    </xf>
    <xf numFmtId="0" fontId="126" fillId="0" borderId="0" xfId="0" applyFont="1" applyAlignment="1">
      <alignment vertical="center"/>
    </xf>
    <xf numFmtId="0" fontId="95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right" vertical="center"/>
    </xf>
    <xf numFmtId="0" fontId="16" fillId="0" borderId="4" xfId="0" applyFont="1" applyBorder="1" applyAlignment="1">
      <alignment horizontal="right" vertical="center"/>
    </xf>
    <xf numFmtId="41" fontId="9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41" fontId="9" fillId="0" borderId="1" xfId="0" applyNumberFormat="1" applyFont="1" applyBorder="1" applyAlignment="1">
      <alignment horizontal="right" vertical="center"/>
    </xf>
    <xf numFmtId="169" fontId="16" fillId="0" borderId="1" xfId="0" applyNumberFormat="1" applyFont="1" applyBorder="1" applyAlignment="1">
      <alignment horizontal="right" vertical="center"/>
    </xf>
    <xf numFmtId="0" fontId="92" fillId="0" borderId="43" xfId="0" applyFont="1" applyBorder="1" applyAlignment="1">
      <alignment horizontal="right" vertical="center"/>
    </xf>
    <xf numFmtId="41" fontId="92" fillId="0" borderId="43" xfId="0" applyNumberFormat="1" applyFont="1" applyBorder="1" applyAlignment="1">
      <alignment horizontal="right" vertical="center"/>
    </xf>
    <xf numFmtId="0" fontId="91" fillId="0" borderId="0" xfId="0" applyFont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41" fontId="96" fillId="0" borderId="11" xfId="0" applyNumberFormat="1" applyFont="1" applyBorder="1" applyAlignment="1">
      <alignment horizontal="right" vertical="center"/>
    </xf>
    <xf numFmtId="0" fontId="97" fillId="0" borderId="0" xfId="0" applyFont="1" applyAlignment="1">
      <alignment horizontal="right" vertical="center"/>
    </xf>
    <xf numFmtId="0" fontId="139" fillId="71" borderId="1" xfId="1777" applyFont="1" applyFill="1" applyBorder="1" applyAlignment="1">
      <alignment horizontal="center" vertical="center" wrapText="1"/>
    </xf>
    <xf numFmtId="0" fontId="16" fillId="59" borderId="61" xfId="0" applyFont="1" applyFill="1" applyBorder="1" applyAlignment="1">
      <alignment horizontal="center" vertical="center"/>
    </xf>
    <xf numFmtId="0" fontId="85" fillId="70" borderId="61" xfId="0" applyFont="1" applyFill="1" applyBorder="1" applyAlignment="1">
      <alignment horizontal="center" vertical="center"/>
    </xf>
    <xf numFmtId="0" fontId="122" fillId="3" borderId="61" xfId="0" applyFont="1" applyFill="1" applyBorder="1" applyAlignment="1">
      <alignment horizontal="center" vertical="center"/>
    </xf>
    <xf numFmtId="0" fontId="142" fillId="72" borderId="61" xfId="0" applyFont="1" applyFill="1" applyBorder="1" applyAlignment="1">
      <alignment horizontal="center" vertical="center"/>
    </xf>
    <xf numFmtId="0" fontId="9" fillId="73" borderId="6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16" fillId="0" borderId="4" xfId="0" applyNumberFormat="1" applyFont="1" applyBorder="1" applyAlignment="1">
      <alignment horizontal="right" vertical="center"/>
    </xf>
    <xf numFmtId="41" fontId="92" fillId="0" borderId="11" xfId="0" applyNumberFormat="1" applyFont="1" applyBorder="1" applyAlignment="1">
      <alignment horizontal="right" vertical="center"/>
    </xf>
    <xf numFmtId="41" fontId="16" fillId="0" borderId="1" xfId="0" applyNumberFormat="1" applyFont="1" applyBorder="1" applyAlignment="1">
      <alignment horizontal="right" vertical="center"/>
    </xf>
    <xf numFmtId="0" fontId="16" fillId="0" borderId="50" xfId="0" applyFont="1" applyBorder="1" applyAlignment="1">
      <alignment horizontal="right" vertical="center"/>
    </xf>
    <xf numFmtId="0" fontId="92" fillId="0" borderId="11" xfId="0" applyFont="1" applyBorder="1" applyAlignment="1">
      <alignment horizontal="right" vertical="center"/>
    </xf>
    <xf numFmtId="167" fontId="4" fillId="72" borderId="9" xfId="0" applyNumberFormat="1" applyFont="1" applyFill="1" applyBorder="1" applyAlignment="1">
      <alignment horizontal="center" vertical="center"/>
    </xf>
    <xf numFmtId="167" fontId="4" fillId="72" borderId="1" xfId="206" applyNumberFormat="1" applyFont="1" applyFill="1" applyBorder="1" applyAlignment="1">
      <alignment horizontal="center" vertical="center" wrapText="1"/>
    </xf>
    <xf numFmtId="167" fontId="0" fillId="72" borderId="9" xfId="0" applyNumberForma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2" fontId="143" fillId="0" borderId="1" xfId="0" applyNumberFormat="1" applyFont="1" applyBorder="1" applyAlignment="1">
      <alignment horizontal="center" vertical="center" wrapText="1"/>
    </xf>
    <xf numFmtId="2" fontId="143" fillId="72" borderId="1" xfId="206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207" fontId="0" fillId="0" borderId="0" xfId="0" applyNumberFormat="1"/>
    <xf numFmtId="0" fontId="148" fillId="0" borderId="53" xfId="1777" applyFont="1" applyBorder="1" applyAlignment="1">
      <alignment horizontal="center" vertical="center"/>
    </xf>
    <xf numFmtId="0" fontId="148" fillId="0" borderId="53" xfId="1777" applyFont="1" applyBorder="1" applyAlignment="1">
      <alignment vertical="center"/>
    </xf>
    <xf numFmtId="0" fontId="146" fillId="0" borderId="90" xfId="1777" applyFont="1" applyBorder="1" applyAlignment="1">
      <alignment horizontal="center" vertical="center"/>
    </xf>
    <xf numFmtId="0" fontId="148" fillId="3" borderId="90" xfId="1777" applyFont="1" applyFill="1" applyBorder="1" applyAlignment="1">
      <alignment horizontal="center" vertical="center"/>
    </xf>
    <xf numFmtId="0" fontId="148" fillId="0" borderId="8" xfId="1777" applyFont="1" applyBorder="1" applyAlignment="1">
      <alignment horizontal="right" vertical="center"/>
    </xf>
    <xf numFmtId="0" fontId="134" fillId="0" borderId="0" xfId="1777" applyFont="1" applyAlignment="1">
      <alignment vertical="center"/>
    </xf>
    <xf numFmtId="0" fontId="148" fillId="0" borderId="31" xfId="1777" applyFont="1" applyBorder="1" applyAlignment="1">
      <alignment horizontal="center" vertical="center"/>
    </xf>
    <xf numFmtId="0" fontId="148" fillId="3" borderId="31" xfId="1777" applyFont="1" applyFill="1" applyBorder="1" applyAlignment="1">
      <alignment horizontal="center" vertical="center"/>
    </xf>
    <xf numFmtId="0" fontId="148" fillId="0" borderId="92" xfId="1777" applyFont="1" applyBorder="1" applyAlignment="1">
      <alignment horizontal="center" vertical="center"/>
    </xf>
    <xf numFmtId="0" fontId="149" fillId="0" borderId="14" xfId="1777" applyFont="1" applyBorder="1" applyAlignment="1">
      <alignment horizontal="center" vertical="center"/>
    </xf>
    <xf numFmtId="0" fontId="150" fillId="0" borderId="0" xfId="1777" applyFont="1" applyAlignment="1">
      <alignment horizontal="center" vertical="center"/>
    </xf>
    <xf numFmtId="0" fontId="7" fillId="0" borderId="0" xfId="1777" applyFont="1" applyAlignment="1">
      <alignment horizontal="center" vertical="center"/>
    </xf>
    <xf numFmtId="0" fontId="150" fillId="3" borderId="0" xfId="1777" applyFont="1" applyFill="1" applyAlignment="1">
      <alignment horizontal="center" vertical="center"/>
    </xf>
    <xf numFmtId="0" fontId="150" fillId="0" borderId="15" xfId="1777" applyFont="1" applyBorder="1" applyAlignment="1">
      <alignment horizontal="center" vertical="center"/>
    </xf>
    <xf numFmtId="0" fontId="151" fillId="0" borderId="0" xfId="1777" applyFont="1"/>
    <xf numFmtId="0" fontId="152" fillId="0" borderId="0" xfId="1777" applyFont="1" applyAlignment="1">
      <alignment vertical="center"/>
    </xf>
    <xf numFmtId="0" fontId="153" fillId="0" borderId="6" xfId="0" applyFont="1" applyBorder="1" applyAlignment="1">
      <alignment horizontal="center" vertical="center" wrapText="1"/>
    </xf>
    <xf numFmtId="0" fontId="154" fillId="0" borderId="1" xfId="0" applyFont="1" applyBorder="1" applyAlignment="1">
      <alignment horizontal="center" vertical="center"/>
    </xf>
    <xf numFmtId="0" fontId="155" fillId="0" borderId="1" xfId="0" applyFont="1" applyBorder="1" applyAlignment="1">
      <alignment horizontal="center" vertical="center"/>
    </xf>
    <xf numFmtId="0" fontId="154" fillId="3" borderId="1" xfId="0" applyFont="1" applyFill="1" applyBorder="1" applyAlignment="1">
      <alignment horizontal="center" vertical="center"/>
    </xf>
    <xf numFmtId="0" fontId="152" fillId="0" borderId="0" xfId="1777" applyFont="1"/>
    <xf numFmtId="0" fontId="157" fillId="0" borderId="1" xfId="1777" applyFont="1" applyBorder="1" applyAlignment="1">
      <alignment horizontal="left" vertical="center"/>
    </xf>
    <xf numFmtId="0" fontId="157" fillId="0" borderId="0" xfId="1777" applyFont="1" applyAlignment="1">
      <alignment vertical="center"/>
    </xf>
    <xf numFmtId="0" fontId="157" fillId="0" borderId="0" xfId="1777" applyFont="1"/>
    <xf numFmtId="0" fontId="152" fillId="0" borderId="0" xfId="1777" applyFont="1" applyAlignment="1">
      <alignment horizontal="center" vertical="center"/>
    </xf>
    <xf numFmtId="0" fontId="151" fillId="0" borderId="0" xfId="1777" applyFont="1" applyAlignment="1">
      <alignment horizontal="center" vertical="center"/>
    </xf>
    <xf numFmtId="0" fontId="151" fillId="0" borderId="0" xfId="1777" applyFont="1" applyAlignment="1">
      <alignment horizontal="center"/>
    </xf>
    <xf numFmtId="0" fontId="5" fillId="0" borderId="0" xfId="1777" applyFont="1" applyAlignment="1">
      <alignment horizontal="center"/>
    </xf>
    <xf numFmtId="0" fontId="160" fillId="0" borderId="0" xfId="1777" applyFont="1" applyAlignment="1">
      <alignment horizontal="center" vertical="center"/>
    </xf>
    <xf numFmtId="0" fontId="151" fillId="3" borderId="0" xfId="1777" applyFont="1" applyFill="1" applyAlignment="1">
      <alignment horizontal="center"/>
    </xf>
    <xf numFmtId="0" fontId="156" fillId="0" borderId="0" xfId="219" applyFont="1" applyAlignment="1" applyProtection="1">
      <alignment vertical="center" wrapText="1"/>
      <protection locked="0"/>
    </xf>
    <xf numFmtId="0" fontId="146" fillId="0" borderId="0" xfId="219" applyFont="1" applyAlignment="1">
      <alignment horizontal="center" vertical="center" wrapText="1"/>
    </xf>
    <xf numFmtId="0" fontId="157" fillId="0" borderId="0" xfId="1777" applyFont="1" applyAlignment="1">
      <alignment vertical="center" wrapText="1"/>
    </xf>
    <xf numFmtId="0" fontId="154" fillId="0" borderId="0" xfId="0" applyFont="1" applyAlignment="1">
      <alignment horizontal="center" vertical="center"/>
    </xf>
    <xf numFmtId="0" fontId="154" fillId="3" borderId="0" xfId="0" applyFont="1" applyFill="1" applyAlignment="1">
      <alignment horizontal="center" vertical="center"/>
    </xf>
    <xf numFmtId="0" fontId="152" fillId="0" borderId="0" xfId="0" applyFont="1" applyAlignment="1">
      <alignment vertical="center"/>
    </xf>
    <xf numFmtId="0" fontId="153" fillId="0" borderId="93" xfId="0" applyFont="1" applyBorder="1" applyAlignment="1">
      <alignment horizontal="center" vertical="center" wrapText="1"/>
    </xf>
    <xf numFmtId="0" fontId="154" fillId="0" borderId="93" xfId="0" applyFont="1" applyBorder="1" applyAlignment="1">
      <alignment horizontal="center" vertical="center"/>
    </xf>
    <xf numFmtId="0" fontId="148" fillId="74" borderId="7" xfId="0" applyFont="1" applyFill="1" applyBorder="1" applyAlignment="1">
      <alignment horizontal="center" vertical="center" wrapText="1"/>
    </xf>
    <xf numFmtId="0" fontId="148" fillId="74" borderId="10" xfId="0" applyFont="1" applyFill="1" applyBorder="1" applyAlignment="1">
      <alignment horizontal="center" vertical="center"/>
    </xf>
    <xf numFmtId="0" fontId="146" fillId="74" borderId="10" xfId="0" applyFont="1" applyFill="1" applyBorder="1" applyAlignment="1">
      <alignment horizontal="center" vertical="center"/>
    </xf>
    <xf numFmtId="0" fontId="148" fillId="74" borderId="10" xfId="0" applyFont="1" applyFill="1" applyBorder="1" applyAlignment="1">
      <alignment horizontal="center" vertical="center" wrapText="1"/>
    </xf>
    <xf numFmtId="0" fontId="148" fillId="74" borderId="8" xfId="0" applyFont="1" applyFill="1" applyBorder="1" applyAlignment="1">
      <alignment horizontal="center" vertical="center"/>
    </xf>
    <xf numFmtId="0" fontId="152" fillId="0" borderId="9" xfId="0" applyFont="1" applyBorder="1" applyAlignment="1">
      <alignment vertical="center" wrapText="1"/>
    </xf>
    <xf numFmtId="0" fontId="152" fillId="0" borderId="9" xfId="0" applyFont="1" applyBorder="1" applyAlignment="1">
      <alignment vertical="center"/>
    </xf>
    <xf numFmtId="0" fontId="153" fillId="0" borderId="41" xfId="0" applyFont="1" applyBorder="1" applyAlignment="1">
      <alignment horizontal="center" vertical="center" wrapText="1"/>
    </xf>
    <xf numFmtId="0" fontId="154" fillId="0" borderId="11" xfId="0" applyFont="1" applyBorder="1" applyAlignment="1">
      <alignment horizontal="center" vertical="center"/>
    </xf>
    <xf numFmtId="0" fontId="154" fillId="3" borderId="11" xfId="0" applyFont="1" applyFill="1" applyBorder="1" applyAlignment="1">
      <alignment horizontal="center" vertical="center"/>
    </xf>
    <xf numFmtId="0" fontId="152" fillId="0" borderId="42" xfId="0" applyFont="1" applyBorder="1" applyAlignment="1">
      <alignment vertical="center"/>
    </xf>
    <xf numFmtId="0" fontId="157" fillId="0" borderId="6" xfId="1777" applyFont="1" applyBorder="1" applyAlignment="1">
      <alignment horizontal="center" vertical="center"/>
    </xf>
    <xf numFmtId="2" fontId="157" fillId="3" borderId="1" xfId="0" quotePrefix="1" applyNumberFormat="1" applyFont="1" applyFill="1" applyBorder="1" applyAlignment="1">
      <alignment horizontal="center" vertical="center" wrapText="1"/>
    </xf>
    <xf numFmtId="2" fontId="157" fillId="3" borderId="1" xfId="0" applyNumberFormat="1" applyFont="1" applyFill="1" applyBorder="1" applyAlignment="1">
      <alignment horizontal="center" vertical="center" wrapText="1"/>
    </xf>
    <xf numFmtId="0" fontId="157" fillId="0" borderId="1" xfId="0" applyFont="1" applyBorder="1" applyAlignment="1">
      <alignment horizontal="center" vertical="center"/>
    </xf>
    <xf numFmtId="0" fontId="157" fillId="0" borderId="1" xfId="0" applyFont="1" applyBorder="1" applyAlignment="1">
      <alignment horizontal="left" vertical="center"/>
    </xf>
    <xf numFmtId="0" fontId="157" fillId="0" borderId="1" xfId="0" applyFont="1" applyBorder="1" applyAlignment="1">
      <alignment horizontal="left" vertical="center" wrapText="1"/>
    </xf>
    <xf numFmtId="2" fontId="157" fillId="0" borderId="1" xfId="0" applyNumberFormat="1" applyFont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left" vertical="center" wrapText="1"/>
    </xf>
    <xf numFmtId="0" fontId="157" fillId="3" borderId="1" xfId="0" applyFont="1" applyFill="1" applyBorder="1" applyAlignment="1">
      <alignment horizontal="center" vertical="center"/>
    </xf>
    <xf numFmtId="2" fontId="157" fillId="0" borderId="11" xfId="0" applyNumberFormat="1" applyFont="1" applyBorder="1" applyAlignment="1">
      <alignment horizontal="center" vertical="center" wrapText="1"/>
    </xf>
    <xf numFmtId="0" fontId="157" fillId="0" borderId="11" xfId="0" applyFont="1" applyBorder="1" applyAlignment="1">
      <alignment horizontal="left" vertical="center"/>
    </xf>
    <xf numFmtId="0" fontId="157" fillId="0" borderId="1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161" fillId="0" borderId="94" xfId="0" applyFont="1" applyBorder="1" applyAlignment="1">
      <alignment horizontal="center" vertical="center" wrapText="1"/>
    </xf>
    <xf numFmtId="0" fontId="162" fillId="0" borderId="94" xfId="0" applyFont="1" applyBorder="1" applyAlignment="1">
      <alignment horizontal="center" vertical="center" wrapText="1"/>
    </xf>
    <xf numFmtId="0" fontId="163" fillId="0" borderId="94" xfId="0" applyFont="1" applyBorder="1" applyAlignment="1">
      <alignment horizontal="center" vertical="center" wrapText="1"/>
    </xf>
    <xf numFmtId="0" fontId="164" fillId="0" borderId="94" xfId="0" applyFont="1" applyBorder="1" applyAlignment="1">
      <alignment horizontal="center" vertical="center" wrapText="1"/>
    </xf>
    <xf numFmtId="0" fontId="123" fillId="64" borderId="96" xfId="0" applyFont="1" applyFill="1" applyBorder="1" applyAlignment="1">
      <alignment horizontal="center" vertical="center" wrapText="1"/>
    </xf>
    <xf numFmtId="0" fontId="123" fillId="64" borderId="95" xfId="0" applyFont="1" applyFill="1" applyBorder="1" applyAlignment="1">
      <alignment horizontal="center" vertical="center" wrapText="1"/>
    </xf>
    <xf numFmtId="2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162" fillId="0" borderId="1" xfId="0" applyFont="1" applyBorder="1" applyAlignment="1">
      <alignment horizontal="center" vertical="center" wrapText="1"/>
    </xf>
    <xf numFmtId="0" fontId="163" fillId="0" borderId="1" xfId="0" applyFont="1" applyBorder="1" applyAlignment="1">
      <alignment horizontal="center" vertical="center" wrapText="1"/>
    </xf>
    <xf numFmtId="0" fontId="164" fillId="0" borderId="1" xfId="0" applyFont="1" applyBorder="1" applyAlignment="1">
      <alignment horizontal="center" vertical="center" wrapText="1"/>
    </xf>
    <xf numFmtId="2" fontId="1" fillId="3" borderId="0" xfId="0" quotePrefix="1" applyNumberFormat="1" applyFont="1" applyFill="1" applyAlignment="1">
      <alignment horizontal="center" vertical="center" wrapText="1"/>
    </xf>
    <xf numFmtId="0" fontId="165" fillId="3" borderId="0" xfId="0" applyFont="1" applyFill="1" applyAlignment="1">
      <alignment horizontal="center" vertical="center" wrapText="1"/>
    </xf>
    <xf numFmtId="0" fontId="106" fillId="0" borderId="0" xfId="0" applyFont="1" applyAlignment="1">
      <alignment horizontal="right"/>
    </xf>
    <xf numFmtId="0" fontId="105" fillId="4" borderId="7" xfId="2" quotePrefix="1" applyFont="1" applyBorder="1" applyAlignment="1">
      <alignment horizontal="center" vertical="center"/>
    </xf>
    <xf numFmtId="207" fontId="0" fillId="0" borderId="6" xfId="0" applyNumberFormat="1" applyBorder="1" applyAlignment="1">
      <alignment horizontal="center" vertical="center"/>
    </xf>
    <xf numFmtId="207" fontId="0" fillId="0" borderId="46" xfId="0" applyNumberFormat="1" applyBorder="1" applyAlignment="1">
      <alignment horizontal="center" vertical="center"/>
    </xf>
    <xf numFmtId="207" fontId="107" fillId="0" borderId="58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167" fillId="0" borderId="81" xfId="0" applyFont="1" applyBorder="1" applyAlignment="1">
      <alignment horizontal="center" vertical="center" wrapText="1"/>
    </xf>
    <xf numFmtId="1" fontId="167" fillId="0" borderId="81" xfId="0" applyNumberFormat="1" applyFont="1" applyBorder="1" applyAlignment="1">
      <alignment horizontal="center" vertical="center" wrapText="1"/>
    </xf>
    <xf numFmtId="0" fontId="167" fillId="66" borderId="81" xfId="0" applyFont="1" applyFill="1" applyBorder="1" applyAlignment="1">
      <alignment horizontal="center" vertical="center" wrapText="1"/>
    </xf>
    <xf numFmtId="0" fontId="129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23" fillId="0" borderId="81" xfId="0" applyFont="1" applyBorder="1" applyAlignment="1">
      <alignment horizontal="center" vertical="center" wrapText="1"/>
    </xf>
    <xf numFmtId="0" fontId="132" fillId="0" borderId="81" xfId="0" applyFont="1" applyBorder="1" applyAlignment="1">
      <alignment horizontal="center" vertical="center" wrapText="1"/>
    </xf>
    <xf numFmtId="2" fontId="132" fillId="0" borderId="81" xfId="0" applyNumberFormat="1" applyFont="1" applyBorder="1" applyAlignment="1">
      <alignment horizontal="center" vertical="center" wrapText="1"/>
    </xf>
    <xf numFmtId="2" fontId="132" fillId="3" borderId="81" xfId="0" applyNumberFormat="1" applyFont="1" applyFill="1" applyBorder="1" applyAlignment="1">
      <alignment horizontal="center" vertical="center" wrapText="1"/>
    </xf>
    <xf numFmtId="2" fontId="132" fillId="65" borderId="81" xfId="0" applyNumberFormat="1" applyFont="1" applyFill="1" applyBorder="1" applyAlignment="1">
      <alignment horizontal="center" vertical="center" wrapText="1"/>
    </xf>
    <xf numFmtId="0" fontId="145" fillId="0" borderId="81" xfId="0" applyFont="1" applyBorder="1" applyAlignment="1">
      <alignment horizontal="center" vertical="center" wrapText="1"/>
    </xf>
    <xf numFmtId="2" fontId="145" fillId="3" borderId="81" xfId="0" applyNumberFormat="1" applyFont="1" applyFill="1" applyBorder="1" applyAlignment="1">
      <alignment horizontal="center" vertical="center" wrapText="1"/>
    </xf>
    <xf numFmtId="0" fontId="122" fillId="72" borderId="61" xfId="0" applyFont="1" applyFill="1" applyBorder="1" applyAlignment="1">
      <alignment horizontal="center" vertical="center"/>
    </xf>
    <xf numFmtId="2" fontId="126" fillId="0" borderId="0" xfId="0" applyNumberFormat="1" applyFont="1" applyAlignment="1">
      <alignment vertical="center" wrapText="1"/>
    </xf>
    <xf numFmtId="0" fontId="159" fillId="0" borderId="0" xfId="0" applyFont="1"/>
    <xf numFmtId="0" fontId="106" fillId="0" borderId="0" xfId="0" applyFont="1"/>
    <xf numFmtId="0" fontId="146" fillId="0" borderId="0" xfId="0" applyFont="1" applyAlignment="1">
      <alignment horizontal="center" vertical="center"/>
    </xf>
    <xf numFmtId="0" fontId="169" fillId="74" borderId="1" xfId="0" applyFont="1" applyFill="1" applyBorder="1" applyAlignment="1">
      <alignment horizontal="center" vertical="center" wrapText="1"/>
    </xf>
    <xf numFmtId="0" fontId="151" fillId="0" borderId="6" xfId="0" applyFont="1" applyBorder="1" applyAlignment="1">
      <alignment horizontal="center" vertical="center" wrapText="1"/>
    </xf>
    <xf numFmtId="0" fontId="170" fillId="3" borderId="1" xfId="0" applyFont="1" applyFill="1" applyBorder="1" applyAlignment="1">
      <alignment horizontal="center" vertical="center" wrapText="1"/>
    </xf>
    <xf numFmtId="167" fontId="151" fillId="3" borderId="1" xfId="0" applyNumberFormat="1" applyFont="1" applyFill="1" applyBorder="1" applyAlignment="1">
      <alignment horizontal="center" vertical="center" wrapText="1"/>
    </xf>
    <xf numFmtId="207" fontId="152" fillId="3" borderId="1" xfId="0" applyNumberFormat="1" applyFont="1" applyFill="1" applyBorder="1" applyAlignment="1">
      <alignment horizontal="right" vertical="center" wrapText="1"/>
    </xf>
    <xf numFmtId="0" fontId="152" fillId="3" borderId="1" xfId="0" applyFont="1" applyFill="1" applyBorder="1" applyAlignment="1">
      <alignment horizontal="right" vertical="center" wrapText="1"/>
    </xf>
    <xf numFmtId="167" fontId="152" fillId="3" borderId="1" xfId="0" applyNumberFormat="1" applyFont="1" applyFill="1" applyBorder="1" applyAlignment="1">
      <alignment horizontal="right" vertical="center" wrapText="1"/>
    </xf>
    <xf numFmtId="0" fontId="170" fillId="3" borderId="1" xfId="0" quotePrefix="1" applyFont="1" applyFill="1" applyBorder="1" applyAlignment="1">
      <alignment horizontal="center" vertical="center" wrapText="1"/>
    </xf>
    <xf numFmtId="0" fontId="87" fillId="3" borderId="1" xfId="0" applyFon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87" fillId="3" borderId="1" xfId="0" quotePrefix="1" applyFont="1" applyFill="1" applyBorder="1" applyAlignment="1">
      <alignment horizontal="center" vertical="center"/>
    </xf>
    <xf numFmtId="167" fontId="0" fillId="3" borderId="1" xfId="0" quotePrefix="1" applyNumberFormat="1" applyFill="1" applyBorder="1" applyAlignment="1">
      <alignment horizontal="center" vertical="center"/>
    </xf>
    <xf numFmtId="167" fontId="171" fillId="0" borderId="11" xfId="0" applyNumberFormat="1" applyFont="1" applyBorder="1" applyAlignment="1">
      <alignment horizontal="center" vertical="center" wrapText="1"/>
    </xf>
    <xf numFmtId="1" fontId="171" fillId="0" borderId="11" xfId="0" applyNumberFormat="1" applyFont="1" applyBorder="1" applyAlignment="1">
      <alignment horizontal="right" vertical="center" wrapText="1"/>
    </xf>
    <xf numFmtId="167" fontId="171" fillId="0" borderId="11" xfId="0" applyNumberFormat="1" applyFont="1" applyBorder="1" applyAlignment="1">
      <alignment horizontal="right" vertical="center" wrapText="1"/>
    </xf>
    <xf numFmtId="0" fontId="172" fillId="0" borderId="0" xfId="0" applyFont="1"/>
    <xf numFmtId="14" fontId="157" fillId="0" borderId="1" xfId="1777" applyNumberFormat="1" applyFont="1" applyBorder="1" applyAlignment="1">
      <alignment horizontal="center" vertical="center"/>
    </xf>
    <xf numFmtId="0" fontId="147" fillId="0" borderId="1" xfId="1777" applyFont="1" applyBorder="1" applyAlignment="1">
      <alignment horizontal="center" vertical="center" wrapText="1"/>
    </xf>
    <xf numFmtId="14" fontId="159" fillId="0" borderId="1" xfId="1777" applyNumberFormat="1" applyFont="1" applyBorder="1" applyAlignment="1">
      <alignment horizontal="center" vertical="center"/>
    </xf>
    <xf numFmtId="14" fontId="157" fillId="0" borderId="11" xfId="1777" applyNumberFormat="1" applyFont="1" applyBorder="1" applyAlignment="1">
      <alignment horizontal="center" vertical="center"/>
    </xf>
    <xf numFmtId="0" fontId="158" fillId="0" borderId="9" xfId="1777" applyFont="1" applyBorder="1" applyAlignment="1">
      <alignment horizontal="center" vertical="center"/>
    </xf>
    <xf numFmtId="0" fontId="157" fillId="0" borderId="41" xfId="1777" applyFont="1" applyBorder="1" applyAlignment="1">
      <alignment horizontal="center" vertical="center"/>
    </xf>
    <xf numFmtId="0" fontId="158" fillId="0" borderId="42" xfId="1777" applyFont="1" applyBorder="1" applyAlignment="1">
      <alignment horizontal="center" vertical="center"/>
    </xf>
    <xf numFmtId="14" fontId="147" fillId="0" borderId="11" xfId="1777" applyNumberFormat="1" applyFont="1" applyBorder="1" applyAlignment="1">
      <alignment horizontal="center" vertical="center" wrapText="1"/>
    </xf>
    <xf numFmtId="0" fontId="4" fillId="57" borderId="6" xfId="0" applyFont="1" applyFill="1" applyBorder="1" applyAlignment="1">
      <alignment horizontal="center" vertical="center"/>
    </xf>
    <xf numFmtId="0" fontId="0" fillId="57" borderId="6" xfId="0" applyFill="1" applyBorder="1" applyAlignment="1">
      <alignment horizontal="center"/>
    </xf>
    <xf numFmtId="167" fontId="137" fillId="75" borderId="1" xfId="206" applyNumberFormat="1" applyFont="1" applyFill="1" applyBorder="1" applyAlignment="1">
      <alignment horizontal="center" vertical="center" wrapText="1"/>
    </xf>
    <xf numFmtId="167" fontId="137" fillId="75" borderId="9" xfId="0" applyNumberFormat="1" applyFont="1" applyFill="1" applyBorder="1" applyAlignment="1">
      <alignment horizontal="center" vertical="center"/>
    </xf>
    <xf numFmtId="2" fontId="137" fillId="75" borderId="1" xfId="206" applyNumberFormat="1" applyFont="1" applyFill="1" applyBorder="1" applyAlignment="1">
      <alignment horizontal="center" vertical="center" wrapText="1"/>
    </xf>
    <xf numFmtId="167" fontId="141" fillId="75" borderId="9" xfId="0" applyNumberFormat="1" applyFont="1" applyFill="1" applyBorder="1" applyAlignment="1">
      <alignment horizontal="center" vertical="center"/>
    </xf>
    <xf numFmtId="2" fontId="137" fillId="75" borderId="1" xfId="0" applyNumberFormat="1" applyFont="1" applyFill="1" applyBorder="1" applyAlignment="1">
      <alignment horizontal="center" vertical="center" wrapText="1"/>
    </xf>
    <xf numFmtId="2" fontId="137" fillId="75" borderId="1" xfId="0" applyNumberFormat="1" applyFont="1" applyFill="1" applyBorder="1" applyAlignment="1">
      <alignment horizontal="center" vertical="center"/>
    </xf>
    <xf numFmtId="0" fontId="141" fillId="75" borderId="1" xfId="0" applyFont="1" applyFill="1" applyBorder="1"/>
    <xf numFmtId="0" fontId="95" fillId="3" borderId="0" xfId="0" applyFont="1" applyFill="1" applyAlignment="1">
      <alignment vertical="top" wrapText="1"/>
    </xf>
    <xf numFmtId="2" fontId="14" fillId="0" borderId="0" xfId="0" applyNumberFormat="1" applyFont="1" applyAlignment="1">
      <alignment horizontal="center" vertical="center"/>
    </xf>
    <xf numFmtId="0" fontId="173" fillId="0" borderId="0" xfId="0" applyFont="1"/>
    <xf numFmtId="0" fontId="146" fillId="0" borderId="1" xfId="0" applyFont="1" applyBorder="1" applyAlignment="1">
      <alignment horizontal="center" vertical="center"/>
    </xf>
    <xf numFmtId="0" fontId="148" fillId="0" borderId="1" xfId="1777" applyFont="1" applyBorder="1" applyAlignment="1" applyProtection="1">
      <alignment horizontal="center" vertical="center"/>
      <protection hidden="1"/>
    </xf>
    <xf numFmtId="1" fontId="148" fillId="0" borderId="1" xfId="1777" applyNumberFormat="1" applyFont="1" applyBorder="1" applyAlignment="1">
      <alignment horizontal="center" vertical="center"/>
    </xf>
    <xf numFmtId="1" fontId="175" fillId="0" borderId="1" xfId="1777" applyNumberFormat="1" applyFont="1" applyBorder="1" applyAlignment="1">
      <alignment horizontal="center" vertical="center"/>
    </xf>
    <xf numFmtId="0" fontId="176" fillId="0" borderId="1" xfId="0" applyFont="1" applyBorder="1" applyAlignment="1">
      <alignment horizontal="center" vertical="center"/>
    </xf>
    <xf numFmtId="0" fontId="129" fillId="0" borderId="81" xfId="0" applyFont="1" applyBorder="1" applyAlignment="1">
      <alignment horizontal="left" vertical="center" wrapText="1"/>
    </xf>
    <xf numFmtId="0" fontId="84" fillId="70" borderId="61" xfId="0" applyFont="1" applyFill="1" applyBorder="1" applyAlignment="1">
      <alignment horizontal="center" vertical="center"/>
    </xf>
    <xf numFmtId="1" fontId="0" fillId="57" borderId="1" xfId="0" applyNumberFormat="1" applyFill="1" applyBorder="1" applyAlignment="1">
      <alignment horizontal="center" vertical="center"/>
    </xf>
    <xf numFmtId="14" fontId="0" fillId="57" borderId="1" xfId="0" applyNumberFormat="1" applyFill="1" applyBorder="1" applyAlignment="1">
      <alignment horizontal="center" vertical="center"/>
    </xf>
    <xf numFmtId="0" fontId="0" fillId="57" borderId="0" xfId="0" applyFill="1" applyAlignment="1">
      <alignment horizontal="center" vertical="center"/>
    </xf>
    <xf numFmtId="0" fontId="126" fillId="0" borderId="0" xfId="0" applyFont="1" applyAlignment="1">
      <alignment horizontal="left"/>
    </xf>
    <xf numFmtId="1" fontId="126" fillId="0" borderId="0" xfId="0" applyNumberFormat="1" applyFont="1"/>
    <xf numFmtId="0" fontId="87" fillId="2" borderId="1" xfId="0" applyFont="1" applyFill="1" applyBorder="1" applyAlignment="1">
      <alignment horizontal="center" vertical="center" wrapText="1"/>
    </xf>
    <xf numFmtId="0" fontId="106" fillId="2" borderId="1" xfId="0" applyFont="1" applyFill="1" applyBorder="1" applyAlignment="1">
      <alignment horizontal="center" vertical="center" wrapText="1"/>
    </xf>
    <xf numFmtId="0" fontId="87" fillId="76" borderId="1" xfId="0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0" fillId="77" borderId="1" xfId="0" applyFill="1" applyBorder="1" applyAlignment="1">
      <alignment horizontal="center" vertical="center"/>
    </xf>
    <xf numFmtId="0" fontId="159" fillId="71" borderId="1" xfId="0" applyFont="1" applyFill="1" applyBorder="1" applyAlignment="1">
      <alignment horizontal="center" vertical="center"/>
    </xf>
    <xf numFmtId="0" fontId="159" fillId="3" borderId="1" xfId="0" applyFont="1" applyFill="1" applyBorder="1" applyAlignment="1">
      <alignment horizontal="center" vertical="center"/>
    </xf>
    <xf numFmtId="0" fontId="0" fillId="71" borderId="1" xfId="0" applyFill="1" applyBorder="1" applyAlignment="1">
      <alignment horizontal="center" vertical="center"/>
    </xf>
    <xf numFmtId="0" fontId="94" fillId="71" borderId="1" xfId="0" applyFont="1" applyFill="1" applyBorder="1" applyAlignment="1">
      <alignment horizontal="center" vertical="center" wrapText="1"/>
    </xf>
    <xf numFmtId="0" fontId="159" fillId="0" borderId="0" xfId="0" applyFont="1" applyAlignment="1">
      <alignment horizontal="center" vertical="center"/>
    </xf>
    <xf numFmtId="0" fontId="172" fillId="78" borderId="1" xfId="0" applyFont="1" applyFill="1" applyBorder="1" applyAlignment="1">
      <alignment horizontal="center" vertical="center"/>
    </xf>
    <xf numFmtId="0" fontId="94" fillId="3" borderId="1" xfId="0" applyFont="1" applyFill="1" applyBorder="1" applyAlignment="1">
      <alignment horizontal="center" vertical="center"/>
    </xf>
    <xf numFmtId="0" fontId="16" fillId="3" borderId="61" xfId="0" applyFont="1" applyFill="1" applyBorder="1" applyAlignment="1">
      <alignment horizontal="center" vertical="center"/>
    </xf>
    <xf numFmtId="2" fontId="178" fillId="3" borderId="81" xfId="0" applyNumberFormat="1" applyFont="1" applyFill="1" applyBorder="1" applyAlignment="1">
      <alignment horizontal="left" vertical="center" wrapText="1"/>
    </xf>
    <xf numFmtId="0" fontId="84" fillId="60" borderId="61" xfId="0" applyFont="1" applyFill="1" applyBorder="1" applyAlignment="1">
      <alignment horizontal="center" vertical="center"/>
    </xf>
    <xf numFmtId="0" fontId="85" fillId="79" borderId="61" xfId="0" applyFont="1" applyFill="1" applyBorder="1" applyAlignment="1">
      <alignment horizontal="center" vertical="center"/>
    </xf>
    <xf numFmtId="0" fontId="84" fillId="79" borderId="61" xfId="0" applyFont="1" applyFill="1" applyBorder="1" applyAlignment="1">
      <alignment horizontal="center" vertical="center"/>
    </xf>
    <xf numFmtId="0" fontId="85" fillId="80" borderId="61" xfId="0" applyFont="1" applyFill="1" applyBorder="1" applyAlignment="1">
      <alignment horizontal="center" vertical="center"/>
    </xf>
    <xf numFmtId="2" fontId="16" fillId="0" borderId="1" xfId="0" applyNumberFormat="1" applyFont="1" applyBorder="1" applyAlignment="1">
      <alignment horizontal="right" vertical="center"/>
    </xf>
    <xf numFmtId="2" fontId="16" fillId="0" borderId="4" xfId="0" applyNumberFormat="1" applyFont="1" applyBorder="1" applyAlignment="1">
      <alignment horizontal="right" vertical="center"/>
    </xf>
    <xf numFmtId="0" fontId="84" fillId="73" borderId="61" xfId="0" applyFont="1" applyFill="1" applyBorder="1" applyAlignment="1">
      <alignment horizontal="center" vertical="center"/>
    </xf>
    <xf numFmtId="0" fontId="106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126" fillId="0" borderId="0" xfId="0" applyFont="1" applyAlignment="1">
      <alignment horizontal="left" vertical="center" wrapText="1"/>
    </xf>
    <xf numFmtId="0" fontId="84" fillId="81" borderId="61" xfId="0" applyFont="1" applyFill="1" applyBorder="1" applyAlignment="1">
      <alignment horizontal="center" vertical="center"/>
    </xf>
    <xf numFmtId="0" fontId="152" fillId="3" borderId="1" xfId="0" applyFont="1" applyFill="1" applyBorder="1" applyAlignment="1">
      <alignment horizontal="center" vertical="center"/>
    </xf>
    <xf numFmtId="14" fontId="180" fillId="57" borderId="1" xfId="0" applyNumberFormat="1" applyFont="1" applyFill="1" applyBorder="1" applyAlignment="1">
      <alignment horizontal="center" vertical="center"/>
    </xf>
    <xf numFmtId="0" fontId="85" fillId="60" borderId="61" xfId="0" applyFont="1" applyFill="1" applyBorder="1" applyAlignment="1">
      <alignment horizontal="center" vertical="center"/>
    </xf>
    <xf numFmtId="0" fontId="132" fillId="0" borderId="96" xfId="0" applyFont="1" applyBorder="1" applyAlignment="1">
      <alignment horizontal="center" vertical="center" wrapText="1"/>
    </xf>
    <xf numFmtId="2" fontId="132" fillId="0" borderId="96" xfId="0" applyNumberFormat="1" applyFont="1" applyBorder="1" applyAlignment="1">
      <alignment horizontal="center" vertical="center" wrapText="1"/>
    </xf>
    <xf numFmtId="2" fontId="132" fillId="3" borderId="96" xfId="0" applyNumberFormat="1" applyFont="1" applyFill="1" applyBorder="1" applyAlignment="1">
      <alignment horizontal="center" vertical="center" wrapText="1"/>
    </xf>
    <xf numFmtId="2" fontId="132" fillId="65" borderId="96" xfId="0" applyNumberFormat="1" applyFont="1" applyFill="1" applyBorder="1" applyAlignment="1">
      <alignment horizontal="center" vertical="center" wrapText="1"/>
    </xf>
    <xf numFmtId="0" fontId="123" fillId="64" borderId="106" xfId="0" applyFont="1" applyFill="1" applyBorder="1" applyAlignment="1">
      <alignment horizontal="center" vertical="center" wrapText="1"/>
    </xf>
    <xf numFmtId="0" fontId="123" fillId="64" borderId="107" xfId="0" applyFont="1" applyFill="1" applyBorder="1" applyAlignment="1">
      <alignment horizontal="center" vertical="center" wrapText="1"/>
    </xf>
    <xf numFmtId="0" fontId="123" fillId="64" borderId="108" xfId="0" applyFont="1" applyFill="1" applyBorder="1" applyAlignment="1">
      <alignment horizontal="center" vertical="center" wrapText="1"/>
    </xf>
    <xf numFmtId="14" fontId="134" fillId="3" borderId="1" xfId="0" applyNumberFormat="1" applyFont="1" applyFill="1" applyBorder="1" applyAlignment="1">
      <alignment horizontal="center" vertical="center" wrapText="1"/>
    </xf>
    <xf numFmtId="16" fontId="0" fillId="57" borderId="1" xfId="0" quotePrefix="1" applyNumberFormat="1" applyFill="1" applyBorder="1" applyAlignment="1">
      <alignment horizontal="center" vertical="center"/>
    </xf>
    <xf numFmtId="0" fontId="139" fillId="57" borderId="1" xfId="1777" applyFont="1" applyFill="1" applyBorder="1" applyAlignment="1">
      <alignment horizontal="center" vertical="center" wrapText="1"/>
    </xf>
    <xf numFmtId="1" fontId="148" fillId="57" borderId="1" xfId="1777" applyNumberFormat="1" applyFont="1" applyFill="1" applyBorder="1" applyAlignment="1">
      <alignment horizontal="center" vertical="center"/>
    </xf>
    <xf numFmtId="167" fontId="148" fillId="57" borderId="1" xfId="1777" applyNumberFormat="1" applyFont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145" fillId="0" borderId="0" xfId="0" applyFont="1" applyAlignment="1">
      <alignment horizontal="left" vertical="center"/>
    </xf>
    <xf numFmtId="0" fontId="185" fillId="0" borderId="0" xfId="0" applyFont="1"/>
    <xf numFmtId="0" fontId="186" fillId="0" borderId="0" xfId="0" applyFont="1"/>
    <xf numFmtId="0" fontId="146" fillId="0" borderId="0" xfId="0" applyFont="1" applyAlignment="1">
      <alignment vertical="center" wrapText="1"/>
    </xf>
    <xf numFmtId="0" fontId="188" fillId="0" borderId="0" xfId="0" applyFont="1" applyAlignment="1">
      <alignment vertical="center"/>
    </xf>
    <xf numFmtId="0" fontId="188" fillId="0" borderId="0" xfId="0" applyFont="1" applyAlignment="1">
      <alignment horizontal="right" vertical="center"/>
    </xf>
    <xf numFmtId="0" fontId="187" fillId="0" borderId="0" xfId="0" applyFont="1" applyAlignment="1">
      <alignment vertical="top"/>
    </xf>
    <xf numFmtId="0" fontId="126" fillId="0" borderId="0" xfId="0" applyFont="1" applyAlignment="1">
      <alignment vertical="top"/>
    </xf>
    <xf numFmtId="0" fontId="129" fillId="71" borderId="6" xfId="0" applyFont="1" applyFill="1" applyBorder="1" applyAlignment="1">
      <alignment horizontal="center" vertical="center"/>
    </xf>
    <xf numFmtId="0" fontId="129" fillId="71" borderId="41" xfId="0" applyFont="1" applyFill="1" applyBorder="1" applyAlignment="1">
      <alignment horizontal="center" vertical="center"/>
    </xf>
    <xf numFmtId="207" fontId="152" fillId="3" borderId="0" xfId="0" applyNumberFormat="1" applyFont="1" applyFill="1" applyAlignment="1">
      <alignment horizontal="right" vertical="center" wrapText="1"/>
    </xf>
    <xf numFmtId="0" fontId="192" fillId="71" borderId="1" xfId="0" applyFont="1" applyFill="1" applyBorder="1" applyAlignment="1">
      <alignment horizontal="center" vertical="center" wrapText="1"/>
    </xf>
    <xf numFmtId="0" fontId="193" fillId="71" borderId="1" xfId="0" applyFont="1" applyFill="1" applyBorder="1" applyAlignment="1">
      <alignment horizontal="center" vertical="center"/>
    </xf>
    <xf numFmtId="0" fontId="192" fillId="71" borderId="11" xfId="0" applyFont="1" applyFill="1" applyBorder="1" applyAlignment="1">
      <alignment horizontal="center" vertical="center" wrapText="1"/>
    </xf>
    <xf numFmtId="0" fontId="193" fillId="71" borderId="11" xfId="0" applyFont="1" applyFill="1" applyBorder="1" applyAlignment="1">
      <alignment horizontal="center" vertical="center"/>
    </xf>
    <xf numFmtId="0" fontId="184" fillId="57" borderId="50" xfId="0" applyFont="1" applyFill="1" applyBorder="1" applyAlignment="1">
      <alignment horizontal="center" vertical="center" wrapText="1"/>
    </xf>
    <xf numFmtId="0" fontId="189" fillId="0" borderId="0" xfId="0" applyFont="1" applyAlignment="1">
      <alignment horizontal="left" vertical="center"/>
    </xf>
    <xf numFmtId="0" fontId="0" fillId="57" borderId="1" xfId="0" applyFill="1" applyBorder="1" applyAlignment="1">
      <alignment horizontal="center" vertical="center"/>
    </xf>
    <xf numFmtId="0" fontId="134" fillId="57" borderId="1" xfId="0" applyFont="1" applyFill="1" applyBorder="1" applyAlignment="1">
      <alignment horizontal="center" vertical="center"/>
    </xf>
    <xf numFmtId="0" fontId="184" fillId="3" borderId="50" xfId="0" applyFont="1" applyFill="1" applyBorder="1" applyAlignment="1">
      <alignment horizontal="center" vertical="center" wrapText="1"/>
    </xf>
    <xf numFmtId="0" fontId="123" fillId="64" borderId="109" xfId="0" applyFont="1" applyFill="1" applyBorder="1" applyAlignment="1">
      <alignment horizontal="center" vertical="center" wrapText="1"/>
    </xf>
    <xf numFmtId="0" fontId="123" fillId="64" borderId="110" xfId="0" applyFont="1" applyFill="1" applyBorder="1" applyAlignment="1">
      <alignment horizontal="center" vertical="center" wrapText="1"/>
    </xf>
    <xf numFmtId="0" fontId="0" fillId="71" borderId="1" xfId="0" quotePrefix="1" applyFill="1" applyBorder="1" applyAlignment="1">
      <alignment horizontal="center" vertical="center"/>
    </xf>
    <xf numFmtId="0" fontId="87" fillId="82" borderId="1" xfId="0" applyFont="1" applyFill="1" applyBorder="1" applyAlignment="1">
      <alignment horizontal="center" vertical="center"/>
    </xf>
    <xf numFmtId="207" fontId="152" fillId="3" borderId="1" xfId="0" applyNumberFormat="1" applyFont="1" applyFill="1" applyBorder="1" applyAlignment="1">
      <alignment horizontal="center" vertical="center" wrapText="1"/>
    </xf>
    <xf numFmtId="207" fontId="152" fillId="3" borderId="9" xfId="0" applyNumberFormat="1" applyFont="1" applyFill="1" applyBorder="1" applyAlignment="1">
      <alignment horizontal="center" vertical="center" wrapText="1"/>
    </xf>
    <xf numFmtId="207" fontId="134" fillId="3" borderId="1" xfId="0" applyNumberFormat="1" applyFont="1" applyFill="1" applyBorder="1" applyAlignment="1">
      <alignment horizontal="center" vertical="center"/>
    </xf>
    <xf numFmtId="207" fontId="134" fillId="3" borderId="9" xfId="0" applyNumberFormat="1" applyFont="1" applyFill="1" applyBorder="1" applyAlignment="1">
      <alignment horizontal="center" vertical="center"/>
    </xf>
    <xf numFmtId="207" fontId="172" fillId="3" borderId="11" xfId="0" applyNumberFormat="1" applyFont="1" applyFill="1" applyBorder="1" applyAlignment="1">
      <alignment horizontal="center" vertical="center"/>
    </xf>
    <xf numFmtId="207" fontId="172" fillId="3" borderId="42" xfId="0" applyNumberFormat="1" applyFont="1" applyFill="1" applyBorder="1" applyAlignment="1">
      <alignment horizontal="center" vertical="center"/>
    </xf>
    <xf numFmtId="0" fontId="123" fillId="0" borderId="81" xfId="0" applyFont="1" applyBorder="1" applyAlignment="1">
      <alignment horizontal="left" vertical="center" wrapText="1"/>
    </xf>
    <xf numFmtId="14" fontId="196" fillId="3" borderId="1" xfId="0" applyNumberFormat="1" applyFont="1" applyFill="1" applyBorder="1" applyAlignment="1">
      <alignment horizontal="center" vertical="center"/>
    </xf>
    <xf numFmtId="0" fontId="94" fillId="83" borderId="1" xfId="0" applyFont="1" applyFill="1" applyBorder="1" applyAlignment="1">
      <alignment horizontal="center" vertical="center"/>
    </xf>
    <xf numFmtId="0" fontId="195" fillId="83" borderId="1" xfId="0" applyFont="1" applyFill="1" applyBorder="1" applyAlignment="1">
      <alignment horizontal="center" vertical="center"/>
    </xf>
    <xf numFmtId="0" fontId="199" fillId="0" borderId="9" xfId="1777" applyFont="1" applyBorder="1" applyAlignment="1">
      <alignment horizontal="center" vertical="center" wrapText="1"/>
    </xf>
    <xf numFmtId="0" fontId="146" fillId="2" borderId="47" xfId="219" applyFont="1" applyFill="1" applyBorder="1" applyAlignment="1">
      <alignment horizontal="center" vertical="center" wrapText="1"/>
    </xf>
    <xf numFmtId="0" fontId="146" fillId="2" borderId="4" xfId="219" applyFont="1" applyFill="1" applyBorder="1" applyAlignment="1">
      <alignment horizontal="center" vertical="center" wrapText="1"/>
    </xf>
    <xf numFmtId="0" fontId="146" fillId="2" borderId="51" xfId="219" applyFont="1" applyFill="1" applyBorder="1" applyAlignment="1">
      <alignment horizontal="center" vertical="center" wrapText="1"/>
    </xf>
    <xf numFmtId="0" fontId="199" fillId="0" borderId="42" xfId="1777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2" fontId="15" fillId="3" borderId="0" xfId="0" applyNumberFormat="1" applyFont="1" applyFill="1" applyAlignment="1">
      <alignment horizontal="center"/>
    </xf>
    <xf numFmtId="2" fontId="15" fillId="3" borderId="0" xfId="0" applyNumberFormat="1" applyFont="1" applyFill="1" applyAlignment="1">
      <alignment horizontal="center" vertical="center"/>
    </xf>
    <xf numFmtId="208" fontId="102" fillId="0" borderId="11" xfId="0" applyNumberFormat="1" applyFont="1" applyBorder="1" applyAlignment="1">
      <alignment horizontal="right" vertical="center"/>
    </xf>
    <xf numFmtId="208" fontId="88" fillId="0" borderId="4" xfId="0" applyNumberFormat="1" applyFont="1" applyBorder="1" applyAlignment="1">
      <alignment horizontal="right" vertical="center"/>
    </xf>
    <xf numFmtId="208" fontId="88" fillId="0" borderId="1" xfId="0" applyNumberFormat="1" applyFont="1" applyBorder="1" applyAlignment="1">
      <alignment horizontal="right" vertical="center"/>
    </xf>
    <xf numFmtId="208" fontId="102" fillId="0" borderId="43" xfId="0" applyNumberFormat="1" applyFont="1" applyBorder="1" applyAlignment="1">
      <alignment horizontal="right" vertical="center"/>
    </xf>
    <xf numFmtId="208" fontId="101" fillId="0" borderId="11" xfId="0" applyNumberFormat="1" applyFont="1" applyBorder="1" applyAlignment="1">
      <alignment horizontal="right" vertical="center"/>
    </xf>
    <xf numFmtId="204" fontId="9" fillId="0" borderId="1" xfId="0" applyNumberFormat="1" applyFont="1" applyBorder="1" applyAlignment="1">
      <alignment horizontal="right" vertical="center"/>
    </xf>
    <xf numFmtId="204" fontId="16" fillId="0" borderId="9" xfId="0" applyNumberFormat="1" applyFont="1" applyBorder="1" applyAlignment="1">
      <alignment horizontal="right" vertical="center"/>
    </xf>
    <xf numFmtId="204" fontId="92" fillId="0" borderId="11" xfId="0" applyNumberFormat="1" applyFont="1" applyBorder="1" applyAlignment="1">
      <alignment horizontal="right" vertical="center"/>
    </xf>
    <xf numFmtId="204" fontId="92" fillId="0" borderId="42" xfId="0" applyNumberFormat="1" applyFont="1" applyBorder="1" applyAlignment="1">
      <alignment horizontal="right" vertical="center"/>
    </xf>
    <xf numFmtId="204" fontId="9" fillId="0" borderId="4" xfId="0" applyNumberFormat="1" applyFont="1" applyBorder="1" applyAlignment="1">
      <alignment horizontal="right" vertical="center"/>
    </xf>
    <xf numFmtId="204" fontId="16" fillId="0" borderId="51" xfId="0" applyNumberFormat="1" applyFont="1" applyBorder="1" applyAlignment="1">
      <alignment horizontal="right" vertical="center"/>
    </xf>
    <xf numFmtId="204" fontId="92" fillId="0" borderId="43" xfId="0" applyNumberFormat="1" applyFont="1" applyBorder="1" applyAlignment="1">
      <alignment horizontal="right" vertical="center"/>
    </xf>
    <xf numFmtId="204" fontId="92" fillId="0" borderId="44" xfId="0" applyNumberFormat="1" applyFont="1" applyBorder="1" applyAlignment="1">
      <alignment horizontal="right" vertical="center"/>
    </xf>
    <xf numFmtId="204" fontId="96" fillId="0" borderId="11" xfId="0" applyNumberFormat="1" applyFont="1" applyBorder="1" applyAlignment="1">
      <alignment horizontal="right" vertical="center"/>
    </xf>
    <xf numFmtId="204" fontId="96" fillId="0" borderId="42" xfId="0" applyNumberFormat="1" applyFont="1" applyBorder="1" applyAlignment="1">
      <alignment horizontal="right" vertical="center"/>
    </xf>
    <xf numFmtId="0" fontId="94" fillId="8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30" fillId="64" borderId="87" xfId="0" applyFont="1" applyFill="1" applyBorder="1" applyAlignment="1">
      <alignment horizontal="center" vertical="center"/>
    </xf>
    <xf numFmtId="0" fontId="130" fillId="64" borderId="88" xfId="0" applyFont="1" applyFill="1" applyBorder="1" applyAlignment="1">
      <alignment horizontal="center" vertical="center"/>
    </xf>
    <xf numFmtId="0" fontId="130" fillId="64" borderId="89" xfId="0" applyFont="1" applyFill="1" applyBorder="1" applyAlignment="1">
      <alignment horizontal="center" vertical="center"/>
    </xf>
    <xf numFmtId="1" fontId="177" fillId="0" borderId="45" xfId="1777" applyNumberFormat="1" applyFont="1" applyBorder="1" applyAlignment="1">
      <alignment horizontal="center" vertical="center" wrapText="1"/>
    </xf>
    <xf numFmtId="1" fontId="177" fillId="0" borderId="49" xfId="1777" applyNumberFormat="1" applyFont="1" applyBorder="1" applyAlignment="1">
      <alignment horizontal="center" vertical="center" wrapText="1"/>
    </xf>
    <xf numFmtId="1" fontId="177" fillId="0" borderId="45" xfId="1777" applyNumberFormat="1" applyFont="1" applyBorder="1" applyAlignment="1">
      <alignment horizontal="left" vertical="center" wrapText="1"/>
    </xf>
    <xf numFmtId="1" fontId="177" fillId="0" borderId="49" xfId="1777" applyNumberFormat="1" applyFont="1" applyBorder="1" applyAlignment="1">
      <alignment horizontal="left" vertical="center" wrapText="1"/>
    </xf>
    <xf numFmtId="0" fontId="139" fillId="71" borderId="45" xfId="1777" applyFont="1" applyFill="1" applyBorder="1" applyAlignment="1">
      <alignment horizontal="center" vertical="center" wrapText="1"/>
    </xf>
    <xf numFmtId="0" fontId="139" fillId="71" borderId="49" xfId="1777" applyFont="1" applyFill="1" applyBorder="1" applyAlignment="1">
      <alignment horizontal="center" vertical="center" wrapText="1"/>
    </xf>
    <xf numFmtId="0" fontId="188" fillId="0" borderId="0" xfId="0" applyFont="1" applyAlignment="1">
      <alignment horizontal="left" vertical="center"/>
    </xf>
    <xf numFmtId="0" fontId="123" fillId="64" borderId="111" xfId="0" applyFont="1" applyFill="1" applyBorder="1" applyAlignment="1">
      <alignment horizontal="center" vertical="center" wrapText="1"/>
    </xf>
    <xf numFmtId="0" fontId="123" fillId="64" borderId="18" xfId="0" applyFont="1" applyFill="1" applyBorder="1" applyAlignment="1">
      <alignment horizontal="center" vertical="center" wrapText="1"/>
    </xf>
    <xf numFmtId="0" fontId="194" fillId="71" borderId="1" xfId="0" applyFont="1" applyFill="1" applyBorder="1" applyAlignment="1">
      <alignment horizontal="center" vertical="center"/>
    </xf>
    <xf numFmtId="0" fontId="140" fillId="71" borderId="45" xfId="1777" applyFont="1" applyFill="1" applyBorder="1" applyAlignment="1">
      <alignment horizontal="center" vertical="center" wrapText="1"/>
    </xf>
    <xf numFmtId="0" fontId="140" fillId="71" borderId="49" xfId="1777" applyFont="1" applyFill="1" applyBorder="1" applyAlignment="1">
      <alignment horizontal="center" vertical="center" wrapText="1"/>
    </xf>
    <xf numFmtId="168" fontId="174" fillId="0" borderId="45" xfId="247" applyNumberFormat="1" applyFont="1" applyBorder="1" applyAlignment="1">
      <alignment horizontal="left" vertical="center" wrapText="1"/>
    </xf>
    <xf numFmtId="168" fontId="174" fillId="0" borderId="49" xfId="247" applyNumberFormat="1" applyFont="1" applyBorder="1" applyAlignment="1">
      <alignment horizontal="left" vertical="center" wrapText="1"/>
    </xf>
    <xf numFmtId="0" fontId="124" fillId="0" borderId="87" xfId="0" applyFont="1" applyBorder="1" applyAlignment="1">
      <alignment horizontal="left" vertical="center" wrapText="1"/>
    </xf>
    <xf numFmtId="0" fontId="124" fillId="0" borderId="89" xfId="0" applyFont="1" applyBorder="1" applyAlignment="1">
      <alignment horizontal="left" vertical="center" wrapText="1"/>
    </xf>
    <xf numFmtId="0" fontId="189" fillId="71" borderId="1" xfId="0" applyFont="1" applyFill="1" applyBorder="1" applyAlignment="1">
      <alignment horizontal="center" vertical="center"/>
    </xf>
    <xf numFmtId="0" fontId="189" fillId="71" borderId="45" xfId="0" applyFont="1" applyFill="1" applyBorder="1" applyAlignment="1">
      <alignment horizontal="center" vertical="center"/>
    </xf>
    <xf numFmtId="0" fontId="197" fillId="71" borderId="1" xfId="0" applyFont="1" applyFill="1" applyBorder="1" applyAlignment="1">
      <alignment horizontal="center" vertical="center"/>
    </xf>
    <xf numFmtId="0" fontId="197" fillId="71" borderId="45" xfId="0" applyFont="1" applyFill="1" applyBorder="1" applyAlignment="1">
      <alignment horizontal="center" vertical="center"/>
    </xf>
    <xf numFmtId="0" fontId="190" fillId="71" borderId="11" xfId="0" applyFont="1" applyFill="1" applyBorder="1" applyAlignment="1">
      <alignment horizontal="center" vertical="center"/>
    </xf>
    <xf numFmtId="0" fontId="123" fillId="64" borderId="112" xfId="0" applyFont="1" applyFill="1" applyBorder="1" applyAlignment="1">
      <alignment horizontal="center" vertical="center" wrapText="1"/>
    </xf>
    <xf numFmtId="0" fontId="126" fillId="0" borderId="102" xfId="0" applyFont="1" applyBorder="1"/>
    <xf numFmtId="0" fontId="198" fillId="71" borderId="91" xfId="0" applyFont="1" applyFill="1" applyBorder="1" applyAlignment="1">
      <alignment horizontal="center" vertical="center" wrapText="1"/>
    </xf>
    <xf numFmtId="0" fontId="198" fillId="71" borderId="92" xfId="0" applyFont="1" applyFill="1" applyBorder="1" applyAlignment="1">
      <alignment horizontal="center" vertical="center" wrapText="1"/>
    </xf>
    <xf numFmtId="0" fontId="197" fillId="71" borderId="54" xfId="0" applyFont="1" applyFill="1" applyBorder="1" applyAlignment="1">
      <alignment horizontal="center" vertical="center"/>
    </xf>
    <xf numFmtId="0" fontId="197" fillId="71" borderId="115" xfId="0" applyFont="1" applyFill="1" applyBorder="1" applyAlignment="1">
      <alignment horizontal="center" vertical="center"/>
    </xf>
    <xf numFmtId="0" fontId="123" fillId="64" borderId="21" xfId="0" applyFont="1" applyFill="1" applyBorder="1" applyAlignment="1">
      <alignment horizontal="center" vertical="center" wrapText="1"/>
    </xf>
    <xf numFmtId="0" fontId="123" fillId="64" borderId="23" xfId="0" applyFont="1" applyFill="1" applyBorder="1" applyAlignment="1">
      <alignment horizontal="center" vertical="center" wrapText="1"/>
    </xf>
    <xf numFmtId="0" fontId="198" fillId="71" borderId="114" xfId="0" applyFont="1" applyFill="1" applyBorder="1" applyAlignment="1">
      <alignment horizontal="center" vertical="center" wrapText="1"/>
    </xf>
    <xf numFmtId="0" fontId="198" fillId="71" borderId="116" xfId="0" applyFont="1" applyFill="1" applyBorder="1" applyAlignment="1">
      <alignment horizontal="center" vertical="center" wrapText="1"/>
    </xf>
    <xf numFmtId="0" fontId="200" fillId="71" borderId="91" xfId="0" applyFont="1" applyFill="1" applyBorder="1" applyAlignment="1">
      <alignment horizontal="center" vertical="center" wrapText="1"/>
    </xf>
    <xf numFmtId="0" fontId="200" fillId="71" borderId="92" xfId="0" applyFont="1" applyFill="1" applyBorder="1" applyAlignment="1">
      <alignment horizontal="center" vertical="center" wrapText="1"/>
    </xf>
    <xf numFmtId="0" fontId="124" fillId="0" borderId="82" xfId="0" applyFont="1" applyBorder="1" applyAlignment="1">
      <alignment vertical="center" wrapText="1"/>
    </xf>
    <xf numFmtId="0" fontId="124" fillId="0" borderId="101" xfId="0" applyFont="1" applyBorder="1" applyAlignment="1">
      <alignment vertical="center" wrapText="1"/>
    </xf>
    <xf numFmtId="0" fontId="124" fillId="0" borderId="96" xfId="0" applyFont="1" applyBorder="1" applyAlignment="1">
      <alignment vertical="center" wrapText="1"/>
    </xf>
    <xf numFmtId="0" fontId="131" fillId="0" borderId="87" xfId="0" quotePrefix="1" applyFont="1" applyBorder="1" applyAlignment="1">
      <alignment horizontal="left" vertical="center" wrapText="1"/>
    </xf>
    <xf numFmtId="0" fontId="131" fillId="0" borderId="88" xfId="0" quotePrefix="1" applyFont="1" applyBorder="1" applyAlignment="1">
      <alignment horizontal="left" vertical="center" wrapText="1"/>
    </xf>
    <xf numFmtId="0" fontId="131" fillId="0" borderId="89" xfId="0" quotePrefix="1" applyFont="1" applyBorder="1" applyAlignment="1">
      <alignment horizontal="left" vertical="center" wrapText="1"/>
    </xf>
    <xf numFmtId="0" fontId="132" fillId="0" borderId="87" xfId="0" quotePrefix="1" applyFont="1" applyBorder="1" applyAlignment="1">
      <alignment horizontal="left" vertical="center" wrapText="1"/>
    </xf>
    <xf numFmtId="0" fontId="132" fillId="0" borderId="88" xfId="0" quotePrefix="1" applyFont="1" applyBorder="1" applyAlignment="1">
      <alignment horizontal="left" vertical="center" wrapText="1"/>
    </xf>
    <xf numFmtId="0" fontId="132" fillId="0" borderId="89" xfId="0" quotePrefix="1" applyFont="1" applyBorder="1" applyAlignment="1">
      <alignment horizontal="left" vertical="center" wrapText="1"/>
    </xf>
    <xf numFmtId="0" fontId="130" fillId="64" borderId="87" xfId="0" applyFont="1" applyFill="1" applyBorder="1" applyAlignment="1">
      <alignment horizontal="center" vertical="center" wrapText="1"/>
    </xf>
    <xf numFmtId="0" fontId="130" fillId="64" borderId="88" xfId="0" applyFont="1" applyFill="1" applyBorder="1" applyAlignment="1">
      <alignment horizontal="center" vertical="center" wrapText="1"/>
    </xf>
    <xf numFmtId="0" fontId="130" fillId="64" borderId="89" xfId="0" applyFont="1" applyFill="1" applyBorder="1" applyAlignment="1">
      <alignment horizontal="center" vertical="center" wrapText="1"/>
    </xf>
    <xf numFmtId="0" fontId="189" fillId="0" borderId="0" xfId="0" applyFont="1" applyAlignment="1">
      <alignment horizontal="left" vertical="center"/>
    </xf>
    <xf numFmtId="0" fontId="123" fillId="64" borderId="108" xfId="0" applyFont="1" applyFill="1" applyBorder="1" applyAlignment="1">
      <alignment horizontal="center" vertical="center" wrapText="1"/>
    </xf>
    <xf numFmtId="0" fontId="123" fillId="64" borderId="17" xfId="0" applyFont="1" applyFill="1" applyBorder="1" applyAlignment="1">
      <alignment horizontal="center" vertical="center" wrapText="1"/>
    </xf>
    <xf numFmtId="0" fontId="130" fillId="64" borderId="21" xfId="0" applyFont="1" applyFill="1" applyBorder="1" applyAlignment="1">
      <alignment horizontal="center" vertical="center" wrapText="1"/>
    </xf>
    <xf numFmtId="0" fontId="130" fillId="64" borderId="22" xfId="0" applyFont="1" applyFill="1" applyBorder="1" applyAlignment="1">
      <alignment horizontal="center" vertical="center" wrapText="1"/>
    </xf>
    <xf numFmtId="0" fontId="130" fillId="64" borderId="23" xfId="0" applyFont="1" applyFill="1" applyBorder="1" applyAlignment="1">
      <alignment horizontal="center" vertical="center" wrapText="1"/>
    </xf>
    <xf numFmtId="0" fontId="197" fillId="71" borderId="11" xfId="0" applyFont="1" applyFill="1" applyBorder="1" applyAlignment="1">
      <alignment horizontal="center" vertical="center"/>
    </xf>
    <xf numFmtId="0" fontId="197" fillId="71" borderId="113" xfId="0" applyFont="1" applyFill="1" applyBorder="1" applyAlignment="1">
      <alignment horizontal="center" vertical="center"/>
    </xf>
    <xf numFmtId="0" fontId="124" fillId="0" borderId="95" xfId="0" applyFont="1" applyBorder="1" applyAlignment="1">
      <alignment horizontal="left" vertical="center" wrapText="1"/>
    </xf>
    <xf numFmtId="0" fontId="124" fillId="0" borderId="105" xfId="0" applyFont="1" applyBorder="1" applyAlignment="1">
      <alignment horizontal="left" vertical="center" wrapText="1"/>
    </xf>
    <xf numFmtId="0" fontId="138" fillId="0" borderId="45" xfId="1777" applyFont="1" applyBorder="1" applyAlignment="1" applyProtection="1">
      <alignment horizontal="left" vertical="center"/>
      <protection hidden="1"/>
    </xf>
    <xf numFmtId="0" fontId="138" fillId="0" borderId="49" xfId="1777" applyFont="1" applyBorder="1" applyAlignment="1" applyProtection="1">
      <alignment horizontal="left" vertical="center"/>
      <protection hidden="1"/>
    </xf>
    <xf numFmtId="1" fontId="93" fillId="0" borderId="45" xfId="1777" applyNumberFormat="1" applyFont="1" applyBorder="1" applyAlignment="1">
      <alignment horizontal="center" vertical="center" wrapText="1"/>
    </xf>
    <xf numFmtId="1" fontId="93" fillId="0" borderId="49" xfId="1777" applyNumberFormat="1" applyFont="1" applyBorder="1" applyAlignment="1">
      <alignment horizontal="center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17" fillId="64" borderId="77" xfId="0" applyFont="1" applyFill="1" applyBorder="1" applyAlignment="1">
      <alignment horizontal="center" vertical="center" wrapText="1"/>
    </xf>
    <xf numFmtId="0" fontId="117" fillId="64" borderId="75" xfId="0" applyFont="1" applyFill="1" applyBorder="1" applyAlignment="1">
      <alignment horizontal="center" vertical="center" wrapText="1"/>
    </xf>
    <xf numFmtId="0" fontId="117" fillId="64" borderId="7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6" fillId="3" borderId="1" xfId="0" applyFont="1" applyFill="1" applyBorder="1" applyAlignment="1">
      <alignment horizontal="center" vertical="center" wrapText="1"/>
    </xf>
    <xf numFmtId="0" fontId="166" fillId="3" borderId="1" xfId="0" applyFont="1" applyFill="1" applyBorder="1" applyAlignment="1">
      <alignment horizontal="center" vertical="center"/>
    </xf>
    <xf numFmtId="0" fontId="181" fillId="3" borderId="1" xfId="0" applyFont="1" applyFill="1" applyBorder="1" applyAlignment="1">
      <alignment horizontal="center" vertical="center" wrapText="1"/>
    </xf>
    <xf numFmtId="0" fontId="179" fillId="3" borderId="1" xfId="0" applyFont="1" applyFill="1" applyBorder="1" applyAlignment="1">
      <alignment horizontal="center" vertical="center" wrapText="1"/>
    </xf>
    <xf numFmtId="0" fontId="182" fillId="3" borderId="1" xfId="0" applyFont="1" applyFill="1" applyBorder="1" applyAlignment="1">
      <alignment horizontal="center" vertical="center" wrapText="1"/>
    </xf>
    <xf numFmtId="0" fontId="184" fillId="3" borderId="1" xfId="0" applyFont="1" applyFill="1" applyBorder="1" applyAlignment="1">
      <alignment horizontal="center" vertical="center" wrapText="1"/>
    </xf>
    <xf numFmtId="0" fontId="191" fillId="3" borderId="1" xfId="0" applyFont="1" applyFill="1" applyBorder="1" applyAlignment="1">
      <alignment horizontal="center" vertical="center" wrapText="1"/>
    </xf>
    <xf numFmtId="0" fontId="157" fillId="57" borderId="1" xfId="0" applyFont="1" applyFill="1" applyBorder="1" applyAlignment="1">
      <alignment horizontal="center" vertical="center" wrapText="1"/>
    </xf>
    <xf numFmtId="0" fontId="157" fillId="57" borderId="1" xfId="0" applyFont="1" applyFill="1" applyBorder="1" applyAlignment="1">
      <alignment horizontal="center" vertical="center"/>
    </xf>
    <xf numFmtId="0" fontId="0" fillId="57" borderId="45" xfId="0" applyFill="1" applyBorder="1" applyAlignment="1">
      <alignment horizontal="left" vertical="center" wrapText="1"/>
    </xf>
    <xf numFmtId="0" fontId="0" fillId="57" borderId="31" xfId="0" applyFill="1" applyBorder="1" applyAlignment="1">
      <alignment horizontal="left" vertical="center" wrapText="1"/>
    </xf>
    <xf numFmtId="0" fontId="118" fillId="57" borderId="45" xfId="0" applyFont="1" applyFill="1" applyBorder="1" applyAlignment="1">
      <alignment horizontal="center" vertical="center" wrapText="1"/>
    </xf>
    <xf numFmtId="0" fontId="157" fillId="57" borderId="31" xfId="0" applyFont="1" applyFill="1" applyBorder="1" applyAlignment="1">
      <alignment horizontal="center" vertical="center" wrapText="1"/>
    </xf>
    <xf numFmtId="0" fontId="157" fillId="57" borderId="49" xfId="0" applyFont="1" applyFill="1" applyBorder="1" applyAlignment="1">
      <alignment horizontal="center" vertical="center" wrapText="1"/>
    </xf>
    <xf numFmtId="0" fontId="183" fillId="57" borderId="1" xfId="0" applyFont="1" applyFill="1" applyBorder="1" applyAlignment="1">
      <alignment horizontal="center" vertical="center" wrapText="1"/>
    </xf>
    <xf numFmtId="0" fontId="183" fillId="57" borderId="1" xfId="0" applyFont="1" applyFill="1" applyBorder="1" applyAlignment="1">
      <alignment horizontal="center" vertical="center"/>
    </xf>
    <xf numFmtId="0" fontId="0" fillId="3" borderId="45" xfId="0" applyFill="1" applyBorder="1" applyAlignment="1">
      <alignment horizontal="left" vertical="center" wrapText="1"/>
    </xf>
    <xf numFmtId="0" fontId="0" fillId="3" borderId="31" xfId="0" applyFill="1" applyBorder="1" applyAlignment="1">
      <alignment horizontal="left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/>
    </xf>
    <xf numFmtId="0" fontId="106" fillId="3" borderId="1" xfId="0" applyFont="1" applyFill="1" applyBorder="1" applyAlignment="1">
      <alignment horizontal="center" vertical="center"/>
    </xf>
    <xf numFmtId="0" fontId="180" fillId="3" borderId="1" xfId="0" applyFont="1" applyFill="1" applyBorder="1" applyAlignment="1">
      <alignment horizontal="center" vertical="center"/>
    </xf>
    <xf numFmtId="0" fontId="106" fillId="3" borderId="5" xfId="0" applyFont="1" applyFill="1" applyBorder="1" applyAlignment="1">
      <alignment horizontal="center" vertical="center"/>
    </xf>
    <xf numFmtId="0" fontId="106" fillId="3" borderId="50" xfId="0" applyFont="1" applyFill="1" applyBorder="1" applyAlignment="1">
      <alignment horizontal="center" vertical="center"/>
    </xf>
    <xf numFmtId="0" fontId="183" fillId="3" borderId="1" xfId="0" applyFont="1" applyFill="1" applyBorder="1" applyAlignment="1">
      <alignment horizontal="center" vertical="center"/>
    </xf>
    <xf numFmtId="0" fontId="121" fillId="0" borderId="1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/>
    </xf>
    <xf numFmtId="0" fontId="119" fillId="68" borderId="1" xfId="0" applyFont="1" applyFill="1" applyBorder="1" applyAlignment="1">
      <alignment horizontal="left" vertical="center" wrapText="1"/>
    </xf>
    <xf numFmtId="0" fontId="130" fillId="64" borderId="45" xfId="0" applyFont="1" applyFill="1" applyBorder="1" applyAlignment="1">
      <alignment horizontal="center" vertical="center" wrapText="1"/>
    </xf>
    <xf numFmtId="0" fontId="130" fillId="64" borderId="31" xfId="0" applyFont="1" applyFill="1" applyBorder="1" applyAlignment="1">
      <alignment horizontal="center" vertical="center" wrapText="1"/>
    </xf>
    <xf numFmtId="0" fontId="130" fillId="64" borderId="49" xfId="0" applyFont="1" applyFill="1" applyBorder="1" applyAlignment="1">
      <alignment horizontal="center" vertical="center" wrapText="1"/>
    </xf>
    <xf numFmtId="0" fontId="123" fillId="64" borderId="103" xfId="0" applyFont="1" applyFill="1" applyBorder="1" applyAlignment="1">
      <alignment horizontal="center" vertical="center" wrapText="1"/>
    </xf>
    <xf numFmtId="0" fontId="123" fillId="64" borderId="104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20" fillId="68" borderId="45" xfId="0" applyFont="1" applyFill="1" applyBorder="1" applyAlignment="1">
      <alignment horizontal="left" vertical="center" wrapText="1"/>
    </xf>
    <xf numFmtId="0" fontId="120" fillId="68" borderId="31" xfId="0" applyFont="1" applyFill="1" applyBorder="1" applyAlignment="1">
      <alignment horizontal="left" vertical="center" wrapText="1"/>
    </xf>
    <xf numFmtId="0" fontId="120" fillId="68" borderId="49" xfId="0" applyFont="1" applyFill="1" applyBorder="1" applyAlignment="1">
      <alignment horizontal="left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17" fillId="64" borderId="79" xfId="0" applyFont="1" applyFill="1" applyBorder="1" applyAlignment="1">
      <alignment horizontal="center" vertical="center" wrapText="1"/>
    </xf>
    <xf numFmtId="0" fontId="117" fillId="64" borderId="74" xfId="0" applyFont="1" applyFill="1" applyBorder="1" applyAlignment="1">
      <alignment horizontal="center" vertical="center" wrapText="1"/>
    </xf>
    <xf numFmtId="0" fontId="117" fillId="64" borderId="80" xfId="0" applyFont="1" applyFill="1" applyBorder="1" applyAlignment="1">
      <alignment horizontal="center"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120" fillId="68" borderId="1" xfId="0" applyFont="1" applyFill="1" applyBorder="1" applyAlignment="1">
      <alignment horizontal="left" wrapText="1"/>
    </xf>
    <xf numFmtId="0" fontId="0" fillId="0" borderId="50" xfId="0" applyBorder="1" applyAlignment="1">
      <alignment horizontal="center"/>
    </xf>
    <xf numFmtId="0" fontId="0" fillId="0" borderId="31" xfId="0" applyBorder="1" applyAlignment="1">
      <alignment horizontal="center"/>
    </xf>
    <xf numFmtId="0" fontId="98" fillId="0" borderId="16" xfId="0" applyFont="1" applyBorder="1" applyAlignment="1">
      <alignment horizontal="center" vertical="center"/>
    </xf>
    <xf numFmtId="0" fontId="98" fillId="0" borderId="19" xfId="0" applyFont="1" applyBorder="1" applyAlignment="1">
      <alignment horizontal="center" vertical="center"/>
    </xf>
    <xf numFmtId="0" fontId="98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 textRotation="90"/>
    </xf>
    <xf numFmtId="0" fontId="16" fillId="0" borderId="48" xfId="0" applyFont="1" applyBorder="1" applyAlignment="1">
      <alignment horizontal="center" vertical="center" textRotation="90"/>
    </xf>
    <xf numFmtId="0" fontId="16" fillId="0" borderId="47" xfId="0" applyFont="1" applyBorder="1" applyAlignment="1">
      <alignment horizontal="center" vertical="center" textRotation="90"/>
    </xf>
    <xf numFmtId="0" fontId="96" fillId="0" borderId="41" xfId="0" applyFont="1" applyBorder="1" applyAlignment="1">
      <alignment horizontal="right" vertical="center"/>
    </xf>
    <xf numFmtId="0" fontId="96" fillId="0" borderId="11" xfId="0" applyFont="1" applyBorder="1" applyAlignment="1">
      <alignment horizontal="right" vertical="center"/>
    </xf>
    <xf numFmtId="0" fontId="16" fillId="0" borderId="46" xfId="0" applyFont="1" applyBorder="1" applyAlignment="1">
      <alignment horizontal="center" vertical="center" textRotation="90" wrapText="1"/>
    </xf>
    <xf numFmtId="0" fontId="16" fillId="0" borderId="55" xfId="0" applyFont="1" applyBorder="1" applyAlignment="1">
      <alignment horizontal="center" vertical="center" textRotation="90" wrapText="1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0" xfId="261" applyAlignment="1">
      <alignment horizontal="left"/>
    </xf>
    <xf numFmtId="0" fontId="1" fillId="0" borderId="69" xfId="261" applyBorder="1" applyAlignment="1">
      <alignment horizontal="left"/>
    </xf>
    <xf numFmtId="0" fontId="114" fillId="3" borderId="0" xfId="0" applyFont="1" applyFill="1" applyAlignment="1">
      <alignment horizontal="left" vertical="center"/>
    </xf>
    <xf numFmtId="0" fontId="100" fillId="58" borderId="12" xfId="0" applyFont="1" applyFill="1" applyBorder="1" applyAlignment="1">
      <alignment horizontal="center"/>
    </xf>
    <xf numFmtId="0" fontId="100" fillId="58" borderId="18" xfId="0" applyFont="1" applyFill="1" applyBorder="1" applyAlignment="1">
      <alignment horizontal="center"/>
    </xf>
    <xf numFmtId="0" fontId="100" fillId="58" borderId="13" xfId="0" applyFont="1" applyFill="1" applyBorder="1" applyAlignment="1">
      <alignment horizontal="center"/>
    </xf>
    <xf numFmtId="0" fontId="113" fillId="3" borderId="0" xfId="0" applyFont="1" applyFill="1" applyAlignment="1">
      <alignment horizontal="center" vertical="center"/>
    </xf>
    <xf numFmtId="206" fontId="110" fillId="3" borderId="71" xfId="0" applyNumberFormat="1" applyFont="1" applyFill="1" applyBorder="1" applyAlignment="1">
      <alignment horizontal="center" vertical="center"/>
    </xf>
    <xf numFmtId="206" fontId="109" fillId="3" borderId="71" xfId="0" applyNumberFormat="1" applyFont="1" applyFill="1" applyBorder="1" applyAlignment="1">
      <alignment horizontal="center" vertical="center"/>
    </xf>
    <xf numFmtId="0" fontId="108" fillId="0" borderId="0" xfId="0" applyFont="1" applyAlignment="1">
      <alignment horizontal="left" vertical="center" wrapText="1"/>
    </xf>
    <xf numFmtId="0" fontId="113" fillId="3" borderId="19" xfId="0" applyFont="1" applyFill="1" applyBorder="1" applyAlignment="1">
      <alignment horizontal="right" vertical="top"/>
    </xf>
    <xf numFmtId="0" fontId="113" fillId="0" borderId="19" xfId="0" applyFont="1" applyBorder="1" applyAlignment="1">
      <alignment horizontal="center" vertical="center"/>
    </xf>
    <xf numFmtId="0" fontId="114" fillId="3" borderId="0" xfId="0" applyFont="1" applyFill="1" applyAlignment="1">
      <alignment horizontal="center" vertical="center"/>
    </xf>
    <xf numFmtId="206" fontId="110" fillId="3" borderId="100" xfId="0" applyNumberFormat="1" applyFont="1" applyFill="1" applyBorder="1" applyAlignment="1">
      <alignment horizontal="center" vertical="center"/>
    </xf>
    <xf numFmtId="206" fontId="110" fillId="3" borderId="0" xfId="0" applyNumberFormat="1" applyFont="1" applyFill="1" applyAlignment="1">
      <alignment horizontal="center" vertical="center"/>
    </xf>
    <xf numFmtId="0" fontId="87" fillId="0" borderId="11" xfId="0" applyFont="1" applyBorder="1" applyAlignment="1">
      <alignment horizontal="center" vertical="center"/>
    </xf>
    <xf numFmtId="0" fontId="11" fillId="0" borderId="18" xfId="217" applyFont="1" applyBorder="1" applyAlignment="1">
      <alignment horizontal="center" vertical="center"/>
    </xf>
    <xf numFmtId="15" fontId="82" fillId="0" borderId="0" xfId="0" applyNumberFormat="1" applyFont="1" applyAlignment="1">
      <alignment horizontal="center" vertical="center" wrapText="1"/>
    </xf>
    <xf numFmtId="0" fontId="113" fillId="3" borderId="19" xfId="0" applyFont="1" applyFill="1" applyBorder="1" applyAlignment="1">
      <alignment horizontal="center" vertical="center"/>
    </xf>
    <xf numFmtId="0" fontId="113" fillId="3" borderId="0" xfId="0" applyFont="1" applyFill="1" applyAlignment="1">
      <alignment horizontal="right" vertical="center"/>
    </xf>
    <xf numFmtId="206" fontId="109" fillId="0" borderId="71" xfId="0" applyNumberFormat="1" applyFont="1" applyBorder="1" applyAlignment="1">
      <alignment horizontal="center" vertical="center"/>
    </xf>
    <xf numFmtId="206" fontId="109" fillId="0" borderId="72" xfId="0" applyNumberFormat="1" applyFont="1" applyBorder="1" applyAlignment="1">
      <alignment horizontal="center" vertical="center"/>
    </xf>
    <xf numFmtId="0" fontId="89" fillId="3" borderId="0" xfId="0" applyFont="1" applyFill="1" applyAlignment="1">
      <alignment horizontal="right" vertical="center"/>
    </xf>
    <xf numFmtId="206" fontId="109" fillId="3" borderId="0" xfId="0" applyNumberFormat="1" applyFont="1" applyFill="1" applyAlignment="1">
      <alignment horizontal="center" vertical="center"/>
    </xf>
    <xf numFmtId="205" fontId="109" fillId="3" borderId="71" xfId="0" applyNumberFormat="1" applyFont="1" applyFill="1" applyBorder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21" xfId="0" applyFont="1" applyFill="1" applyBorder="1" applyAlignment="1">
      <alignment horizontal="left" vertical="center"/>
    </xf>
    <xf numFmtId="0" fontId="87" fillId="3" borderId="22" xfId="0" applyFont="1" applyFill="1" applyBorder="1" applyAlignment="1">
      <alignment horizontal="left" vertical="center"/>
    </xf>
    <xf numFmtId="0" fontId="87" fillId="3" borderId="23" xfId="0" applyFont="1" applyFill="1" applyBorder="1" applyAlignment="1">
      <alignment horizontal="left" vertical="center"/>
    </xf>
    <xf numFmtId="0" fontId="87" fillId="0" borderId="58" xfId="0" applyFont="1" applyBorder="1" applyAlignment="1">
      <alignment horizontal="left" vertical="center"/>
    </xf>
    <xf numFmtId="0" fontId="87" fillId="0" borderId="59" xfId="0" applyFont="1" applyBorder="1" applyAlignment="1">
      <alignment horizontal="left" vertical="center"/>
    </xf>
    <xf numFmtId="0" fontId="87" fillId="0" borderId="60" xfId="0" applyFont="1" applyBorder="1" applyAlignment="1">
      <alignment horizontal="left" vertical="center"/>
    </xf>
    <xf numFmtId="0" fontId="87" fillId="67" borderId="59" xfId="0" applyFont="1" applyFill="1" applyBorder="1" applyAlignment="1">
      <alignment horizontal="center" vertical="center"/>
    </xf>
    <xf numFmtId="0" fontId="87" fillId="67" borderId="60" xfId="0" applyFont="1" applyFill="1" applyBorder="1" applyAlignment="1">
      <alignment horizontal="center" vertical="center"/>
    </xf>
    <xf numFmtId="0" fontId="87" fillId="0" borderId="4" xfId="0" applyFont="1" applyBorder="1" applyAlignment="1">
      <alignment horizontal="center" vertical="center"/>
    </xf>
    <xf numFmtId="0" fontId="87" fillId="0" borderId="51" xfId="0" applyFont="1" applyBorder="1" applyAlignment="1">
      <alignment horizontal="center" vertical="center"/>
    </xf>
    <xf numFmtId="206" fontId="110" fillId="3" borderId="97" xfId="0" applyNumberFormat="1" applyFont="1" applyFill="1" applyBorder="1" applyAlignment="1">
      <alignment horizontal="center" vertical="center"/>
    </xf>
    <xf numFmtId="206" fontId="110" fillId="3" borderId="98" xfId="0" applyNumberFormat="1" applyFont="1" applyFill="1" applyBorder="1" applyAlignment="1">
      <alignment horizontal="center" vertical="center"/>
    </xf>
    <xf numFmtId="206" fontId="110" fillId="3" borderId="99" xfId="0" applyNumberFormat="1" applyFont="1" applyFill="1" applyBorder="1" applyAlignment="1">
      <alignment horizontal="center" vertical="center"/>
    </xf>
    <xf numFmtId="0" fontId="87" fillId="0" borderId="42" xfId="0" applyFont="1" applyBorder="1" applyAlignment="1">
      <alignment horizontal="center" vertical="center"/>
    </xf>
    <xf numFmtId="0" fontId="135" fillId="0" borderId="12" xfId="0" applyFont="1" applyBorder="1" applyAlignment="1">
      <alignment horizontal="center"/>
    </xf>
    <xf numFmtId="0" fontId="135" fillId="0" borderId="18" xfId="0" applyFont="1" applyBorder="1" applyAlignment="1">
      <alignment horizontal="center"/>
    </xf>
    <xf numFmtId="0" fontId="87" fillId="57" borderId="1" xfId="0" quotePrefix="1" applyFont="1" applyFill="1" applyBorder="1" applyAlignment="1">
      <alignment horizontal="center" vertical="center"/>
    </xf>
    <xf numFmtId="0" fontId="87" fillId="57" borderId="1" xfId="0" applyFont="1" applyFill="1" applyBorder="1" applyAlignment="1">
      <alignment horizontal="center" vertical="center"/>
    </xf>
    <xf numFmtId="0" fontId="170" fillId="74" borderId="43" xfId="0" applyFont="1" applyFill="1" applyBorder="1" applyAlignment="1">
      <alignment horizontal="center" vertical="center" wrapText="1"/>
    </xf>
    <xf numFmtId="0" fontId="170" fillId="74" borderId="4" xfId="0" applyFont="1" applyFill="1" applyBorder="1" applyAlignment="1">
      <alignment horizontal="center" vertical="center" wrapText="1"/>
    </xf>
    <xf numFmtId="0" fontId="106" fillId="74" borderId="7" xfId="0" applyFont="1" applyFill="1" applyBorder="1" applyAlignment="1">
      <alignment horizontal="center" vertical="center"/>
    </xf>
    <xf numFmtId="0" fontId="106" fillId="74" borderId="10" xfId="0" applyFont="1" applyFill="1" applyBorder="1" applyAlignment="1">
      <alignment horizontal="center" vertical="center"/>
    </xf>
    <xf numFmtId="0" fontId="106" fillId="74" borderId="8" xfId="0" applyFont="1" applyFill="1" applyBorder="1" applyAlignment="1">
      <alignment horizontal="center" vertical="center"/>
    </xf>
    <xf numFmtId="0" fontId="169" fillId="74" borderId="1" xfId="0" applyFont="1" applyFill="1" applyBorder="1" applyAlignment="1">
      <alignment horizontal="center" vertical="center" wrapText="1"/>
    </xf>
    <xf numFmtId="0" fontId="169" fillId="74" borderId="9" xfId="0" applyFont="1" applyFill="1" applyBorder="1" applyAlignment="1">
      <alignment horizontal="center" vertical="center" wrapText="1"/>
    </xf>
    <xf numFmtId="0" fontId="171" fillId="0" borderId="41" xfId="0" applyFont="1" applyBorder="1" applyAlignment="1">
      <alignment horizontal="center" vertical="center" wrapText="1"/>
    </xf>
    <xf numFmtId="0" fontId="171" fillId="0" borderId="11" xfId="0" applyFont="1" applyBorder="1" applyAlignment="1">
      <alignment horizontal="center" vertical="center" wrapText="1"/>
    </xf>
    <xf numFmtId="0" fontId="169" fillId="74" borderId="6" xfId="0" applyFont="1" applyFill="1" applyBorder="1" applyAlignment="1">
      <alignment horizontal="center" vertical="center" wrapText="1"/>
    </xf>
    <xf numFmtId="0" fontId="148" fillId="0" borderId="54" xfId="1777" applyFont="1" applyBorder="1" applyAlignment="1">
      <alignment horizontal="center" vertical="center"/>
    </xf>
    <xf numFmtId="0" fontId="148" fillId="0" borderId="53" xfId="1777" applyFont="1" applyBorder="1" applyAlignment="1">
      <alignment horizontal="center" vertical="center"/>
    </xf>
    <xf numFmtId="0" fontId="148" fillId="0" borderId="91" xfId="1777" applyFont="1" applyBorder="1" applyAlignment="1">
      <alignment horizontal="left" vertical="center" wrapText="1"/>
    </xf>
    <xf numFmtId="0" fontId="148" fillId="0" borderId="31" xfId="1777" applyFont="1" applyBorder="1" applyAlignment="1">
      <alignment horizontal="left" vertical="center" wrapText="1"/>
    </xf>
    <xf numFmtId="0" fontId="148" fillId="0" borderId="49" xfId="1777" applyFont="1" applyBorder="1" applyAlignment="1">
      <alignment horizontal="left" vertical="center" wrapText="1"/>
    </xf>
    <xf numFmtId="0" fontId="156" fillId="74" borderId="21" xfId="219" applyFont="1" applyFill="1" applyBorder="1" applyAlignment="1" applyProtection="1">
      <alignment horizontal="center" vertical="center" wrapText="1"/>
      <protection locked="0"/>
    </xf>
    <xf numFmtId="0" fontId="156" fillId="74" borderId="22" xfId="219" applyFont="1" applyFill="1" applyBorder="1" applyAlignment="1" applyProtection="1">
      <alignment horizontal="center" vertical="center" wrapText="1"/>
      <protection locked="0"/>
    </xf>
    <xf numFmtId="0" fontId="156" fillId="74" borderId="23" xfId="219" applyFont="1" applyFill="1" applyBorder="1" applyAlignment="1" applyProtection="1">
      <alignment horizontal="center" vertical="center" wrapText="1"/>
      <protection locked="0"/>
    </xf>
    <xf numFmtId="0" fontId="106" fillId="0" borderId="63" xfId="0" applyFont="1" applyBorder="1" applyAlignment="1">
      <alignment horizontal="center" vertical="center"/>
    </xf>
    <xf numFmtId="0" fontId="106" fillId="0" borderId="25" xfId="0" applyFont="1" applyBorder="1" applyAlignment="1">
      <alignment horizontal="center" vertical="center"/>
    </xf>
    <xf numFmtId="0" fontId="106" fillId="0" borderId="56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7" fontId="4" fillId="0" borderId="56" xfId="0" applyNumberFormat="1" applyFont="1" applyBorder="1" applyAlignment="1">
      <alignment horizontal="center" vertical="center" wrapText="1"/>
    </xf>
    <xf numFmtId="167" fontId="4" fillId="0" borderId="51" xfId="0" applyNumberFormat="1" applyFont="1" applyBorder="1" applyAlignment="1">
      <alignment horizontal="center" vertical="center" wrapText="1"/>
    </xf>
    <xf numFmtId="0" fontId="106" fillId="0" borderId="52" xfId="0" applyFont="1" applyBorder="1" applyAlignment="1">
      <alignment horizontal="center" vertical="center"/>
    </xf>
    <xf numFmtId="0" fontId="0" fillId="58" borderId="1" xfId="0" applyFill="1" applyBorder="1" applyAlignment="1">
      <alignment horizontal="left" vertical="top"/>
    </xf>
  </cellXfs>
  <cellStyles count="2423">
    <cellStyle name="20 % - Accent1" xfId="281" xr:uid="{00000000-0005-0000-0000-000000000000}"/>
    <cellStyle name="20 % - Accent2" xfId="282" xr:uid="{00000000-0005-0000-0000-000001000000}"/>
    <cellStyle name="20 % - Accent3" xfId="283" xr:uid="{00000000-0005-0000-0000-000002000000}"/>
    <cellStyle name="20 % - Accent4" xfId="284" xr:uid="{00000000-0005-0000-0000-000003000000}"/>
    <cellStyle name="20 % - Accent5" xfId="285" xr:uid="{00000000-0005-0000-0000-000004000000}"/>
    <cellStyle name="20 % - Accent6" xfId="286" xr:uid="{00000000-0005-0000-0000-000005000000}"/>
    <cellStyle name="20% - Accent1 10" xfId="3" xr:uid="{00000000-0005-0000-0000-000006000000}"/>
    <cellStyle name="20% - Accent1 11" xfId="4" xr:uid="{00000000-0005-0000-0000-000007000000}"/>
    <cellStyle name="20% - Accent1 12" xfId="5" xr:uid="{00000000-0005-0000-0000-000008000000}"/>
    <cellStyle name="20% - Accent1 13" xfId="6" xr:uid="{00000000-0005-0000-0000-000009000000}"/>
    <cellStyle name="20% - Accent1 14" xfId="7" xr:uid="{00000000-0005-0000-0000-00000A000000}"/>
    <cellStyle name="20% - Accent1 15" xfId="8" xr:uid="{00000000-0005-0000-0000-00000B000000}"/>
    <cellStyle name="20% - Accent1 16" xfId="9" xr:uid="{00000000-0005-0000-0000-00000C000000}"/>
    <cellStyle name="20% - Accent1 17" xfId="10" xr:uid="{00000000-0005-0000-0000-00000D000000}"/>
    <cellStyle name="20% - Accent1 2" xfId="11" xr:uid="{00000000-0005-0000-0000-00000E000000}"/>
    <cellStyle name="20% - Accent1 2 10" xfId="287" xr:uid="{00000000-0005-0000-0000-00000F000000}"/>
    <cellStyle name="20% - Accent1 2 2" xfId="288" xr:uid="{00000000-0005-0000-0000-000010000000}"/>
    <cellStyle name="20% - Accent1 2 2 2" xfId="289" xr:uid="{00000000-0005-0000-0000-000011000000}"/>
    <cellStyle name="20% - Accent1 2 3" xfId="290" xr:uid="{00000000-0005-0000-0000-000012000000}"/>
    <cellStyle name="20% - Accent1 2 3 2" xfId="291" xr:uid="{00000000-0005-0000-0000-000013000000}"/>
    <cellStyle name="20% - Accent1 2 4" xfId="292" xr:uid="{00000000-0005-0000-0000-000014000000}"/>
    <cellStyle name="20% - Accent1 2 5" xfId="293" xr:uid="{00000000-0005-0000-0000-000015000000}"/>
    <cellStyle name="20% - Accent1 2 6" xfId="294" xr:uid="{00000000-0005-0000-0000-000016000000}"/>
    <cellStyle name="20% - Accent1 2 7" xfId="295" xr:uid="{00000000-0005-0000-0000-000017000000}"/>
    <cellStyle name="20% - Accent1 2 8" xfId="296" xr:uid="{00000000-0005-0000-0000-000018000000}"/>
    <cellStyle name="20% - Accent1 2 9" xfId="297" xr:uid="{00000000-0005-0000-0000-000019000000}"/>
    <cellStyle name="20% - Accent1 3" xfId="12" xr:uid="{00000000-0005-0000-0000-00001A000000}"/>
    <cellStyle name="20% - Accent1 3 2" xfId="298" xr:uid="{00000000-0005-0000-0000-00001B000000}"/>
    <cellStyle name="20% - Accent1 4" xfId="13" xr:uid="{00000000-0005-0000-0000-00001C000000}"/>
    <cellStyle name="20% - Accent1 4 2" xfId="299" xr:uid="{00000000-0005-0000-0000-00001D000000}"/>
    <cellStyle name="20% - Accent1 5" xfId="14" xr:uid="{00000000-0005-0000-0000-00001E000000}"/>
    <cellStyle name="20% - Accent1 5 2" xfId="300" xr:uid="{00000000-0005-0000-0000-00001F000000}"/>
    <cellStyle name="20% - Accent1 6" xfId="15" xr:uid="{00000000-0005-0000-0000-000020000000}"/>
    <cellStyle name="20% - Accent1 7" xfId="16" xr:uid="{00000000-0005-0000-0000-000021000000}"/>
    <cellStyle name="20% - Accent1 8" xfId="17" xr:uid="{00000000-0005-0000-0000-000022000000}"/>
    <cellStyle name="20% - Accent1 9" xfId="18" xr:uid="{00000000-0005-0000-0000-000023000000}"/>
    <cellStyle name="20% - Accent2 10" xfId="19" xr:uid="{00000000-0005-0000-0000-000024000000}"/>
    <cellStyle name="20% - Accent2 11" xfId="20" xr:uid="{00000000-0005-0000-0000-000025000000}"/>
    <cellStyle name="20% - Accent2 12" xfId="21" xr:uid="{00000000-0005-0000-0000-000026000000}"/>
    <cellStyle name="20% - Accent2 13" xfId="22" xr:uid="{00000000-0005-0000-0000-000027000000}"/>
    <cellStyle name="20% - Accent2 14" xfId="23" xr:uid="{00000000-0005-0000-0000-000028000000}"/>
    <cellStyle name="20% - Accent2 15" xfId="24" xr:uid="{00000000-0005-0000-0000-000029000000}"/>
    <cellStyle name="20% - Accent2 16" xfId="25" xr:uid="{00000000-0005-0000-0000-00002A000000}"/>
    <cellStyle name="20% - Accent2 17" xfId="26" xr:uid="{00000000-0005-0000-0000-00002B000000}"/>
    <cellStyle name="20% - Accent2 2" xfId="27" xr:uid="{00000000-0005-0000-0000-00002C000000}"/>
    <cellStyle name="20% - Accent2 2 10" xfId="301" xr:uid="{00000000-0005-0000-0000-00002D000000}"/>
    <cellStyle name="20% - Accent2 2 2" xfId="302" xr:uid="{00000000-0005-0000-0000-00002E000000}"/>
    <cellStyle name="20% - Accent2 2 3" xfId="303" xr:uid="{00000000-0005-0000-0000-00002F000000}"/>
    <cellStyle name="20% - Accent2 2 4" xfId="304" xr:uid="{00000000-0005-0000-0000-000030000000}"/>
    <cellStyle name="20% - Accent2 2 5" xfId="305" xr:uid="{00000000-0005-0000-0000-000031000000}"/>
    <cellStyle name="20% - Accent2 2 6" xfId="306" xr:uid="{00000000-0005-0000-0000-000032000000}"/>
    <cellStyle name="20% - Accent2 2 7" xfId="307" xr:uid="{00000000-0005-0000-0000-000033000000}"/>
    <cellStyle name="20% - Accent2 2 8" xfId="308" xr:uid="{00000000-0005-0000-0000-000034000000}"/>
    <cellStyle name="20% - Accent2 2 9" xfId="309" xr:uid="{00000000-0005-0000-0000-000035000000}"/>
    <cellStyle name="20% - Accent2 3" xfId="28" xr:uid="{00000000-0005-0000-0000-000036000000}"/>
    <cellStyle name="20% - Accent2 3 2" xfId="310" xr:uid="{00000000-0005-0000-0000-000037000000}"/>
    <cellStyle name="20% - Accent2 4" xfId="29" xr:uid="{00000000-0005-0000-0000-000038000000}"/>
    <cellStyle name="20% - Accent2 4 2" xfId="311" xr:uid="{00000000-0005-0000-0000-000039000000}"/>
    <cellStyle name="20% - Accent2 5" xfId="30" xr:uid="{00000000-0005-0000-0000-00003A000000}"/>
    <cellStyle name="20% - Accent2 5 2" xfId="312" xr:uid="{00000000-0005-0000-0000-00003B000000}"/>
    <cellStyle name="20% - Accent2 6" xfId="31" xr:uid="{00000000-0005-0000-0000-00003C000000}"/>
    <cellStyle name="20% - Accent2 7" xfId="32" xr:uid="{00000000-0005-0000-0000-00003D000000}"/>
    <cellStyle name="20% - Accent2 8" xfId="33" xr:uid="{00000000-0005-0000-0000-00003E000000}"/>
    <cellStyle name="20% - Accent2 9" xfId="34" xr:uid="{00000000-0005-0000-0000-00003F000000}"/>
    <cellStyle name="20% - Accent3 10" xfId="35" xr:uid="{00000000-0005-0000-0000-000040000000}"/>
    <cellStyle name="20% - Accent3 11" xfId="36" xr:uid="{00000000-0005-0000-0000-000041000000}"/>
    <cellStyle name="20% - Accent3 12" xfId="37" xr:uid="{00000000-0005-0000-0000-000042000000}"/>
    <cellStyle name="20% - Accent3 13" xfId="38" xr:uid="{00000000-0005-0000-0000-000043000000}"/>
    <cellStyle name="20% - Accent3 14" xfId="39" xr:uid="{00000000-0005-0000-0000-000044000000}"/>
    <cellStyle name="20% - Accent3 15" xfId="40" xr:uid="{00000000-0005-0000-0000-000045000000}"/>
    <cellStyle name="20% - Accent3 16" xfId="41" xr:uid="{00000000-0005-0000-0000-000046000000}"/>
    <cellStyle name="20% - Accent3 17" xfId="42" xr:uid="{00000000-0005-0000-0000-000047000000}"/>
    <cellStyle name="20% - Accent3 2" xfId="43" xr:uid="{00000000-0005-0000-0000-000048000000}"/>
    <cellStyle name="20% - Accent3 2 10" xfId="313" xr:uid="{00000000-0005-0000-0000-000049000000}"/>
    <cellStyle name="20% - Accent3 2 2" xfId="314" xr:uid="{00000000-0005-0000-0000-00004A000000}"/>
    <cellStyle name="20% - Accent3 2 3" xfId="315" xr:uid="{00000000-0005-0000-0000-00004B000000}"/>
    <cellStyle name="20% - Accent3 2 4" xfId="316" xr:uid="{00000000-0005-0000-0000-00004C000000}"/>
    <cellStyle name="20% - Accent3 2 5" xfId="317" xr:uid="{00000000-0005-0000-0000-00004D000000}"/>
    <cellStyle name="20% - Accent3 2 6" xfId="318" xr:uid="{00000000-0005-0000-0000-00004E000000}"/>
    <cellStyle name="20% - Accent3 2 7" xfId="319" xr:uid="{00000000-0005-0000-0000-00004F000000}"/>
    <cellStyle name="20% - Accent3 2 8" xfId="320" xr:uid="{00000000-0005-0000-0000-000050000000}"/>
    <cellStyle name="20% - Accent3 2 9" xfId="321" xr:uid="{00000000-0005-0000-0000-000051000000}"/>
    <cellStyle name="20% - Accent3 3" xfId="44" xr:uid="{00000000-0005-0000-0000-000052000000}"/>
    <cellStyle name="20% - Accent3 3 2" xfId="322" xr:uid="{00000000-0005-0000-0000-000053000000}"/>
    <cellStyle name="20% - Accent3 4" xfId="45" xr:uid="{00000000-0005-0000-0000-000054000000}"/>
    <cellStyle name="20% - Accent3 4 2" xfId="323" xr:uid="{00000000-0005-0000-0000-000055000000}"/>
    <cellStyle name="20% - Accent3 5" xfId="46" xr:uid="{00000000-0005-0000-0000-000056000000}"/>
    <cellStyle name="20% - Accent3 5 2" xfId="324" xr:uid="{00000000-0005-0000-0000-000057000000}"/>
    <cellStyle name="20% - Accent3 6" xfId="47" xr:uid="{00000000-0005-0000-0000-000058000000}"/>
    <cellStyle name="20% - Accent3 7" xfId="48" xr:uid="{00000000-0005-0000-0000-000059000000}"/>
    <cellStyle name="20% - Accent3 8" xfId="49" xr:uid="{00000000-0005-0000-0000-00005A000000}"/>
    <cellStyle name="20% - Accent3 9" xfId="50" xr:uid="{00000000-0005-0000-0000-00005B000000}"/>
    <cellStyle name="20% - Accent4 10" xfId="51" xr:uid="{00000000-0005-0000-0000-00005C000000}"/>
    <cellStyle name="20% - Accent4 11" xfId="52" xr:uid="{00000000-0005-0000-0000-00005D000000}"/>
    <cellStyle name="20% - Accent4 12" xfId="53" xr:uid="{00000000-0005-0000-0000-00005E000000}"/>
    <cellStyle name="20% - Accent4 13" xfId="54" xr:uid="{00000000-0005-0000-0000-00005F000000}"/>
    <cellStyle name="20% - Accent4 14" xfId="55" xr:uid="{00000000-0005-0000-0000-000060000000}"/>
    <cellStyle name="20% - Accent4 15" xfId="56" xr:uid="{00000000-0005-0000-0000-000061000000}"/>
    <cellStyle name="20% - Accent4 16" xfId="57" xr:uid="{00000000-0005-0000-0000-000062000000}"/>
    <cellStyle name="20% - Accent4 17" xfId="58" xr:uid="{00000000-0005-0000-0000-000063000000}"/>
    <cellStyle name="20% - Accent4 2" xfId="59" xr:uid="{00000000-0005-0000-0000-000064000000}"/>
    <cellStyle name="20% - Accent4 2 10" xfId="325" xr:uid="{00000000-0005-0000-0000-000065000000}"/>
    <cellStyle name="20% - Accent4 2 2" xfId="326" xr:uid="{00000000-0005-0000-0000-000066000000}"/>
    <cellStyle name="20% - Accent4 2 3" xfId="327" xr:uid="{00000000-0005-0000-0000-000067000000}"/>
    <cellStyle name="20% - Accent4 2 4" xfId="328" xr:uid="{00000000-0005-0000-0000-000068000000}"/>
    <cellStyle name="20% - Accent4 2 5" xfId="329" xr:uid="{00000000-0005-0000-0000-000069000000}"/>
    <cellStyle name="20% - Accent4 2 6" xfId="330" xr:uid="{00000000-0005-0000-0000-00006A000000}"/>
    <cellStyle name="20% - Accent4 2 7" xfId="331" xr:uid="{00000000-0005-0000-0000-00006B000000}"/>
    <cellStyle name="20% - Accent4 2 8" xfId="332" xr:uid="{00000000-0005-0000-0000-00006C000000}"/>
    <cellStyle name="20% - Accent4 2 9" xfId="333" xr:uid="{00000000-0005-0000-0000-00006D000000}"/>
    <cellStyle name="20% - Accent4 3" xfId="60" xr:uid="{00000000-0005-0000-0000-00006E000000}"/>
    <cellStyle name="20% - Accent4 3 2" xfId="334" xr:uid="{00000000-0005-0000-0000-00006F000000}"/>
    <cellStyle name="20% - Accent4 4" xfId="61" xr:uid="{00000000-0005-0000-0000-000070000000}"/>
    <cellStyle name="20% - Accent4 4 2" xfId="335" xr:uid="{00000000-0005-0000-0000-000071000000}"/>
    <cellStyle name="20% - Accent4 5" xfId="62" xr:uid="{00000000-0005-0000-0000-000072000000}"/>
    <cellStyle name="20% - Accent4 5 2" xfId="336" xr:uid="{00000000-0005-0000-0000-000073000000}"/>
    <cellStyle name="20% - Accent4 6" xfId="63" xr:uid="{00000000-0005-0000-0000-000074000000}"/>
    <cellStyle name="20% - Accent4 7" xfId="64" xr:uid="{00000000-0005-0000-0000-000075000000}"/>
    <cellStyle name="20% - Accent4 8" xfId="65" xr:uid="{00000000-0005-0000-0000-000076000000}"/>
    <cellStyle name="20% - Accent4 9" xfId="66" xr:uid="{00000000-0005-0000-0000-000077000000}"/>
    <cellStyle name="20% - Accent5 10" xfId="67" xr:uid="{00000000-0005-0000-0000-000078000000}"/>
    <cellStyle name="20% - Accent5 11" xfId="68" xr:uid="{00000000-0005-0000-0000-000079000000}"/>
    <cellStyle name="20% - Accent5 12" xfId="69" xr:uid="{00000000-0005-0000-0000-00007A000000}"/>
    <cellStyle name="20% - Accent5 13" xfId="70" xr:uid="{00000000-0005-0000-0000-00007B000000}"/>
    <cellStyle name="20% - Accent5 14" xfId="71" xr:uid="{00000000-0005-0000-0000-00007C000000}"/>
    <cellStyle name="20% - Accent5 15" xfId="72" xr:uid="{00000000-0005-0000-0000-00007D000000}"/>
    <cellStyle name="20% - Accent5 16" xfId="73" xr:uid="{00000000-0005-0000-0000-00007E000000}"/>
    <cellStyle name="20% - Accent5 17" xfId="74" xr:uid="{00000000-0005-0000-0000-00007F000000}"/>
    <cellStyle name="20% - Accent5 2" xfId="75" xr:uid="{00000000-0005-0000-0000-000080000000}"/>
    <cellStyle name="20% - Accent5 2 10" xfId="337" xr:uid="{00000000-0005-0000-0000-000081000000}"/>
    <cellStyle name="20% - Accent5 2 2" xfId="338" xr:uid="{00000000-0005-0000-0000-000082000000}"/>
    <cellStyle name="20% - Accent5 2 3" xfId="339" xr:uid="{00000000-0005-0000-0000-000083000000}"/>
    <cellStyle name="20% - Accent5 2 4" xfId="340" xr:uid="{00000000-0005-0000-0000-000084000000}"/>
    <cellStyle name="20% - Accent5 2 5" xfId="341" xr:uid="{00000000-0005-0000-0000-000085000000}"/>
    <cellStyle name="20% - Accent5 2 6" xfId="342" xr:uid="{00000000-0005-0000-0000-000086000000}"/>
    <cellStyle name="20% - Accent5 2 7" xfId="343" xr:uid="{00000000-0005-0000-0000-000087000000}"/>
    <cellStyle name="20% - Accent5 2 8" xfId="344" xr:uid="{00000000-0005-0000-0000-000088000000}"/>
    <cellStyle name="20% - Accent5 2 9" xfId="345" xr:uid="{00000000-0005-0000-0000-000089000000}"/>
    <cellStyle name="20% - Accent5 3" xfId="76" xr:uid="{00000000-0005-0000-0000-00008A000000}"/>
    <cellStyle name="20% - Accent5 3 2" xfId="346" xr:uid="{00000000-0005-0000-0000-00008B000000}"/>
    <cellStyle name="20% - Accent5 4" xfId="77" xr:uid="{00000000-0005-0000-0000-00008C000000}"/>
    <cellStyle name="20% - Accent5 4 2" xfId="347" xr:uid="{00000000-0005-0000-0000-00008D000000}"/>
    <cellStyle name="20% - Accent5 5" xfId="78" xr:uid="{00000000-0005-0000-0000-00008E000000}"/>
    <cellStyle name="20% - Accent5 5 2" xfId="348" xr:uid="{00000000-0005-0000-0000-00008F000000}"/>
    <cellStyle name="20% - Accent5 6" xfId="79" xr:uid="{00000000-0005-0000-0000-000090000000}"/>
    <cellStyle name="20% - Accent5 7" xfId="80" xr:uid="{00000000-0005-0000-0000-000091000000}"/>
    <cellStyle name="20% - Accent5 8" xfId="81" xr:uid="{00000000-0005-0000-0000-000092000000}"/>
    <cellStyle name="20% - Accent5 9" xfId="82" xr:uid="{00000000-0005-0000-0000-000093000000}"/>
    <cellStyle name="20% - Accent6 10" xfId="83" xr:uid="{00000000-0005-0000-0000-000094000000}"/>
    <cellStyle name="20% - Accent6 11" xfId="84" xr:uid="{00000000-0005-0000-0000-000095000000}"/>
    <cellStyle name="20% - Accent6 12" xfId="85" xr:uid="{00000000-0005-0000-0000-000096000000}"/>
    <cellStyle name="20% - Accent6 13" xfId="86" xr:uid="{00000000-0005-0000-0000-000097000000}"/>
    <cellStyle name="20% - Accent6 14" xfId="87" xr:uid="{00000000-0005-0000-0000-000098000000}"/>
    <cellStyle name="20% - Accent6 15" xfId="88" xr:uid="{00000000-0005-0000-0000-000099000000}"/>
    <cellStyle name="20% - Accent6 16" xfId="89" xr:uid="{00000000-0005-0000-0000-00009A000000}"/>
    <cellStyle name="20% - Accent6 17" xfId="90" xr:uid="{00000000-0005-0000-0000-00009B000000}"/>
    <cellStyle name="20% - Accent6 2" xfId="91" xr:uid="{00000000-0005-0000-0000-00009C000000}"/>
    <cellStyle name="20% - Accent6 2 10" xfId="349" xr:uid="{00000000-0005-0000-0000-00009D000000}"/>
    <cellStyle name="20% - Accent6 2 2" xfId="350" xr:uid="{00000000-0005-0000-0000-00009E000000}"/>
    <cellStyle name="20% - Accent6 2 3" xfId="351" xr:uid="{00000000-0005-0000-0000-00009F000000}"/>
    <cellStyle name="20% - Accent6 2 4" xfId="352" xr:uid="{00000000-0005-0000-0000-0000A0000000}"/>
    <cellStyle name="20% - Accent6 2 5" xfId="353" xr:uid="{00000000-0005-0000-0000-0000A1000000}"/>
    <cellStyle name="20% - Accent6 2 6" xfId="354" xr:uid="{00000000-0005-0000-0000-0000A2000000}"/>
    <cellStyle name="20% - Accent6 2 7" xfId="355" xr:uid="{00000000-0005-0000-0000-0000A3000000}"/>
    <cellStyle name="20% - Accent6 2 8" xfId="356" xr:uid="{00000000-0005-0000-0000-0000A4000000}"/>
    <cellStyle name="20% - Accent6 2 9" xfId="357" xr:uid="{00000000-0005-0000-0000-0000A5000000}"/>
    <cellStyle name="20% - Accent6 3" xfId="92" xr:uid="{00000000-0005-0000-0000-0000A6000000}"/>
    <cellStyle name="20% - Accent6 3 2" xfId="358" xr:uid="{00000000-0005-0000-0000-0000A7000000}"/>
    <cellStyle name="20% - Accent6 4" xfId="93" xr:uid="{00000000-0005-0000-0000-0000A8000000}"/>
    <cellStyle name="20% - Accent6 4 2" xfId="359" xr:uid="{00000000-0005-0000-0000-0000A9000000}"/>
    <cellStyle name="20% - Accent6 5" xfId="94" xr:uid="{00000000-0005-0000-0000-0000AA000000}"/>
    <cellStyle name="20% - Accent6 5 2" xfId="360" xr:uid="{00000000-0005-0000-0000-0000AB000000}"/>
    <cellStyle name="20% - Accent6 6" xfId="95" xr:uid="{00000000-0005-0000-0000-0000AC000000}"/>
    <cellStyle name="20% - Accent6 7" xfId="96" xr:uid="{00000000-0005-0000-0000-0000AD000000}"/>
    <cellStyle name="20% - Accent6 8" xfId="97" xr:uid="{00000000-0005-0000-0000-0000AE000000}"/>
    <cellStyle name="20% - Accent6 9" xfId="98" xr:uid="{00000000-0005-0000-0000-0000AF000000}"/>
    <cellStyle name="40 % - Accent1" xfId="361" xr:uid="{00000000-0005-0000-0000-0000B0000000}"/>
    <cellStyle name="40 % - Accent2" xfId="362" xr:uid="{00000000-0005-0000-0000-0000B1000000}"/>
    <cellStyle name="40 % - Accent3" xfId="363" xr:uid="{00000000-0005-0000-0000-0000B2000000}"/>
    <cellStyle name="40 % - Accent4" xfId="364" xr:uid="{00000000-0005-0000-0000-0000B3000000}"/>
    <cellStyle name="40 % - Accent5" xfId="365" xr:uid="{00000000-0005-0000-0000-0000B4000000}"/>
    <cellStyle name="40 % - Accent6" xfId="366" xr:uid="{00000000-0005-0000-0000-0000B5000000}"/>
    <cellStyle name="40% - Accent1 10" xfId="99" xr:uid="{00000000-0005-0000-0000-0000B6000000}"/>
    <cellStyle name="40% - Accent1 11" xfId="100" xr:uid="{00000000-0005-0000-0000-0000B7000000}"/>
    <cellStyle name="40% - Accent1 12" xfId="101" xr:uid="{00000000-0005-0000-0000-0000B8000000}"/>
    <cellStyle name="40% - Accent1 13" xfId="102" xr:uid="{00000000-0005-0000-0000-0000B9000000}"/>
    <cellStyle name="40% - Accent1 14" xfId="103" xr:uid="{00000000-0005-0000-0000-0000BA000000}"/>
    <cellStyle name="40% - Accent1 15" xfId="104" xr:uid="{00000000-0005-0000-0000-0000BB000000}"/>
    <cellStyle name="40% - Accent1 16" xfId="105" xr:uid="{00000000-0005-0000-0000-0000BC000000}"/>
    <cellStyle name="40% - Accent1 17" xfId="106" xr:uid="{00000000-0005-0000-0000-0000BD000000}"/>
    <cellStyle name="40% - Accent1 2" xfId="107" xr:uid="{00000000-0005-0000-0000-0000BE000000}"/>
    <cellStyle name="40% - Accent1 2 10" xfId="367" xr:uid="{00000000-0005-0000-0000-0000BF000000}"/>
    <cellStyle name="40% - Accent1 2 2" xfId="368" xr:uid="{00000000-0005-0000-0000-0000C0000000}"/>
    <cellStyle name="40% - Accent1 2 3" xfId="369" xr:uid="{00000000-0005-0000-0000-0000C1000000}"/>
    <cellStyle name="40% - Accent1 2 4" xfId="370" xr:uid="{00000000-0005-0000-0000-0000C2000000}"/>
    <cellStyle name="40% - Accent1 2 5" xfId="371" xr:uid="{00000000-0005-0000-0000-0000C3000000}"/>
    <cellStyle name="40% - Accent1 2 6" xfId="372" xr:uid="{00000000-0005-0000-0000-0000C4000000}"/>
    <cellStyle name="40% - Accent1 2 7" xfId="373" xr:uid="{00000000-0005-0000-0000-0000C5000000}"/>
    <cellStyle name="40% - Accent1 2 8" xfId="374" xr:uid="{00000000-0005-0000-0000-0000C6000000}"/>
    <cellStyle name="40% - Accent1 2 9" xfId="375" xr:uid="{00000000-0005-0000-0000-0000C7000000}"/>
    <cellStyle name="40% - Accent1 3" xfId="108" xr:uid="{00000000-0005-0000-0000-0000C8000000}"/>
    <cellStyle name="40% - Accent1 3 2" xfId="376" xr:uid="{00000000-0005-0000-0000-0000C9000000}"/>
    <cellStyle name="40% - Accent1 4" xfId="109" xr:uid="{00000000-0005-0000-0000-0000CA000000}"/>
    <cellStyle name="40% - Accent1 4 2" xfId="377" xr:uid="{00000000-0005-0000-0000-0000CB000000}"/>
    <cellStyle name="40% - Accent1 5" xfId="110" xr:uid="{00000000-0005-0000-0000-0000CC000000}"/>
    <cellStyle name="40% - Accent1 5 2" xfId="378" xr:uid="{00000000-0005-0000-0000-0000CD000000}"/>
    <cellStyle name="40% - Accent1 6" xfId="111" xr:uid="{00000000-0005-0000-0000-0000CE000000}"/>
    <cellStyle name="40% - Accent1 7" xfId="112" xr:uid="{00000000-0005-0000-0000-0000CF000000}"/>
    <cellStyle name="40% - Accent1 8" xfId="113" xr:uid="{00000000-0005-0000-0000-0000D0000000}"/>
    <cellStyle name="40% - Accent1 9" xfId="114" xr:uid="{00000000-0005-0000-0000-0000D1000000}"/>
    <cellStyle name="40% - Accent2 10" xfId="115" xr:uid="{00000000-0005-0000-0000-0000D2000000}"/>
    <cellStyle name="40% - Accent2 11" xfId="116" xr:uid="{00000000-0005-0000-0000-0000D3000000}"/>
    <cellStyle name="40% - Accent2 12" xfId="117" xr:uid="{00000000-0005-0000-0000-0000D4000000}"/>
    <cellStyle name="40% - Accent2 13" xfId="118" xr:uid="{00000000-0005-0000-0000-0000D5000000}"/>
    <cellStyle name="40% - Accent2 14" xfId="119" xr:uid="{00000000-0005-0000-0000-0000D6000000}"/>
    <cellStyle name="40% - Accent2 15" xfId="120" xr:uid="{00000000-0005-0000-0000-0000D7000000}"/>
    <cellStyle name="40% - Accent2 16" xfId="121" xr:uid="{00000000-0005-0000-0000-0000D8000000}"/>
    <cellStyle name="40% - Accent2 17" xfId="122" xr:uid="{00000000-0005-0000-0000-0000D9000000}"/>
    <cellStyle name="40% - Accent2 2" xfId="123" xr:uid="{00000000-0005-0000-0000-0000DA000000}"/>
    <cellStyle name="40% - Accent2 2 10" xfId="379" xr:uid="{00000000-0005-0000-0000-0000DB000000}"/>
    <cellStyle name="40% - Accent2 2 2" xfId="380" xr:uid="{00000000-0005-0000-0000-0000DC000000}"/>
    <cellStyle name="40% - Accent2 2 3" xfId="381" xr:uid="{00000000-0005-0000-0000-0000DD000000}"/>
    <cellStyle name="40% - Accent2 2 4" xfId="382" xr:uid="{00000000-0005-0000-0000-0000DE000000}"/>
    <cellStyle name="40% - Accent2 2 5" xfId="383" xr:uid="{00000000-0005-0000-0000-0000DF000000}"/>
    <cellStyle name="40% - Accent2 2 6" xfId="384" xr:uid="{00000000-0005-0000-0000-0000E0000000}"/>
    <cellStyle name="40% - Accent2 2 7" xfId="385" xr:uid="{00000000-0005-0000-0000-0000E1000000}"/>
    <cellStyle name="40% - Accent2 2 8" xfId="386" xr:uid="{00000000-0005-0000-0000-0000E2000000}"/>
    <cellStyle name="40% - Accent2 2 9" xfId="387" xr:uid="{00000000-0005-0000-0000-0000E3000000}"/>
    <cellStyle name="40% - Accent2 3" xfId="124" xr:uid="{00000000-0005-0000-0000-0000E4000000}"/>
    <cellStyle name="40% - Accent2 3 2" xfId="388" xr:uid="{00000000-0005-0000-0000-0000E5000000}"/>
    <cellStyle name="40% - Accent2 4" xfId="125" xr:uid="{00000000-0005-0000-0000-0000E6000000}"/>
    <cellStyle name="40% - Accent2 4 2" xfId="389" xr:uid="{00000000-0005-0000-0000-0000E7000000}"/>
    <cellStyle name="40% - Accent2 5" xfId="126" xr:uid="{00000000-0005-0000-0000-0000E8000000}"/>
    <cellStyle name="40% - Accent2 5 2" xfId="390" xr:uid="{00000000-0005-0000-0000-0000E9000000}"/>
    <cellStyle name="40% - Accent2 6" xfId="127" xr:uid="{00000000-0005-0000-0000-0000EA000000}"/>
    <cellStyle name="40% - Accent2 7" xfId="128" xr:uid="{00000000-0005-0000-0000-0000EB000000}"/>
    <cellStyle name="40% - Accent2 8" xfId="129" xr:uid="{00000000-0005-0000-0000-0000EC000000}"/>
    <cellStyle name="40% - Accent2 9" xfId="130" xr:uid="{00000000-0005-0000-0000-0000ED000000}"/>
    <cellStyle name="40% - Accent3 10" xfId="131" xr:uid="{00000000-0005-0000-0000-0000EE000000}"/>
    <cellStyle name="40% - Accent3 11" xfId="132" xr:uid="{00000000-0005-0000-0000-0000EF000000}"/>
    <cellStyle name="40% - Accent3 12" xfId="133" xr:uid="{00000000-0005-0000-0000-0000F0000000}"/>
    <cellStyle name="40% - Accent3 13" xfId="134" xr:uid="{00000000-0005-0000-0000-0000F1000000}"/>
    <cellStyle name="40% - Accent3 14" xfId="135" xr:uid="{00000000-0005-0000-0000-0000F2000000}"/>
    <cellStyle name="40% - Accent3 15" xfId="136" xr:uid="{00000000-0005-0000-0000-0000F3000000}"/>
    <cellStyle name="40% - Accent3 16" xfId="137" xr:uid="{00000000-0005-0000-0000-0000F4000000}"/>
    <cellStyle name="40% - Accent3 17" xfId="138" xr:uid="{00000000-0005-0000-0000-0000F5000000}"/>
    <cellStyle name="40% - Accent3 2" xfId="139" xr:uid="{00000000-0005-0000-0000-0000F6000000}"/>
    <cellStyle name="40% - Accent3 2 10" xfId="391" xr:uid="{00000000-0005-0000-0000-0000F7000000}"/>
    <cellStyle name="40% - Accent3 2 2" xfId="392" xr:uid="{00000000-0005-0000-0000-0000F8000000}"/>
    <cellStyle name="40% - Accent3 2 2 2" xfId="393" xr:uid="{00000000-0005-0000-0000-0000F9000000}"/>
    <cellStyle name="40% - Accent3 2 3" xfId="394" xr:uid="{00000000-0005-0000-0000-0000FA000000}"/>
    <cellStyle name="40% - Accent3 2 3 2" xfId="395" xr:uid="{00000000-0005-0000-0000-0000FB000000}"/>
    <cellStyle name="40% - Accent3 2 4" xfId="396" xr:uid="{00000000-0005-0000-0000-0000FC000000}"/>
    <cellStyle name="40% - Accent3 2 5" xfId="397" xr:uid="{00000000-0005-0000-0000-0000FD000000}"/>
    <cellStyle name="40% - Accent3 2 6" xfId="398" xr:uid="{00000000-0005-0000-0000-0000FE000000}"/>
    <cellStyle name="40% - Accent3 2 7" xfId="399" xr:uid="{00000000-0005-0000-0000-0000FF000000}"/>
    <cellStyle name="40% - Accent3 2 8" xfId="400" xr:uid="{00000000-0005-0000-0000-000000010000}"/>
    <cellStyle name="40% - Accent3 2 9" xfId="401" xr:uid="{00000000-0005-0000-0000-000001010000}"/>
    <cellStyle name="40% - Accent3 3" xfId="140" xr:uid="{00000000-0005-0000-0000-000002010000}"/>
    <cellStyle name="40% - Accent3 3 2" xfId="402" xr:uid="{00000000-0005-0000-0000-000003010000}"/>
    <cellStyle name="40% - Accent3 4" xfId="141" xr:uid="{00000000-0005-0000-0000-000004010000}"/>
    <cellStyle name="40% - Accent3 4 2" xfId="403" xr:uid="{00000000-0005-0000-0000-000005010000}"/>
    <cellStyle name="40% - Accent3 5" xfId="142" xr:uid="{00000000-0005-0000-0000-000006010000}"/>
    <cellStyle name="40% - Accent3 5 2" xfId="404" xr:uid="{00000000-0005-0000-0000-000007010000}"/>
    <cellStyle name="40% - Accent3 6" xfId="143" xr:uid="{00000000-0005-0000-0000-000008010000}"/>
    <cellStyle name="40% - Accent3 7" xfId="144" xr:uid="{00000000-0005-0000-0000-000009010000}"/>
    <cellStyle name="40% - Accent3 8" xfId="145" xr:uid="{00000000-0005-0000-0000-00000A010000}"/>
    <cellStyle name="40% - Accent3 9" xfId="146" xr:uid="{00000000-0005-0000-0000-00000B010000}"/>
    <cellStyle name="40% - Accent4 10" xfId="147" xr:uid="{00000000-0005-0000-0000-00000C010000}"/>
    <cellStyle name="40% - Accent4 11" xfId="148" xr:uid="{00000000-0005-0000-0000-00000D010000}"/>
    <cellStyle name="40% - Accent4 12" xfId="149" xr:uid="{00000000-0005-0000-0000-00000E010000}"/>
    <cellStyle name="40% - Accent4 13" xfId="150" xr:uid="{00000000-0005-0000-0000-00000F010000}"/>
    <cellStyle name="40% - Accent4 14" xfId="151" xr:uid="{00000000-0005-0000-0000-000010010000}"/>
    <cellStyle name="40% - Accent4 15" xfId="152" xr:uid="{00000000-0005-0000-0000-000011010000}"/>
    <cellStyle name="40% - Accent4 16" xfId="153" xr:uid="{00000000-0005-0000-0000-000012010000}"/>
    <cellStyle name="40% - Accent4 17" xfId="154" xr:uid="{00000000-0005-0000-0000-000013010000}"/>
    <cellStyle name="40% - Accent4 2" xfId="155" xr:uid="{00000000-0005-0000-0000-000014010000}"/>
    <cellStyle name="40% - Accent4 2 10" xfId="405" xr:uid="{00000000-0005-0000-0000-000015010000}"/>
    <cellStyle name="40% - Accent4 2 2" xfId="406" xr:uid="{00000000-0005-0000-0000-000016010000}"/>
    <cellStyle name="40% - Accent4 2 3" xfId="407" xr:uid="{00000000-0005-0000-0000-000017010000}"/>
    <cellStyle name="40% - Accent4 2 4" xfId="408" xr:uid="{00000000-0005-0000-0000-000018010000}"/>
    <cellStyle name="40% - Accent4 2 5" xfId="409" xr:uid="{00000000-0005-0000-0000-000019010000}"/>
    <cellStyle name="40% - Accent4 2 6" xfId="410" xr:uid="{00000000-0005-0000-0000-00001A010000}"/>
    <cellStyle name="40% - Accent4 2 7" xfId="411" xr:uid="{00000000-0005-0000-0000-00001B010000}"/>
    <cellStyle name="40% - Accent4 2 8" xfId="412" xr:uid="{00000000-0005-0000-0000-00001C010000}"/>
    <cellStyle name="40% - Accent4 2 9" xfId="413" xr:uid="{00000000-0005-0000-0000-00001D010000}"/>
    <cellStyle name="40% - Accent4 3" xfId="156" xr:uid="{00000000-0005-0000-0000-00001E010000}"/>
    <cellStyle name="40% - Accent4 3 2" xfId="414" xr:uid="{00000000-0005-0000-0000-00001F010000}"/>
    <cellStyle name="40% - Accent4 4" xfId="157" xr:uid="{00000000-0005-0000-0000-000020010000}"/>
    <cellStyle name="40% - Accent4 4 2" xfId="415" xr:uid="{00000000-0005-0000-0000-000021010000}"/>
    <cellStyle name="40% - Accent4 5" xfId="158" xr:uid="{00000000-0005-0000-0000-000022010000}"/>
    <cellStyle name="40% - Accent4 5 2" xfId="416" xr:uid="{00000000-0005-0000-0000-000023010000}"/>
    <cellStyle name="40% - Accent4 6" xfId="159" xr:uid="{00000000-0005-0000-0000-000024010000}"/>
    <cellStyle name="40% - Accent4 7" xfId="160" xr:uid="{00000000-0005-0000-0000-000025010000}"/>
    <cellStyle name="40% - Accent4 8" xfId="161" xr:uid="{00000000-0005-0000-0000-000026010000}"/>
    <cellStyle name="40% - Accent4 9" xfId="162" xr:uid="{00000000-0005-0000-0000-000027010000}"/>
    <cellStyle name="40% - Accent5 10" xfId="163" xr:uid="{00000000-0005-0000-0000-000028010000}"/>
    <cellStyle name="40% - Accent5 11" xfId="164" xr:uid="{00000000-0005-0000-0000-000029010000}"/>
    <cellStyle name="40% - Accent5 12" xfId="165" xr:uid="{00000000-0005-0000-0000-00002A010000}"/>
    <cellStyle name="40% - Accent5 13" xfId="166" xr:uid="{00000000-0005-0000-0000-00002B010000}"/>
    <cellStyle name="40% - Accent5 14" xfId="167" xr:uid="{00000000-0005-0000-0000-00002C010000}"/>
    <cellStyle name="40% - Accent5 15" xfId="168" xr:uid="{00000000-0005-0000-0000-00002D010000}"/>
    <cellStyle name="40% - Accent5 16" xfId="169" xr:uid="{00000000-0005-0000-0000-00002E010000}"/>
    <cellStyle name="40% - Accent5 17" xfId="170" xr:uid="{00000000-0005-0000-0000-00002F010000}"/>
    <cellStyle name="40% - Accent5 2" xfId="171" xr:uid="{00000000-0005-0000-0000-000030010000}"/>
    <cellStyle name="40% - Accent5 2 10" xfId="417" xr:uid="{00000000-0005-0000-0000-000031010000}"/>
    <cellStyle name="40% - Accent5 2 2" xfId="418" xr:uid="{00000000-0005-0000-0000-000032010000}"/>
    <cellStyle name="40% - Accent5 2 3" xfId="419" xr:uid="{00000000-0005-0000-0000-000033010000}"/>
    <cellStyle name="40% - Accent5 2 4" xfId="420" xr:uid="{00000000-0005-0000-0000-000034010000}"/>
    <cellStyle name="40% - Accent5 2 5" xfId="421" xr:uid="{00000000-0005-0000-0000-000035010000}"/>
    <cellStyle name="40% - Accent5 2 6" xfId="422" xr:uid="{00000000-0005-0000-0000-000036010000}"/>
    <cellStyle name="40% - Accent5 2 7" xfId="423" xr:uid="{00000000-0005-0000-0000-000037010000}"/>
    <cellStyle name="40% - Accent5 2 8" xfId="424" xr:uid="{00000000-0005-0000-0000-000038010000}"/>
    <cellStyle name="40% - Accent5 2 9" xfId="425" xr:uid="{00000000-0005-0000-0000-000039010000}"/>
    <cellStyle name="40% - Accent5 3" xfId="172" xr:uid="{00000000-0005-0000-0000-00003A010000}"/>
    <cellStyle name="40% - Accent5 3 2" xfId="426" xr:uid="{00000000-0005-0000-0000-00003B010000}"/>
    <cellStyle name="40% - Accent5 4" xfId="173" xr:uid="{00000000-0005-0000-0000-00003C010000}"/>
    <cellStyle name="40% - Accent5 4 2" xfId="427" xr:uid="{00000000-0005-0000-0000-00003D010000}"/>
    <cellStyle name="40% - Accent5 5" xfId="174" xr:uid="{00000000-0005-0000-0000-00003E010000}"/>
    <cellStyle name="40% - Accent5 5 2" xfId="428" xr:uid="{00000000-0005-0000-0000-00003F010000}"/>
    <cellStyle name="40% - Accent5 6" xfId="175" xr:uid="{00000000-0005-0000-0000-000040010000}"/>
    <cellStyle name="40% - Accent5 7" xfId="176" xr:uid="{00000000-0005-0000-0000-000041010000}"/>
    <cellStyle name="40% - Accent5 8" xfId="177" xr:uid="{00000000-0005-0000-0000-000042010000}"/>
    <cellStyle name="40% - Accent5 9" xfId="178" xr:uid="{00000000-0005-0000-0000-000043010000}"/>
    <cellStyle name="40% - Accent6 10" xfId="179" xr:uid="{00000000-0005-0000-0000-000044010000}"/>
    <cellStyle name="40% - Accent6 11" xfId="180" xr:uid="{00000000-0005-0000-0000-000045010000}"/>
    <cellStyle name="40% - Accent6 12" xfId="181" xr:uid="{00000000-0005-0000-0000-000046010000}"/>
    <cellStyle name="40% - Accent6 13" xfId="182" xr:uid="{00000000-0005-0000-0000-000047010000}"/>
    <cellStyle name="40% - Accent6 14" xfId="183" xr:uid="{00000000-0005-0000-0000-000048010000}"/>
    <cellStyle name="40% - Accent6 15" xfId="184" xr:uid="{00000000-0005-0000-0000-000049010000}"/>
    <cellStyle name="40% - Accent6 16" xfId="185" xr:uid="{00000000-0005-0000-0000-00004A010000}"/>
    <cellStyle name="40% - Accent6 17" xfId="186" xr:uid="{00000000-0005-0000-0000-00004B010000}"/>
    <cellStyle name="40% - Accent6 2" xfId="187" xr:uid="{00000000-0005-0000-0000-00004C010000}"/>
    <cellStyle name="40% - Accent6 2 10" xfId="429" xr:uid="{00000000-0005-0000-0000-00004D010000}"/>
    <cellStyle name="40% - Accent6 2 2" xfId="430" xr:uid="{00000000-0005-0000-0000-00004E010000}"/>
    <cellStyle name="40% - Accent6 2 3" xfId="431" xr:uid="{00000000-0005-0000-0000-00004F010000}"/>
    <cellStyle name="40% - Accent6 2 4" xfId="432" xr:uid="{00000000-0005-0000-0000-000050010000}"/>
    <cellStyle name="40% - Accent6 2 5" xfId="433" xr:uid="{00000000-0005-0000-0000-000051010000}"/>
    <cellStyle name="40% - Accent6 2 6" xfId="434" xr:uid="{00000000-0005-0000-0000-000052010000}"/>
    <cellStyle name="40% - Accent6 2 7" xfId="435" xr:uid="{00000000-0005-0000-0000-000053010000}"/>
    <cellStyle name="40% - Accent6 2 8" xfId="436" xr:uid="{00000000-0005-0000-0000-000054010000}"/>
    <cellStyle name="40% - Accent6 2 9" xfId="437" xr:uid="{00000000-0005-0000-0000-000055010000}"/>
    <cellStyle name="40% - Accent6 3" xfId="188" xr:uid="{00000000-0005-0000-0000-000056010000}"/>
    <cellStyle name="40% - Accent6 3 2" xfId="438" xr:uid="{00000000-0005-0000-0000-000057010000}"/>
    <cellStyle name="40% - Accent6 4" xfId="189" xr:uid="{00000000-0005-0000-0000-000058010000}"/>
    <cellStyle name="40% - Accent6 4 2" xfId="439" xr:uid="{00000000-0005-0000-0000-000059010000}"/>
    <cellStyle name="40% - Accent6 5" xfId="190" xr:uid="{00000000-0005-0000-0000-00005A010000}"/>
    <cellStyle name="40% - Accent6 5 2" xfId="440" xr:uid="{00000000-0005-0000-0000-00005B010000}"/>
    <cellStyle name="40% - Accent6 6" xfId="191" xr:uid="{00000000-0005-0000-0000-00005C010000}"/>
    <cellStyle name="40% - Accent6 7" xfId="192" xr:uid="{00000000-0005-0000-0000-00005D010000}"/>
    <cellStyle name="40% - Accent6 8" xfId="193" xr:uid="{00000000-0005-0000-0000-00005E010000}"/>
    <cellStyle name="40% - Accent6 9" xfId="194" xr:uid="{00000000-0005-0000-0000-00005F010000}"/>
    <cellStyle name="60 % - Accent1" xfId="441" xr:uid="{00000000-0005-0000-0000-000060010000}"/>
    <cellStyle name="60 % - Accent2" xfId="442" xr:uid="{00000000-0005-0000-0000-000061010000}"/>
    <cellStyle name="60 % - Accent3" xfId="443" xr:uid="{00000000-0005-0000-0000-000062010000}"/>
    <cellStyle name="60 % - Accent4" xfId="444" xr:uid="{00000000-0005-0000-0000-000063010000}"/>
    <cellStyle name="60 % - Accent5" xfId="445" xr:uid="{00000000-0005-0000-0000-000064010000}"/>
    <cellStyle name="60 % - Accent6" xfId="446" xr:uid="{00000000-0005-0000-0000-000065010000}"/>
    <cellStyle name="60% - Accent1 2" xfId="447" xr:uid="{00000000-0005-0000-0000-000066010000}"/>
    <cellStyle name="60% - Accent1 2 10" xfId="448" xr:uid="{00000000-0005-0000-0000-000067010000}"/>
    <cellStyle name="60% - Accent1 2 2" xfId="449" xr:uid="{00000000-0005-0000-0000-000068010000}"/>
    <cellStyle name="60% - Accent1 2 3" xfId="450" xr:uid="{00000000-0005-0000-0000-000069010000}"/>
    <cellStyle name="60% - Accent1 2 4" xfId="451" xr:uid="{00000000-0005-0000-0000-00006A010000}"/>
    <cellStyle name="60% - Accent1 2 5" xfId="452" xr:uid="{00000000-0005-0000-0000-00006B010000}"/>
    <cellStyle name="60% - Accent1 2 6" xfId="453" xr:uid="{00000000-0005-0000-0000-00006C010000}"/>
    <cellStyle name="60% - Accent1 2 7" xfId="454" xr:uid="{00000000-0005-0000-0000-00006D010000}"/>
    <cellStyle name="60% - Accent1 2 8" xfId="455" xr:uid="{00000000-0005-0000-0000-00006E010000}"/>
    <cellStyle name="60% - Accent1 2 9" xfId="456" xr:uid="{00000000-0005-0000-0000-00006F010000}"/>
    <cellStyle name="60% - Accent1 3" xfId="457" xr:uid="{00000000-0005-0000-0000-000070010000}"/>
    <cellStyle name="60% - Accent1 3 2" xfId="458" xr:uid="{00000000-0005-0000-0000-000071010000}"/>
    <cellStyle name="60% - Accent1 4" xfId="459" xr:uid="{00000000-0005-0000-0000-000072010000}"/>
    <cellStyle name="60% - Accent1 4 2" xfId="460" xr:uid="{00000000-0005-0000-0000-000073010000}"/>
    <cellStyle name="60% - Accent1 5" xfId="461" xr:uid="{00000000-0005-0000-0000-000074010000}"/>
    <cellStyle name="60% - Accent1 5 2" xfId="462" xr:uid="{00000000-0005-0000-0000-000075010000}"/>
    <cellStyle name="60% - Accent1 6" xfId="463" xr:uid="{00000000-0005-0000-0000-000076010000}"/>
    <cellStyle name="60% - Accent2 2" xfId="464" xr:uid="{00000000-0005-0000-0000-000077010000}"/>
    <cellStyle name="60% - Accent2 2 10" xfId="465" xr:uid="{00000000-0005-0000-0000-000078010000}"/>
    <cellStyle name="60% - Accent2 2 2" xfId="466" xr:uid="{00000000-0005-0000-0000-000079010000}"/>
    <cellStyle name="60% - Accent2 2 3" xfId="467" xr:uid="{00000000-0005-0000-0000-00007A010000}"/>
    <cellStyle name="60% - Accent2 2 4" xfId="468" xr:uid="{00000000-0005-0000-0000-00007B010000}"/>
    <cellStyle name="60% - Accent2 2 5" xfId="469" xr:uid="{00000000-0005-0000-0000-00007C010000}"/>
    <cellStyle name="60% - Accent2 2 6" xfId="470" xr:uid="{00000000-0005-0000-0000-00007D010000}"/>
    <cellStyle name="60% - Accent2 2 7" xfId="471" xr:uid="{00000000-0005-0000-0000-00007E010000}"/>
    <cellStyle name="60% - Accent2 2 8" xfId="472" xr:uid="{00000000-0005-0000-0000-00007F010000}"/>
    <cellStyle name="60% - Accent2 2 9" xfId="473" xr:uid="{00000000-0005-0000-0000-000080010000}"/>
    <cellStyle name="60% - Accent2 3" xfId="474" xr:uid="{00000000-0005-0000-0000-000081010000}"/>
    <cellStyle name="60% - Accent2 3 2" xfId="475" xr:uid="{00000000-0005-0000-0000-000082010000}"/>
    <cellStyle name="60% - Accent2 4" xfId="476" xr:uid="{00000000-0005-0000-0000-000083010000}"/>
    <cellStyle name="60% - Accent2 4 2" xfId="477" xr:uid="{00000000-0005-0000-0000-000084010000}"/>
    <cellStyle name="60% - Accent2 5" xfId="478" xr:uid="{00000000-0005-0000-0000-000085010000}"/>
    <cellStyle name="60% - Accent2 5 2" xfId="479" xr:uid="{00000000-0005-0000-0000-000086010000}"/>
    <cellStyle name="60% - Accent2 6" xfId="480" xr:uid="{00000000-0005-0000-0000-000087010000}"/>
    <cellStyle name="60% - Accent3 2" xfId="481" xr:uid="{00000000-0005-0000-0000-000088010000}"/>
    <cellStyle name="60% - Accent3 2 10" xfId="482" xr:uid="{00000000-0005-0000-0000-000089010000}"/>
    <cellStyle name="60% - Accent3 2 2" xfId="483" xr:uid="{00000000-0005-0000-0000-00008A010000}"/>
    <cellStyle name="60% - Accent3 2 3" xfId="484" xr:uid="{00000000-0005-0000-0000-00008B010000}"/>
    <cellStyle name="60% - Accent3 2 4" xfId="485" xr:uid="{00000000-0005-0000-0000-00008C010000}"/>
    <cellStyle name="60% - Accent3 2 5" xfId="486" xr:uid="{00000000-0005-0000-0000-00008D010000}"/>
    <cellStyle name="60% - Accent3 2 6" xfId="487" xr:uid="{00000000-0005-0000-0000-00008E010000}"/>
    <cellStyle name="60% - Accent3 2 7" xfId="488" xr:uid="{00000000-0005-0000-0000-00008F010000}"/>
    <cellStyle name="60% - Accent3 2 8" xfId="489" xr:uid="{00000000-0005-0000-0000-000090010000}"/>
    <cellStyle name="60% - Accent3 2 9" xfId="490" xr:uid="{00000000-0005-0000-0000-000091010000}"/>
    <cellStyle name="60% - Accent3 3" xfId="491" xr:uid="{00000000-0005-0000-0000-000092010000}"/>
    <cellStyle name="60% - Accent3 3 2" xfId="492" xr:uid="{00000000-0005-0000-0000-000093010000}"/>
    <cellStyle name="60% - Accent3 4" xfId="493" xr:uid="{00000000-0005-0000-0000-000094010000}"/>
    <cellStyle name="60% - Accent3 4 2" xfId="494" xr:uid="{00000000-0005-0000-0000-000095010000}"/>
    <cellStyle name="60% - Accent3 5" xfId="495" xr:uid="{00000000-0005-0000-0000-000096010000}"/>
    <cellStyle name="60% - Accent3 5 2" xfId="496" xr:uid="{00000000-0005-0000-0000-000097010000}"/>
    <cellStyle name="60% - Accent3 6" xfId="497" xr:uid="{00000000-0005-0000-0000-000098010000}"/>
    <cellStyle name="60% - Accent4 2" xfId="498" xr:uid="{00000000-0005-0000-0000-000099010000}"/>
    <cellStyle name="60% - Accent4 2 10" xfId="499" xr:uid="{00000000-0005-0000-0000-00009A010000}"/>
    <cellStyle name="60% - Accent4 2 2" xfId="500" xr:uid="{00000000-0005-0000-0000-00009B010000}"/>
    <cellStyle name="60% - Accent4 2 3" xfId="501" xr:uid="{00000000-0005-0000-0000-00009C010000}"/>
    <cellStyle name="60% - Accent4 2 4" xfId="502" xr:uid="{00000000-0005-0000-0000-00009D010000}"/>
    <cellStyle name="60% - Accent4 2 5" xfId="503" xr:uid="{00000000-0005-0000-0000-00009E010000}"/>
    <cellStyle name="60% - Accent4 2 6" xfId="504" xr:uid="{00000000-0005-0000-0000-00009F010000}"/>
    <cellStyle name="60% - Accent4 2 7" xfId="505" xr:uid="{00000000-0005-0000-0000-0000A0010000}"/>
    <cellStyle name="60% - Accent4 2 8" xfId="506" xr:uid="{00000000-0005-0000-0000-0000A1010000}"/>
    <cellStyle name="60% - Accent4 2 9" xfId="507" xr:uid="{00000000-0005-0000-0000-0000A2010000}"/>
    <cellStyle name="60% - Accent4 3" xfId="508" xr:uid="{00000000-0005-0000-0000-0000A3010000}"/>
    <cellStyle name="60% - Accent4 3 2" xfId="509" xr:uid="{00000000-0005-0000-0000-0000A4010000}"/>
    <cellStyle name="60% - Accent4 4" xfId="510" xr:uid="{00000000-0005-0000-0000-0000A5010000}"/>
    <cellStyle name="60% - Accent4 4 2" xfId="511" xr:uid="{00000000-0005-0000-0000-0000A6010000}"/>
    <cellStyle name="60% - Accent4 5" xfId="512" xr:uid="{00000000-0005-0000-0000-0000A7010000}"/>
    <cellStyle name="60% - Accent4 5 2" xfId="513" xr:uid="{00000000-0005-0000-0000-0000A8010000}"/>
    <cellStyle name="60% - Accent4 6" xfId="514" xr:uid="{00000000-0005-0000-0000-0000A9010000}"/>
    <cellStyle name="60% - Accent5 2" xfId="515" xr:uid="{00000000-0005-0000-0000-0000AA010000}"/>
    <cellStyle name="60% - Accent5 2 10" xfId="516" xr:uid="{00000000-0005-0000-0000-0000AB010000}"/>
    <cellStyle name="60% - Accent5 2 2" xfId="517" xr:uid="{00000000-0005-0000-0000-0000AC010000}"/>
    <cellStyle name="60% - Accent5 2 3" xfId="518" xr:uid="{00000000-0005-0000-0000-0000AD010000}"/>
    <cellStyle name="60% - Accent5 2 4" xfId="519" xr:uid="{00000000-0005-0000-0000-0000AE010000}"/>
    <cellStyle name="60% - Accent5 2 5" xfId="520" xr:uid="{00000000-0005-0000-0000-0000AF010000}"/>
    <cellStyle name="60% - Accent5 2 6" xfId="521" xr:uid="{00000000-0005-0000-0000-0000B0010000}"/>
    <cellStyle name="60% - Accent5 2 7" xfId="522" xr:uid="{00000000-0005-0000-0000-0000B1010000}"/>
    <cellStyle name="60% - Accent5 2 8" xfId="523" xr:uid="{00000000-0005-0000-0000-0000B2010000}"/>
    <cellStyle name="60% - Accent5 2 9" xfId="524" xr:uid="{00000000-0005-0000-0000-0000B3010000}"/>
    <cellStyle name="60% - Accent5 3" xfId="525" xr:uid="{00000000-0005-0000-0000-0000B4010000}"/>
    <cellStyle name="60% - Accent5 3 2" xfId="526" xr:uid="{00000000-0005-0000-0000-0000B5010000}"/>
    <cellStyle name="60% - Accent5 4" xfId="527" xr:uid="{00000000-0005-0000-0000-0000B6010000}"/>
    <cellStyle name="60% - Accent5 4 2" xfId="528" xr:uid="{00000000-0005-0000-0000-0000B7010000}"/>
    <cellStyle name="60% - Accent5 5" xfId="529" xr:uid="{00000000-0005-0000-0000-0000B8010000}"/>
    <cellStyle name="60% - Accent5 5 2" xfId="530" xr:uid="{00000000-0005-0000-0000-0000B9010000}"/>
    <cellStyle name="60% - Accent5 6" xfId="531" xr:uid="{00000000-0005-0000-0000-0000BA010000}"/>
    <cellStyle name="60% - Accent6 2" xfId="532" xr:uid="{00000000-0005-0000-0000-0000BB010000}"/>
    <cellStyle name="60% - Accent6 2 10" xfId="533" xr:uid="{00000000-0005-0000-0000-0000BC010000}"/>
    <cellStyle name="60% - Accent6 2 2" xfId="534" xr:uid="{00000000-0005-0000-0000-0000BD010000}"/>
    <cellStyle name="60% - Accent6 2 3" xfId="535" xr:uid="{00000000-0005-0000-0000-0000BE010000}"/>
    <cellStyle name="60% - Accent6 2 4" xfId="536" xr:uid="{00000000-0005-0000-0000-0000BF010000}"/>
    <cellStyle name="60% - Accent6 2 5" xfId="537" xr:uid="{00000000-0005-0000-0000-0000C0010000}"/>
    <cellStyle name="60% - Accent6 2 6" xfId="538" xr:uid="{00000000-0005-0000-0000-0000C1010000}"/>
    <cellStyle name="60% - Accent6 2 7" xfId="539" xr:uid="{00000000-0005-0000-0000-0000C2010000}"/>
    <cellStyle name="60% - Accent6 2 8" xfId="540" xr:uid="{00000000-0005-0000-0000-0000C3010000}"/>
    <cellStyle name="60% - Accent6 2 9" xfId="541" xr:uid="{00000000-0005-0000-0000-0000C4010000}"/>
    <cellStyle name="60% - Accent6 3" xfId="542" xr:uid="{00000000-0005-0000-0000-0000C5010000}"/>
    <cellStyle name="60% - Accent6 3 2" xfId="543" xr:uid="{00000000-0005-0000-0000-0000C6010000}"/>
    <cellStyle name="60% - Accent6 4" xfId="544" xr:uid="{00000000-0005-0000-0000-0000C7010000}"/>
    <cellStyle name="60% - Accent6 4 2" xfId="545" xr:uid="{00000000-0005-0000-0000-0000C8010000}"/>
    <cellStyle name="60% - Accent6 5" xfId="546" xr:uid="{00000000-0005-0000-0000-0000C9010000}"/>
    <cellStyle name="60% - Accent6 5 2" xfId="547" xr:uid="{00000000-0005-0000-0000-0000CA010000}"/>
    <cellStyle name="60% - Accent6 6" xfId="548" xr:uid="{00000000-0005-0000-0000-0000CB010000}"/>
    <cellStyle name="75" xfId="549" xr:uid="{00000000-0005-0000-0000-0000CC010000}"/>
    <cellStyle name="75 2" xfId="550" xr:uid="{00000000-0005-0000-0000-0000CD010000}"/>
    <cellStyle name="Accent1 - 20%" xfId="551" xr:uid="{00000000-0005-0000-0000-0000CE010000}"/>
    <cellStyle name="Accent1 - 20% 10" xfId="552" xr:uid="{00000000-0005-0000-0000-0000CF010000}"/>
    <cellStyle name="Accent1 - 20% 11" xfId="553" xr:uid="{00000000-0005-0000-0000-0000D0010000}"/>
    <cellStyle name="Accent1 - 20% 12" xfId="554" xr:uid="{00000000-0005-0000-0000-0000D1010000}"/>
    <cellStyle name="Accent1 - 20% 13" xfId="555" xr:uid="{00000000-0005-0000-0000-0000D2010000}"/>
    <cellStyle name="Accent1 - 20% 14" xfId="556" xr:uid="{00000000-0005-0000-0000-0000D3010000}"/>
    <cellStyle name="Accent1 - 20% 15" xfId="557" xr:uid="{00000000-0005-0000-0000-0000D4010000}"/>
    <cellStyle name="Accent1 - 20% 16" xfId="558" xr:uid="{00000000-0005-0000-0000-0000D5010000}"/>
    <cellStyle name="Accent1 - 20% 17" xfId="559" xr:uid="{00000000-0005-0000-0000-0000D6010000}"/>
    <cellStyle name="Accent1 - 20% 18" xfId="560" xr:uid="{00000000-0005-0000-0000-0000D7010000}"/>
    <cellStyle name="Accent1 - 20% 19" xfId="561" xr:uid="{00000000-0005-0000-0000-0000D8010000}"/>
    <cellStyle name="Accent1 - 20% 2" xfId="562" xr:uid="{00000000-0005-0000-0000-0000D9010000}"/>
    <cellStyle name="Accent1 - 20% 20" xfId="563" xr:uid="{00000000-0005-0000-0000-0000DA010000}"/>
    <cellStyle name="Accent1 - 20% 21" xfId="564" xr:uid="{00000000-0005-0000-0000-0000DB010000}"/>
    <cellStyle name="Accent1 - 20% 22" xfId="565" xr:uid="{00000000-0005-0000-0000-0000DC010000}"/>
    <cellStyle name="Accent1 - 20% 3" xfId="566" xr:uid="{00000000-0005-0000-0000-0000DD010000}"/>
    <cellStyle name="Accent1 - 20% 4" xfId="567" xr:uid="{00000000-0005-0000-0000-0000DE010000}"/>
    <cellStyle name="Accent1 - 20% 5" xfId="568" xr:uid="{00000000-0005-0000-0000-0000DF010000}"/>
    <cellStyle name="Accent1 - 20% 6" xfId="569" xr:uid="{00000000-0005-0000-0000-0000E0010000}"/>
    <cellStyle name="Accent1 - 20% 7" xfId="570" xr:uid="{00000000-0005-0000-0000-0000E1010000}"/>
    <cellStyle name="Accent1 - 20% 8" xfId="571" xr:uid="{00000000-0005-0000-0000-0000E2010000}"/>
    <cellStyle name="Accent1 - 20% 9" xfId="572" xr:uid="{00000000-0005-0000-0000-0000E3010000}"/>
    <cellStyle name="Accent1 - 40%" xfId="573" xr:uid="{00000000-0005-0000-0000-0000E4010000}"/>
    <cellStyle name="Accent1 - 40% 10" xfId="574" xr:uid="{00000000-0005-0000-0000-0000E5010000}"/>
    <cellStyle name="Accent1 - 40% 11" xfId="575" xr:uid="{00000000-0005-0000-0000-0000E6010000}"/>
    <cellStyle name="Accent1 - 40% 12" xfId="576" xr:uid="{00000000-0005-0000-0000-0000E7010000}"/>
    <cellStyle name="Accent1 - 40% 13" xfId="577" xr:uid="{00000000-0005-0000-0000-0000E8010000}"/>
    <cellStyle name="Accent1 - 40% 14" xfId="578" xr:uid="{00000000-0005-0000-0000-0000E9010000}"/>
    <cellStyle name="Accent1 - 40% 15" xfId="579" xr:uid="{00000000-0005-0000-0000-0000EA010000}"/>
    <cellStyle name="Accent1 - 40% 16" xfId="580" xr:uid="{00000000-0005-0000-0000-0000EB010000}"/>
    <cellStyle name="Accent1 - 40% 17" xfId="581" xr:uid="{00000000-0005-0000-0000-0000EC010000}"/>
    <cellStyle name="Accent1 - 40% 18" xfId="582" xr:uid="{00000000-0005-0000-0000-0000ED010000}"/>
    <cellStyle name="Accent1 - 40% 19" xfId="583" xr:uid="{00000000-0005-0000-0000-0000EE010000}"/>
    <cellStyle name="Accent1 - 40% 2" xfId="584" xr:uid="{00000000-0005-0000-0000-0000EF010000}"/>
    <cellStyle name="Accent1 - 40% 20" xfId="585" xr:uid="{00000000-0005-0000-0000-0000F0010000}"/>
    <cellStyle name="Accent1 - 40% 21" xfId="586" xr:uid="{00000000-0005-0000-0000-0000F1010000}"/>
    <cellStyle name="Accent1 - 40% 22" xfId="587" xr:uid="{00000000-0005-0000-0000-0000F2010000}"/>
    <cellStyle name="Accent1 - 40% 3" xfId="588" xr:uid="{00000000-0005-0000-0000-0000F3010000}"/>
    <cellStyle name="Accent1 - 40% 4" xfId="589" xr:uid="{00000000-0005-0000-0000-0000F4010000}"/>
    <cellStyle name="Accent1 - 40% 5" xfId="590" xr:uid="{00000000-0005-0000-0000-0000F5010000}"/>
    <cellStyle name="Accent1 - 40% 6" xfId="591" xr:uid="{00000000-0005-0000-0000-0000F6010000}"/>
    <cellStyle name="Accent1 - 40% 7" xfId="592" xr:uid="{00000000-0005-0000-0000-0000F7010000}"/>
    <cellStyle name="Accent1 - 40% 8" xfId="593" xr:uid="{00000000-0005-0000-0000-0000F8010000}"/>
    <cellStyle name="Accent1 - 40% 9" xfId="594" xr:uid="{00000000-0005-0000-0000-0000F9010000}"/>
    <cellStyle name="Accent1 - 60%" xfId="595" xr:uid="{00000000-0005-0000-0000-0000FA010000}"/>
    <cellStyle name="Accent1 - 60% 2" xfId="596" xr:uid="{00000000-0005-0000-0000-0000FB010000}"/>
    <cellStyle name="Accent1 2" xfId="597" xr:uid="{00000000-0005-0000-0000-0000FC010000}"/>
    <cellStyle name="Accent1 2 10" xfId="598" xr:uid="{00000000-0005-0000-0000-0000FD010000}"/>
    <cellStyle name="Accent1 2 2" xfId="599" xr:uid="{00000000-0005-0000-0000-0000FE010000}"/>
    <cellStyle name="Accent1 2 3" xfId="600" xr:uid="{00000000-0005-0000-0000-0000FF010000}"/>
    <cellStyle name="Accent1 2 4" xfId="601" xr:uid="{00000000-0005-0000-0000-000000020000}"/>
    <cellStyle name="Accent1 2 5" xfId="602" xr:uid="{00000000-0005-0000-0000-000001020000}"/>
    <cellStyle name="Accent1 2 6" xfId="603" xr:uid="{00000000-0005-0000-0000-000002020000}"/>
    <cellStyle name="Accent1 2 7" xfId="604" xr:uid="{00000000-0005-0000-0000-000003020000}"/>
    <cellStyle name="Accent1 2 8" xfId="605" xr:uid="{00000000-0005-0000-0000-000004020000}"/>
    <cellStyle name="Accent1 2 9" xfId="606" xr:uid="{00000000-0005-0000-0000-000005020000}"/>
    <cellStyle name="Accent1 3" xfId="607" xr:uid="{00000000-0005-0000-0000-000006020000}"/>
    <cellStyle name="Accent1 3 2" xfId="608" xr:uid="{00000000-0005-0000-0000-000007020000}"/>
    <cellStyle name="Accent1 4" xfId="609" xr:uid="{00000000-0005-0000-0000-000008020000}"/>
    <cellStyle name="Accent1 4 2" xfId="610" xr:uid="{00000000-0005-0000-0000-000009020000}"/>
    <cellStyle name="Accent1 5" xfId="611" xr:uid="{00000000-0005-0000-0000-00000A020000}"/>
    <cellStyle name="Accent1 5 2" xfId="612" xr:uid="{00000000-0005-0000-0000-00000B020000}"/>
    <cellStyle name="Accent1 6" xfId="613" xr:uid="{00000000-0005-0000-0000-00000C020000}"/>
    <cellStyle name="Accent2 - 20%" xfId="614" xr:uid="{00000000-0005-0000-0000-00000D020000}"/>
    <cellStyle name="Accent2 - 20% 10" xfId="615" xr:uid="{00000000-0005-0000-0000-00000E020000}"/>
    <cellStyle name="Accent2 - 20% 11" xfId="616" xr:uid="{00000000-0005-0000-0000-00000F020000}"/>
    <cellStyle name="Accent2 - 20% 12" xfId="617" xr:uid="{00000000-0005-0000-0000-000010020000}"/>
    <cellStyle name="Accent2 - 20% 13" xfId="618" xr:uid="{00000000-0005-0000-0000-000011020000}"/>
    <cellStyle name="Accent2 - 20% 14" xfId="619" xr:uid="{00000000-0005-0000-0000-000012020000}"/>
    <cellStyle name="Accent2 - 20% 15" xfId="620" xr:uid="{00000000-0005-0000-0000-000013020000}"/>
    <cellStyle name="Accent2 - 20% 16" xfId="621" xr:uid="{00000000-0005-0000-0000-000014020000}"/>
    <cellStyle name="Accent2 - 20% 17" xfId="622" xr:uid="{00000000-0005-0000-0000-000015020000}"/>
    <cellStyle name="Accent2 - 20% 18" xfId="623" xr:uid="{00000000-0005-0000-0000-000016020000}"/>
    <cellStyle name="Accent2 - 20% 19" xfId="624" xr:uid="{00000000-0005-0000-0000-000017020000}"/>
    <cellStyle name="Accent2 - 20% 2" xfId="625" xr:uid="{00000000-0005-0000-0000-000018020000}"/>
    <cellStyle name="Accent2 - 20% 20" xfId="626" xr:uid="{00000000-0005-0000-0000-000019020000}"/>
    <cellStyle name="Accent2 - 20% 21" xfId="627" xr:uid="{00000000-0005-0000-0000-00001A020000}"/>
    <cellStyle name="Accent2 - 20% 22" xfId="628" xr:uid="{00000000-0005-0000-0000-00001B020000}"/>
    <cellStyle name="Accent2 - 20% 3" xfId="629" xr:uid="{00000000-0005-0000-0000-00001C020000}"/>
    <cellStyle name="Accent2 - 20% 4" xfId="630" xr:uid="{00000000-0005-0000-0000-00001D020000}"/>
    <cellStyle name="Accent2 - 20% 5" xfId="631" xr:uid="{00000000-0005-0000-0000-00001E020000}"/>
    <cellStyle name="Accent2 - 20% 6" xfId="632" xr:uid="{00000000-0005-0000-0000-00001F020000}"/>
    <cellStyle name="Accent2 - 20% 7" xfId="633" xr:uid="{00000000-0005-0000-0000-000020020000}"/>
    <cellStyle name="Accent2 - 20% 8" xfId="634" xr:uid="{00000000-0005-0000-0000-000021020000}"/>
    <cellStyle name="Accent2 - 20% 9" xfId="635" xr:uid="{00000000-0005-0000-0000-000022020000}"/>
    <cellStyle name="Accent2 - 40%" xfId="636" xr:uid="{00000000-0005-0000-0000-000023020000}"/>
    <cellStyle name="Accent2 - 40% 10" xfId="637" xr:uid="{00000000-0005-0000-0000-000024020000}"/>
    <cellStyle name="Accent2 - 40% 11" xfId="638" xr:uid="{00000000-0005-0000-0000-000025020000}"/>
    <cellStyle name="Accent2 - 40% 12" xfId="639" xr:uid="{00000000-0005-0000-0000-000026020000}"/>
    <cellStyle name="Accent2 - 40% 13" xfId="640" xr:uid="{00000000-0005-0000-0000-000027020000}"/>
    <cellStyle name="Accent2 - 40% 14" xfId="641" xr:uid="{00000000-0005-0000-0000-000028020000}"/>
    <cellStyle name="Accent2 - 40% 15" xfId="642" xr:uid="{00000000-0005-0000-0000-000029020000}"/>
    <cellStyle name="Accent2 - 40% 16" xfId="643" xr:uid="{00000000-0005-0000-0000-00002A020000}"/>
    <cellStyle name="Accent2 - 40% 17" xfId="644" xr:uid="{00000000-0005-0000-0000-00002B020000}"/>
    <cellStyle name="Accent2 - 40% 18" xfId="645" xr:uid="{00000000-0005-0000-0000-00002C020000}"/>
    <cellStyle name="Accent2 - 40% 19" xfId="646" xr:uid="{00000000-0005-0000-0000-00002D020000}"/>
    <cellStyle name="Accent2 - 40% 2" xfId="647" xr:uid="{00000000-0005-0000-0000-00002E020000}"/>
    <cellStyle name="Accent2 - 40% 20" xfId="648" xr:uid="{00000000-0005-0000-0000-00002F020000}"/>
    <cellStyle name="Accent2 - 40% 21" xfId="649" xr:uid="{00000000-0005-0000-0000-000030020000}"/>
    <cellStyle name="Accent2 - 40% 22" xfId="650" xr:uid="{00000000-0005-0000-0000-000031020000}"/>
    <cellStyle name="Accent2 - 40% 3" xfId="651" xr:uid="{00000000-0005-0000-0000-000032020000}"/>
    <cellStyle name="Accent2 - 40% 4" xfId="652" xr:uid="{00000000-0005-0000-0000-000033020000}"/>
    <cellStyle name="Accent2 - 40% 5" xfId="653" xr:uid="{00000000-0005-0000-0000-000034020000}"/>
    <cellStyle name="Accent2 - 40% 6" xfId="654" xr:uid="{00000000-0005-0000-0000-000035020000}"/>
    <cellStyle name="Accent2 - 40% 7" xfId="655" xr:uid="{00000000-0005-0000-0000-000036020000}"/>
    <cellStyle name="Accent2 - 40% 8" xfId="656" xr:uid="{00000000-0005-0000-0000-000037020000}"/>
    <cellStyle name="Accent2 - 40% 9" xfId="657" xr:uid="{00000000-0005-0000-0000-000038020000}"/>
    <cellStyle name="Accent2 - 60%" xfId="658" xr:uid="{00000000-0005-0000-0000-000039020000}"/>
    <cellStyle name="Accent2 - 60% 2" xfId="659" xr:uid="{00000000-0005-0000-0000-00003A020000}"/>
    <cellStyle name="Accent2 2" xfId="660" xr:uid="{00000000-0005-0000-0000-00003B020000}"/>
    <cellStyle name="Accent2 2 10" xfId="661" xr:uid="{00000000-0005-0000-0000-00003C020000}"/>
    <cellStyle name="Accent2 2 2" xfId="662" xr:uid="{00000000-0005-0000-0000-00003D020000}"/>
    <cellStyle name="Accent2 2 3" xfId="663" xr:uid="{00000000-0005-0000-0000-00003E020000}"/>
    <cellStyle name="Accent2 2 4" xfId="664" xr:uid="{00000000-0005-0000-0000-00003F020000}"/>
    <cellStyle name="Accent2 2 5" xfId="665" xr:uid="{00000000-0005-0000-0000-000040020000}"/>
    <cellStyle name="Accent2 2 6" xfId="666" xr:uid="{00000000-0005-0000-0000-000041020000}"/>
    <cellStyle name="Accent2 2 7" xfId="667" xr:uid="{00000000-0005-0000-0000-000042020000}"/>
    <cellStyle name="Accent2 2 8" xfId="668" xr:uid="{00000000-0005-0000-0000-000043020000}"/>
    <cellStyle name="Accent2 2 9" xfId="669" xr:uid="{00000000-0005-0000-0000-000044020000}"/>
    <cellStyle name="Accent2 3" xfId="670" xr:uid="{00000000-0005-0000-0000-000045020000}"/>
    <cellStyle name="Accent2 3 2" xfId="671" xr:uid="{00000000-0005-0000-0000-000046020000}"/>
    <cellStyle name="Accent2 4" xfId="672" xr:uid="{00000000-0005-0000-0000-000047020000}"/>
    <cellStyle name="Accent2 4 2" xfId="673" xr:uid="{00000000-0005-0000-0000-000048020000}"/>
    <cellStyle name="Accent2 5" xfId="674" xr:uid="{00000000-0005-0000-0000-000049020000}"/>
    <cellStyle name="Accent2 5 2" xfId="675" xr:uid="{00000000-0005-0000-0000-00004A020000}"/>
    <cellStyle name="Accent2 6" xfId="676" xr:uid="{00000000-0005-0000-0000-00004B020000}"/>
    <cellStyle name="Accent3 - 20%" xfId="677" xr:uid="{00000000-0005-0000-0000-00004C020000}"/>
    <cellStyle name="Accent3 - 20% 10" xfId="678" xr:uid="{00000000-0005-0000-0000-00004D020000}"/>
    <cellStyle name="Accent3 - 20% 11" xfId="679" xr:uid="{00000000-0005-0000-0000-00004E020000}"/>
    <cellStyle name="Accent3 - 20% 12" xfId="680" xr:uid="{00000000-0005-0000-0000-00004F020000}"/>
    <cellStyle name="Accent3 - 20% 13" xfId="681" xr:uid="{00000000-0005-0000-0000-000050020000}"/>
    <cellStyle name="Accent3 - 20% 14" xfId="682" xr:uid="{00000000-0005-0000-0000-000051020000}"/>
    <cellStyle name="Accent3 - 20% 15" xfId="683" xr:uid="{00000000-0005-0000-0000-000052020000}"/>
    <cellStyle name="Accent3 - 20% 16" xfId="684" xr:uid="{00000000-0005-0000-0000-000053020000}"/>
    <cellStyle name="Accent3 - 20% 17" xfId="685" xr:uid="{00000000-0005-0000-0000-000054020000}"/>
    <cellStyle name="Accent3 - 20% 18" xfId="686" xr:uid="{00000000-0005-0000-0000-000055020000}"/>
    <cellStyle name="Accent3 - 20% 19" xfId="687" xr:uid="{00000000-0005-0000-0000-000056020000}"/>
    <cellStyle name="Accent3 - 20% 2" xfId="688" xr:uid="{00000000-0005-0000-0000-000057020000}"/>
    <cellStyle name="Accent3 - 20% 20" xfId="689" xr:uid="{00000000-0005-0000-0000-000058020000}"/>
    <cellStyle name="Accent3 - 20% 21" xfId="690" xr:uid="{00000000-0005-0000-0000-000059020000}"/>
    <cellStyle name="Accent3 - 20% 22" xfId="691" xr:uid="{00000000-0005-0000-0000-00005A020000}"/>
    <cellStyle name="Accent3 - 20% 3" xfId="692" xr:uid="{00000000-0005-0000-0000-00005B020000}"/>
    <cellStyle name="Accent3 - 20% 4" xfId="693" xr:uid="{00000000-0005-0000-0000-00005C020000}"/>
    <cellStyle name="Accent3 - 20% 5" xfId="694" xr:uid="{00000000-0005-0000-0000-00005D020000}"/>
    <cellStyle name="Accent3 - 20% 6" xfId="695" xr:uid="{00000000-0005-0000-0000-00005E020000}"/>
    <cellStyle name="Accent3 - 20% 7" xfId="696" xr:uid="{00000000-0005-0000-0000-00005F020000}"/>
    <cellStyle name="Accent3 - 20% 8" xfId="697" xr:uid="{00000000-0005-0000-0000-000060020000}"/>
    <cellStyle name="Accent3 - 20% 9" xfId="698" xr:uid="{00000000-0005-0000-0000-000061020000}"/>
    <cellStyle name="Accent3 - 40%" xfId="699" xr:uid="{00000000-0005-0000-0000-000062020000}"/>
    <cellStyle name="Accent3 - 40% 10" xfId="700" xr:uid="{00000000-0005-0000-0000-000063020000}"/>
    <cellStyle name="Accent3 - 40% 11" xfId="701" xr:uid="{00000000-0005-0000-0000-000064020000}"/>
    <cellStyle name="Accent3 - 40% 12" xfId="702" xr:uid="{00000000-0005-0000-0000-000065020000}"/>
    <cellStyle name="Accent3 - 40% 13" xfId="703" xr:uid="{00000000-0005-0000-0000-000066020000}"/>
    <cellStyle name="Accent3 - 40% 14" xfId="704" xr:uid="{00000000-0005-0000-0000-000067020000}"/>
    <cellStyle name="Accent3 - 40% 15" xfId="705" xr:uid="{00000000-0005-0000-0000-000068020000}"/>
    <cellStyle name="Accent3 - 40% 16" xfId="706" xr:uid="{00000000-0005-0000-0000-000069020000}"/>
    <cellStyle name="Accent3 - 40% 17" xfId="707" xr:uid="{00000000-0005-0000-0000-00006A020000}"/>
    <cellStyle name="Accent3 - 40% 18" xfId="708" xr:uid="{00000000-0005-0000-0000-00006B020000}"/>
    <cellStyle name="Accent3 - 40% 19" xfId="709" xr:uid="{00000000-0005-0000-0000-00006C020000}"/>
    <cellStyle name="Accent3 - 40% 2" xfId="710" xr:uid="{00000000-0005-0000-0000-00006D020000}"/>
    <cellStyle name="Accent3 - 40% 20" xfId="711" xr:uid="{00000000-0005-0000-0000-00006E020000}"/>
    <cellStyle name="Accent3 - 40% 21" xfId="712" xr:uid="{00000000-0005-0000-0000-00006F020000}"/>
    <cellStyle name="Accent3 - 40% 22" xfId="713" xr:uid="{00000000-0005-0000-0000-000070020000}"/>
    <cellStyle name="Accent3 - 40% 3" xfId="714" xr:uid="{00000000-0005-0000-0000-000071020000}"/>
    <cellStyle name="Accent3 - 40% 4" xfId="715" xr:uid="{00000000-0005-0000-0000-000072020000}"/>
    <cellStyle name="Accent3 - 40% 5" xfId="716" xr:uid="{00000000-0005-0000-0000-000073020000}"/>
    <cellStyle name="Accent3 - 40% 6" xfId="717" xr:uid="{00000000-0005-0000-0000-000074020000}"/>
    <cellStyle name="Accent3 - 40% 7" xfId="718" xr:uid="{00000000-0005-0000-0000-000075020000}"/>
    <cellStyle name="Accent3 - 40% 8" xfId="719" xr:uid="{00000000-0005-0000-0000-000076020000}"/>
    <cellStyle name="Accent3 - 40% 9" xfId="720" xr:uid="{00000000-0005-0000-0000-000077020000}"/>
    <cellStyle name="Accent3 - 60%" xfId="721" xr:uid="{00000000-0005-0000-0000-000078020000}"/>
    <cellStyle name="Accent3 - 60% 2" xfId="722" xr:uid="{00000000-0005-0000-0000-000079020000}"/>
    <cellStyle name="Accent3 2" xfId="723" xr:uid="{00000000-0005-0000-0000-00007A020000}"/>
    <cellStyle name="Accent3 2 10" xfId="724" xr:uid="{00000000-0005-0000-0000-00007B020000}"/>
    <cellStyle name="Accent3 2 2" xfId="725" xr:uid="{00000000-0005-0000-0000-00007C020000}"/>
    <cellStyle name="Accent3 2 3" xfId="726" xr:uid="{00000000-0005-0000-0000-00007D020000}"/>
    <cellStyle name="Accent3 2 4" xfId="727" xr:uid="{00000000-0005-0000-0000-00007E020000}"/>
    <cellStyle name="Accent3 2 5" xfId="728" xr:uid="{00000000-0005-0000-0000-00007F020000}"/>
    <cellStyle name="Accent3 2 6" xfId="729" xr:uid="{00000000-0005-0000-0000-000080020000}"/>
    <cellStyle name="Accent3 2 7" xfId="730" xr:uid="{00000000-0005-0000-0000-000081020000}"/>
    <cellStyle name="Accent3 2 8" xfId="731" xr:uid="{00000000-0005-0000-0000-000082020000}"/>
    <cellStyle name="Accent3 2 9" xfId="732" xr:uid="{00000000-0005-0000-0000-000083020000}"/>
    <cellStyle name="Accent3 3" xfId="733" xr:uid="{00000000-0005-0000-0000-000084020000}"/>
    <cellStyle name="Accent3 3 2" xfId="734" xr:uid="{00000000-0005-0000-0000-000085020000}"/>
    <cellStyle name="Accent3 4" xfId="735" xr:uid="{00000000-0005-0000-0000-000086020000}"/>
    <cellStyle name="Accent3 4 2" xfId="736" xr:uid="{00000000-0005-0000-0000-000087020000}"/>
    <cellStyle name="Accent3 5" xfId="737" xr:uid="{00000000-0005-0000-0000-000088020000}"/>
    <cellStyle name="Accent3 5 2" xfId="738" xr:uid="{00000000-0005-0000-0000-000089020000}"/>
    <cellStyle name="Accent3 6" xfId="739" xr:uid="{00000000-0005-0000-0000-00008A020000}"/>
    <cellStyle name="Accent4 - 20%" xfId="740" xr:uid="{00000000-0005-0000-0000-00008B020000}"/>
    <cellStyle name="Accent4 - 20% 10" xfId="741" xr:uid="{00000000-0005-0000-0000-00008C020000}"/>
    <cellStyle name="Accent4 - 20% 11" xfId="742" xr:uid="{00000000-0005-0000-0000-00008D020000}"/>
    <cellStyle name="Accent4 - 20% 12" xfId="743" xr:uid="{00000000-0005-0000-0000-00008E020000}"/>
    <cellStyle name="Accent4 - 20% 13" xfId="744" xr:uid="{00000000-0005-0000-0000-00008F020000}"/>
    <cellStyle name="Accent4 - 20% 14" xfId="745" xr:uid="{00000000-0005-0000-0000-000090020000}"/>
    <cellStyle name="Accent4 - 20% 15" xfId="746" xr:uid="{00000000-0005-0000-0000-000091020000}"/>
    <cellStyle name="Accent4 - 20% 16" xfId="747" xr:uid="{00000000-0005-0000-0000-000092020000}"/>
    <cellStyle name="Accent4 - 20% 17" xfId="748" xr:uid="{00000000-0005-0000-0000-000093020000}"/>
    <cellStyle name="Accent4 - 20% 18" xfId="749" xr:uid="{00000000-0005-0000-0000-000094020000}"/>
    <cellStyle name="Accent4 - 20% 19" xfId="750" xr:uid="{00000000-0005-0000-0000-000095020000}"/>
    <cellStyle name="Accent4 - 20% 2" xfId="751" xr:uid="{00000000-0005-0000-0000-000096020000}"/>
    <cellStyle name="Accent4 - 20% 20" xfId="752" xr:uid="{00000000-0005-0000-0000-000097020000}"/>
    <cellStyle name="Accent4 - 20% 21" xfId="753" xr:uid="{00000000-0005-0000-0000-000098020000}"/>
    <cellStyle name="Accent4 - 20% 22" xfId="754" xr:uid="{00000000-0005-0000-0000-000099020000}"/>
    <cellStyle name="Accent4 - 20% 3" xfId="755" xr:uid="{00000000-0005-0000-0000-00009A020000}"/>
    <cellStyle name="Accent4 - 20% 4" xfId="756" xr:uid="{00000000-0005-0000-0000-00009B020000}"/>
    <cellStyle name="Accent4 - 20% 5" xfId="757" xr:uid="{00000000-0005-0000-0000-00009C020000}"/>
    <cellStyle name="Accent4 - 20% 6" xfId="758" xr:uid="{00000000-0005-0000-0000-00009D020000}"/>
    <cellStyle name="Accent4 - 20% 7" xfId="759" xr:uid="{00000000-0005-0000-0000-00009E020000}"/>
    <cellStyle name="Accent4 - 20% 8" xfId="760" xr:uid="{00000000-0005-0000-0000-00009F020000}"/>
    <cellStyle name="Accent4 - 20% 9" xfId="761" xr:uid="{00000000-0005-0000-0000-0000A0020000}"/>
    <cellStyle name="Accent4 - 40%" xfId="762" xr:uid="{00000000-0005-0000-0000-0000A1020000}"/>
    <cellStyle name="Accent4 - 40% 10" xfId="763" xr:uid="{00000000-0005-0000-0000-0000A2020000}"/>
    <cellStyle name="Accent4 - 40% 11" xfId="764" xr:uid="{00000000-0005-0000-0000-0000A3020000}"/>
    <cellStyle name="Accent4 - 40% 12" xfId="765" xr:uid="{00000000-0005-0000-0000-0000A4020000}"/>
    <cellStyle name="Accent4 - 40% 13" xfId="766" xr:uid="{00000000-0005-0000-0000-0000A5020000}"/>
    <cellStyle name="Accent4 - 40% 14" xfId="767" xr:uid="{00000000-0005-0000-0000-0000A6020000}"/>
    <cellStyle name="Accent4 - 40% 15" xfId="768" xr:uid="{00000000-0005-0000-0000-0000A7020000}"/>
    <cellStyle name="Accent4 - 40% 16" xfId="769" xr:uid="{00000000-0005-0000-0000-0000A8020000}"/>
    <cellStyle name="Accent4 - 40% 17" xfId="770" xr:uid="{00000000-0005-0000-0000-0000A9020000}"/>
    <cellStyle name="Accent4 - 40% 18" xfId="771" xr:uid="{00000000-0005-0000-0000-0000AA020000}"/>
    <cellStyle name="Accent4 - 40% 19" xfId="772" xr:uid="{00000000-0005-0000-0000-0000AB020000}"/>
    <cellStyle name="Accent4 - 40% 2" xfId="773" xr:uid="{00000000-0005-0000-0000-0000AC020000}"/>
    <cellStyle name="Accent4 - 40% 20" xfId="774" xr:uid="{00000000-0005-0000-0000-0000AD020000}"/>
    <cellStyle name="Accent4 - 40% 21" xfId="775" xr:uid="{00000000-0005-0000-0000-0000AE020000}"/>
    <cellStyle name="Accent4 - 40% 22" xfId="776" xr:uid="{00000000-0005-0000-0000-0000AF020000}"/>
    <cellStyle name="Accent4 - 40% 3" xfId="777" xr:uid="{00000000-0005-0000-0000-0000B0020000}"/>
    <cellStyle name="Accent4 - 40% 4" xfId="778" xr:uid="{00000000-0005-0000-0000-0000B1020000}"/>
    <cellStyle name="Accent4 - 40% 5" xfId="779" xr:uid="{00000000-0005-0000-0000-0000B2020000}"/>
    <cellStyle name="Accent4 - 40% 6" xfId="780" xr:uid="{00000000-0005-0000-0000-0000B3020000}"/>
    <cellStyle name="Accent4 - 40% 7" xfId="781" xr:uid="{00000000-0005-0000-0000-0000B4020000}"/>
    <cellStyle name="Accent4 - 40% 8" xfId="782" xr:uid="{00000000-0005-0000-0000-0000B5020000}"/>
    <cellStyle name="Accent4 - 40% 9" xfId="783" xr:uid="{00000000-0005-0000-0000-0000B6020000}"/>
    <cellStyle name="Accent4 - 60%" xfId="784" xr:uid="{00000000-0005-0000-0000-0000B7020000}"/>
    <cellStyle name="Accent4 - 60% 2" xfId="785" xr:uid="{00000000-0005-0000-0000-0000B8020000}"/>
    <cellStyle name="Accent4 2" xfId="786" xr:uid="{00000000-0005-0000-0000-0000B9020000}"/>
    <cellStyle name="Accent4 2 10" xfId="787" xr:uid="{00000000-0005-0000-0000-0000BA020000}"/>
    <cellStyle name="Accent4 2 2" xfId="788" xr:uid="{00000000-0005-0000-0000-0000BB020000}"/>
    <cellStyle name="Accent4 2 3" xfId="789" xr:uid="{00000000-0005-0000-0000-0000BC020000}"/>
    <cellStyle name="Accent4 2 4" xfId="790" xr:uid="{00000000-0005-0000-0000-0000BD020000}"/>
    <cellStyle name="Accent4 2 5" xfId="791" xr:uid="{00000000-0005-0000-0000-0000BE020000}"/>
    <cellStyle name="Accent4 2 6" xfId="792" xr:uid="{00000000-0005-0000-0000-0000BF020000}"/>
    <cellStyle name="Accent4 2 7" xfId="793" xr:uid="{00000000-0005-0000-0000-0000C0020000}"/>
    <cellStyle name="Accent4 2 8" xfId="794" xr:uid="{00000000-0005-0000-0000-0000C1020000}"/>
    <cellStyle name="Accent4 2 9" xfId="795" xr:uid="{00000000-0005-0000-0000-0000C2020000}"/>
    <cellStyle name="Accent4 3" xfId="796" xr:uid="{00000000-0005-0000-0000-0000C3020000}"/>
    <cellStyle name="Accent4 3 2" xfId="797" xr:uid="{00000000-0005-0000-0000-0000C4020000}"/>
    <cellStyle name="Accent4 4" xfId="798" xr:uid="{00000000-0005-0000-0000-0000C5020000}"/>
    <cellStyle name="Accent4 4 2" xfId="799" xr:uid="{00000000-0005-0000-0000-0000C6020000}"/>
    <cellStyle name="Accent4 5" xfId="800" xr:uid="{00000000-0005-0000-0000-0000C7020000}"/>
    <cellStyle name="Accent4 5 2" xfId="801" xr:uid="{00000000-0005-0000-0000-0000C8020000}"/>
    <cellStyle name="Accent4 6" xfId="802" xr:uid="{00000000-0005-0000-0000-0000C9020000}"/>
    <cellStyle name="Accent5" xfId="2" builtinId="45"/>
    <cellStyle name="Accent5 - 20%" xfId="803" xr:uid="{00000000-0005-0000-0000-0000CB020000}"/>
    <cellStyle name="Accent5 - 20% 10" xfId="804" xr:uid="{00000000-0005-0000-0000-0000CC020000}"/>
    <cellStyle name="Accent5 - 20% 11" xfId="805" xr:uid="{00000000-0005-0000-0000-0000CD020000}"/>
    <cellStyle name="Accent5 - 20% 12" xfId="806" xr:uid="{00000000-0005-0000-0000-0000CE020000}"/>
    <cellStyle name="Accent5 - 20% 13" xfId="807" xr:uid="{00000000-0005-0000-0000-0000CF020000}"/>
    <cellStyle name="Accent5 - 20% 14" xfId="808" xr:uid="{00000000-0005-0000-0000-0000D0020000}"/>
    <cellStyle name="Accent5 - 20% 15" xfId="809" xr:uid="{00000000-0005-0000-0000-0000D1020000}"/>
    <cellStyle name="Accent5 - 20% 16" xfId="810" xr:uid="{00000000-0005-0000-0000-0000D2020000}"/>
    <cellStyle name="Accent5 - 20% 17" xfId="811" xr:uid="{00000000-0005-0000-0000-0000D3020000}"/>
    <cellStyle name="Accent5 - 20% 18" xfId="812" xr:uid="{00000000-0005-0000-0000-0000D4020000}"/>
    <cellStyle name="Accent5 - 20% 19" xfId="813" xr:uid="{00000000-0005-0000-0000-0000D5020000}"/>
    <cellStyle name="Accent5 - 20% 2" xfId="814" xr:uid="{00000000-0005-0000-0000-0000D6020000}"/>
    <cellStyle name="Accent5 - 20% 20" xfId="815" xr:uid="{00000000-0005-0000-0000-0000D7020000}"/>
    <cellStyle name="Accent5 - 20% 21" xfId="816" xr:uid="{00000000-0005-0000-0000-0000D8020000}"/>
    <cellStyle name="Accent5 - 20% 22" xfId="817" xr:uid="{00000000-0005-0000-0000-0000D9020000}"/>
    <cellStyle name="Accent5 - 20% 3" xfId="818" xr:uid="{00000000-0005-0000-0000-0000DA020000}"/>
    <cellStyle name="Accent5 - 20% 4" xfId="819" xr:uid="{00000000-0005-0000-0000-0000DB020000}"/>
    <cellStyle name="Accent5 - 20% 5" xfId="820" xr:uid="{00000000-0005-0000-0000-0000DC020000}"/>
    <cellStyle name="Accent5 - 20% 6" xfId="821" xr:uid="{00000000-0005-0000-0000-0000DD020000}"/>
    <cellStyle name="Accent5 - 20% 7" xfId="822" xr:uid="{00000000-0005-0000-0000-0000DE020000}"/>
    <cellStyle name="Accent5 - 20% 8" xfId="823" xr:uid="{00000000-0005-0000-0000-0000DF020000}"/>
    <cellStyle name="Accent5 - 20% 9" xfId="824" xr:uid="{00000000-0005-0000-0000-0000E0020000}"/>
    <cellStyle name="Accent5 - 40%" xfId="825" xr:uid="{00000000-0005-0000-0000-0000E1020000}"/>
    <cellStyle name="Accent5 - 40% 10" xfId="826" xr:uid="{00000000-0005-0000-0000-0000E2020000}"/>
    <cellStyle name="Accent5 - 40% 11" xfId="827" xr:uid="{00000000-0005-0000-0000-0000E3020000}"/>
    <cellStyle name="Accent5 - 40% 12" xfId="828" xr:uid="{00000000-0005-0000-0000-0000E4020000}"/>
    <cellStyle name="Accent5 - 40% 13" xfId="829" xr:uid="{00000000-0005-0000-0000-0000E5020000}"/>
    <cellStyle name="Accent5 - 40% 14" xfId="830" xr:uid="{00000000-0005-0000-0000-0000E6020000}"/>
    <cellStyle name="Accent5 - 40% 15" xfId="831" xr:uid="{00000000-0005-0000-0000-0000E7020000}"/>
    <cellStyle name="Accent5 - 40% 16" xfId="832" xr:uid="{00000000-0005-0000-0000-0000E8020000}"/>
    <cellStyle name="Accent5 - 40% 17" xfId="833" xr:uid="{00000000-0005-0000-0000-0000E9020000}"/>
    <cellStyle name="Accent5 - 40% 18" xfId="834" xr:uid="{00000000-0005-0000-0000-0000EA020000}"/>
    <cellStyle name="Accent5 - 40% 19" xfId="835" xr:uid="{00000000-0005-0000-0000-0000EB020000}"/>
    <cellStyle name="Accent5 - 40% 2" xfId="836" xr:uid="{00000000-0005-0000-0000-0000EC020000}"/>
    <cellStyle name="Accent5 - 40% 20" xfId="837" xr:uid="{00000000-0005-0000-0000-0000ED020000}"/>
    <cellStyle name="Accent5 - 40% 21" xfId="838" xr:uid="{00000000-0005-0000-0000-0000EE020000}"/>
    <cellStyle name="Accent5 - 40% 22" xfId="839" xr:uid="{00000000-0005-0000-0000-0000EF020000}"/>
    <cellStyle name="Accent5 - 40% 3" xfId="840" xr:uid="{00000000-0005-0000-0000-0000F0020000}"/>
    <cellStyle name="Accent5 - 40% 4" xfId="841" xr:uid="{00000000-0005-0000-0000-0000F1020000}"/>
    <cellStyle name="Accent5 - 40% 5" xfId="842" xr:uid="{00000000-0005-0000-0000-0000F2020000}"/>
    <cellStyle name="Accent5 - 40% 6" xfId="843" xr:uid="{00000000-0005-0000-0000-0000F3020000}"/>
    <cellStyle name="Accent5 - 40% 7" xfId="844" xr:uid="{00000000-0005-0000-0000-0000F4020000}"/>
    <cellStyle name="Accent5 - 40% 8" xfId="845" xr:uid="{00000000-0005-0000-0000-0000F5020000}"/>
    <cellStyle name="Accent5 - 40% 9" xfId="846" xr:uid="{00000000-0005-0000-0000-0000F6020000}"/>
    <cellStyle name="Accent5 - 60%" xfId="847" xr:uid="{00000000-0005-0000-0000-0000F7020000}"/>
    <cellStyle name="Accent5 - 60% 2" xfId="848" xr:uid="{00000000-0005-0000-0000-0000F8020000}"/>
    <cellStyle name="Accent5 2" xfId="849" xr:uid="{00000000-0005-0000-0000-0000F9020000}"/>
    <cellStyle name="Accent5 2 10" xfId="850" xr:uid="{00000000-0005-0000-0000-0000FA020000}"/>
    <cellStyle name="Accent5 2 2" xfId="851" xr:uid="{00000000-0005-0000-0000-0000FB020000}"/>
    <cellStyle name="Accent5 2 3" xfId="852" xr:uid="{00000000-0005-0000-0000-0000FC020000}"/>
    <cellStyle name="Accent5 2 4" xfId="853" xr:uid="{00000000-0005-0000-0000-0000FD020000}"/>
    <cellStyle name="Accent5 2 5" xfId="854" xr:uid="{00000000-0005-0000-0000-0000FE020000}"/>
    <cellStyle name="Accent5 2 6" xfId="855" xr:uid="{00000000-0005-0000-0000-0000FF020000}"/>
    <cellStyle name="Accent5 2 7" xfId="856" xr:uid="{00000000-0005-0000-0000-000000030000}"/>
    <cellStyle name="Accent5 2 8" xfId="857" xr:uid="{00000000-0005-0000-0000-000001030000}"/>
    <cellStyle name="Accent5 2 9" xfId="858" xr:uid="{00000000-0005-0000-0000-000002030000}"/>
    <cellStyle name="Accent5 3" xfId="859" xr:uid="{00000000-0005-0000-0000-000003030000}"/>
    <cellStyle name="Accent5 3 2" xfId="860" xr:uid="{00000000-0005-0000-0000-000004030000}"/>
    <cellStyle name="Accent5 4" xfId="861" xr:uid="{00000000-0005-0000-0000-000005030000}"/>
    <cellStyle name="Accent5 4 2" xfId="862" xr:uid="{00000000-0005-0000-0000-000006030000}"/>
    <cellStyle name="Accent5 5" xfId="863" xr:uid="{00000000-0005-0000-0000-000007030000}"/>
    <cellStyle name="Accent5 5 2" xfId="864" xr:uid="{00000000-0005-0000-0000-000008030000}"/>
    <cellStyle name="Accent5 6" xfId="865" xr:uid="{00000000-0005-0000-0000-000009030000}"/>
    <cellStyle name="Accent6 - 20%" xfId="866" xr:uid="{00000000-0005-0000-0000-00000A030000}"/>
    <cellStyle name="Accent6 - 20% 10" xfId="867" xr:uid="{00000000-0005-0000-0000-00000B030000}"/>
    <cellStyle name="Accent6 - 20% 11" xfId="868" xr:uid="{00000000-0005-0000-0000-00000C030000}"/>
    <cellStyle name="Accent6 - 20% 12" xfId="869" xr:uid="{00000000-0005-0000-0000-00000D030000}"/>
    <cellStyle name="Accent6 - 20% 13" xfId="870" xr:uid="{00000000-0005-0000-0000-00000E030000}"/>
    <cellStyle name="Accent6 - 20% 14" xfId="871" xr:uid="{00000000-0005-0000-0000-00000F030000}"/>
    <cellStyle name="Accent6 - 20% 15" xfId="872" xr:uid="{00000000-0005-0000-0000-000010030000}"/>
    <cellStyle name="Accent6 - 20% 16" xfId="873" xr:uid="{00000000-0005-0000-0000-000011030000}"/>
    <cellStyle name="Accent6 - 20% 17" xfId="874" xr:uid="{00000000-0005-0000-0000-000012030000}"/>
    <cellStyle name="Accent6 - 20% 18" xfId="875" xr:uid="{00000000-0005-0000-0000-000013030000}"/>
    <cellStyle name="Accent6 - 20% 19" xfId="876" xr:uid="{00000000-0005-0000-0000-000014030000}"/>
    <cellStyle name="Accent6 - 20% 2" xfId="877" xr:uid="{00000000-0005-0000-0000-000015030000}"/>
    <cellStyle name="Accent6 - 20% 20" xfId="878" xr:uid="{00000000-0005-0000-0000-000016030000}"/>
    <cellStyle name="Accent6 - 20% 21" xfId="879" xr:uid="{00000000-0005-0000-0000-000017030000}"/>
    <cellStyle name="Accent6 - 20% 22" xfId="880" xr:uid="{00000000-0005-0000-0000-000018030000}"/>
    <cellStyle name="Accent6 - 20% 3" xfId="881" xr:uid="{00000000-0005-0000-0000-000019030000}"/>
    <cellStyle name="Accent6 - 20% 4" xfId="882" xr:uid="{00000000-0005-0000-0000-00001A030000}"/>
    <cellStyle name="Accent6 - 20% 5" xfId="883" xr:uid="{00000000-0005-0000-0000-00001B030000}"/>
    <cellStyle name="Accent6 - 20% 6" xfId="884" xr:uid="{00000000-0005-0000-0000-00001C030000}"/>
    <cellStyle name="Accent6 - 20% 7" xfId="885" xr:uid="{00000000-0005-0000-0000-00001D030000}"/>
    <cellStyle name="Accent6 - 20% 8" xfId="886" xr:uid="{00000000-0005-0000-0000-00001E030000}"/>
    <cellStyle name="Accent6 - 20% 9" xfId="887" xr:uid="{00000000-0005-0000-0000-00001F030000}"/>
    <cellStyle name="Accent6 - 40%" xfId="888" xr:uid="{00000000-0005-0000-0000-000020030000}"/>
    <cellStyle name="Accent6 - 40% 10" xfId="889" xr:uid="{00000000-0005-0000-0000-000021030000}"/>
    <cellStyle name="Accent6 - 40% 11" xfId="890" xr:uid="{00000000-0005-0000-0000-000022030000}"/>
    <cellStyle name="Accent6 - 40% 12" xfId="891" xr:uid="{00000000-0005-0000-0000-000023030000}"/>
    <cellStyle name="Accent6 - 40% 13" xfId="892" xr:uid="{00000000-0005-0000-0000-000024030000}"/>
    <cellStyle name="Accent6 - 40% 14" xfId="893" xr:uid="{00000000-0005-0000-0000-000025030000}"/>
    <cellStyle name="Accent6 - 40% 15" xfId="894" xr:uid="{00000000-0005-0000-0000-000026030000}"/>
    <cellStyle name="Accent6 - 40% 16" xfId="895" xr:uid="{00000000-0005-0000-0000-000027030000}"/>
    <cellStyle name="Accent6 - 40% 17" xfId="896" xr:uid="{00000000-0005-0000-0000-000028030000}"/>
    <cellStyle name="Accent6 - 40% 18" xfId="897" xr:uid="{00000000-0005-0000-0000-000029030000}"/>
    <cellStyle name="Accent6 - 40% 19" xfId="898" xr:uid="{00000000-0005-0000-0000-00002A030000}"/>
    <cellStyle name="Accent6 - 40% 2" xfId="899" xr:uid="{00000000-0005-0000-0000-00002B030000}"/>
    <cellStyle name="Accent6 - 40% 20" xfId="900" xr:uid="{00000000-0005-0000-0000-00002C030000}"/>
    <cellStyle name="Accent6 - 40% 21" xfId="901" xr:uid="{00000000-0005-0000-0000-00002D030000}"/>
    <cellStyle name="Accent6 - 40% 22" xfId="902" xr:uid="{00000000-0005-0000-0000-00002E030000}"/>
    <cellStyle name="Accent6 - 40% 3" xfId="903" xr:uid="{00000000-0005-0000-0000-00002F030000}"/>
    <cellStyle name="Accent6 - 40% 4" xfId="904" xr:uid="{00000000-0005-0000-0000-000030030000}"/>
    <cellStyle name="Accent6 - 40% 5" xfId="905" xr:uid="{00000000-0005-0000-0000-000031030000}"/>
    <cellStyle name="Accent6 - 40% 6" xfId="906" xr:uid="{00000000-0005-0000-0000-000032030000}"/>
    <cellStyle name="Accent6 - 40% 7" xfId="907" xr:uid="{00000000-0005-0000-0000-000033030000}"/>
    <cellStyle name="Accent6 - 40% 8" xfId="908" xr:uid="{00000000-0005-0000-0000-000034030000}"/>
    <cellStyle name="Accent6 - 40% 9" xfId="909" xr:uid="{00000000-0005-0000-0000-000035030000}"/>
    <cellStyle name="Accent6 - 60%" xfId="910" xr:uid="{00000000-0005-0000-0000-000036030000}"/>
    <cellStyle name="Accent6 - 60% 2" xfId="911" xr:uid="{00000000-0005-0000-0000-000037030000}"/>
    <cellStyle name="Accent6 2" xfId="912" xr:uid="{00000000-0005-0000-0000-000038030000}"/>
    <cellStyle name="Accent6 2 10" xfId="913" xr:uid="{00000000-0005-0000-0000-000039030000}"/>
    <cellStyle name="Accent6 2 2" xfId="914" xr:uid="{00000000-0005-0000-0000-00003A030000}"/>
    <cellStyle name="Accent6 2 3" xfId="915" xr:uid="{00000000-0005-0000-0000-00003B030000}"/>
    <cellStyle name="Accent6 2 4" xfId="916" xr:uid="{00000000-0005-0000-0000-00003C030000}"/>
    <cellStyle name="Accent6 2 5" xfId="917" xr:uid="{00000000-0005-0000-0000-00003D030000}"/>
    <cellStyle name="Accent6 2 6" xfId="918" xr:uid="{00000000-0005-0000-0000-00003E030000}"/>
    <cellStyle name="Accent6 2 7" xfId="919" xr:uid="{00000000-0005-0000-0000-00003F030000}"/>
    <cellStyle name="Accent6 2 8" xfId="920" xr:uid="{00000000-0005-0000-0000-000040030000}"/>
    <cellStyle name="Accent6 2 9" xfId="921" xr:uid="{00000000-0005-0000-0000-000041030000}"/>
    <cellStyle name="Accent6 3" xfId="922" xr:uid="{00000000-0005-0000-0000-000042030000}"/>
    <cellStyle name="Accent6 3 2" xfId="923" xr:uid="{00000000-0005-0000-0000-000043030000}"/>
    <cellStyle name="Accent6 4" xfId="924" xr:uid="{00000000-0005-0000-0000-000044030000}"/>
    <cellStyle name="Accent6 4 2" xfId="925" xr:uid="{00000000-0005-0000-0000-000045030000}"/>
    <cellStyle name="Accent6 5" xfId="926" xr:uid="{00000000-0005-0000-0000-000046030000}"/>
    <cellStyle name="Accent6 5 2" xfId="927" xr:uid="{00000000-0005-0000-0000-000047030000}"/>
    <cellStyle name="Accent6 6" xfId="928" xr:uid="{00000000-0005-0000-0000-000048030000}"/>
    <cellStyle name="ÅëÈ­ [0]_±âÅ¸" xfId="929" xr:uid="{00000000-0005-0000-0000-000049030000}"/>
    <cellStyle name="ÅëÈ­_±âÅ¸" xfId="930" xr:uid="{00000000-0005-0000-0000-00004A030000}"/>
    <cellStyle name="Arial1 - Style1" xfId="931" xr:uid="{00000000-0005-0000-0000-00004B030000}"/>
    <cellStyle name="Arial1 - Style1 2" xfId="932" xr:uid="{00000000-0005-0000-0000-00004C030000}"/>
    <cellStyle name="Arial1 - Style1 3" xfId="933" xr:uid="{00000000-0005-0000-0000-00004D030000}"/>
    <cellStyle name="Arial1 - Style2" xfId="934" xr:uid="{00000000-0005-0000-0000-00004E030000}"/>
    <cellStyle name="Arial1 - Style2 2" xfId="935" xr:uid="{00000000-0005-0000-0000-00004F030000}"/>
    <cellStyle name="Arial1 - Style2 3" xfId="936" xr:uid="{00000000-0005-0000-0000-000050030000}"/>
    <cellStyle name="Arial10" xfId="937" xr:uid="{00000000-0005-0000-0000-000051030000}"/>
    <cellStyle name="Arial10 10" xfId="938" xr:uid="{00000000-0005-0000-0000-000052030000}"/>
    <cellStyle name="Arial10 11" xfId="939" xr:uid="{00000000-0005-0000-0000-000053030000}"/>
    <cellStyle name="Arial10 12" xfId="940" xr:uid="{00000000-0005-0000-0000-000054030000}"/>
    <cellStyle name="Arial10 13" xfId="941" xr:uid="{00000000-0005-0000-0000-000055030000}"/>
    <cellStyle name="Arial10 14" xfId="942" xr:uid="{00000000-0005-0000-0000-000056030000}"/>
    <cellStyle name="Arial10 15" xfId="943" xr:uid="{00000000-0005-0000-0000-000057030000}"/>
    <cellStyle name="Arial10 16" xfId="944" xr:uid="{00000000-0005-0000-0000-000058030000}"/>
    <cellStyle name="Arial10 17" xfId="945" xr:uid="{00000000-0005-0000-0000-000059030000}"/>
    <cellStyle name="Arial10 18" xfId="946" xr:uid="{00000000-0005-0000-0000-00005A030000}"/>
    <cellStyle name="Arial10 19" xfId="947" xr:uid="{00000000-0005-0000-0000-00005B030000}"/>
    <cellStyle name="Arial10 2" xfId="948" xr:uid="{00000000-0005-0000-0000-00005C030000}"/>
    <cellStyle name="Arial10 20" xfId="949" xr:uid="{00000000-0005-0000-0000-00005D030000}"/>
    <cellStyle name="Arial10 21" xfId="950" xr:uid="{00000000-0005-0000-0000-00005E030000}"/>
    <cellStyle name="Arial10 22" xfId="951" xr:uid="{00000000-0005-0000-0000-00005F030000}"/>
    <cellStyle name="Arial10 3" xfId="952" xr:uid="{00000000-0005-0000-0000-000060030000}"/>
    <cellStyle name="Arial10 4" xfId="953" xr:uid="{00000000-0005-0000-0000-000061030000}"/>
    <cellStyle name="Arial10 5" xfId="954" xr:uid="{00000000-0005-0000-0000-000062030000}"/>
    <cellStyle name="Arial10 6" xfId="955" xr:uid="{00000000-0005-0000-0000-000063030000}"/>
    <cellStyle name="Arial10 7" xfId="956" xr:uid="{00000000-0005-0000-0000-000064030000}"/>
    <cellStyle name="Arial10 8" xfId="957" xr:uid="{00000000-0005-0000-0000-000065030000}"/>
    <cellStyle name="Arial10 9" xfId="958" xr:uid="{00000000-0005-0000-0000-000066030000}"/>
    <cellStyle name="ÄÞ¸¶ [0]_±âÅ¸" xfId="959" xr:uid="{00000000-0005-0000-0000-000067030000}"/>
    <cellStyle name="ÄÞ¸¶_±âÅ¸" xfId="960" xr:uid="{00000000-0005-0000-0000-000068030000}"/>
    <cellStyle name="Avertissement" xfId="961" xr:uid="{00000000-0005-0000-0000-000069030000}"/>
    <cellStyle name="b1x" xfId="962" xr:uid="{00000000-0005-0000-0000-00006A030000}"/>
    <cellStyle name="Bad 2" xfId="963" xr:uid="{00000000-0005-0000-0000-00006B030000}"/>
    <cellStyle name="Bad 2 10" xfId="964" xr:uid="{00000000-0005-0000-0000-00006C030000}"/>
    <cellStyle name="Bad 2 2" xfId="965" xr:uid="{00000000-0005-0000-0000-00006D030000}"/>
    <cellStyle name="Bad 2 3" xfId="966" xr:uid="{00000000-0005-0000-0000-00006E030000}"/>
    <cellStyle name="Bad 2 4" xfId="967" xr:uid="{00000000-0005-0000-0000-00006F030000}"/>
    <cellStyle name="Bad 2 5" xfId="968" xr:uid="{00000000-0005-0000-0000-000070030000}"/>
    <cellStyle name="Bad 2 6" xfId="969" xr:uid="{00000000-0005-0000-0000-000071030000}"/>
    <cellStyle name="Bad 2 7" xfId="970" xr:uid="{00000000-0005-0000-0000-000072030000}"/>
    <cellStyle name="Bad 2 8" xfId="971" xr:uid="{00000000-0005-0000-0000-000073030000}"/>
    <cellStyle name="Bad 2 9" xfId="972" xr:uid="{00000000-0005-0000-0000-000074030000}"/>
    <cellStyle name="Bad 3" xfId="973" xr:uid="{00000000-0005-0000-0000-000075030000}"/>
    <cellStyle name="Bad 3 2" xfId="974" xr:uid="{00000000-0005-0000-0000-000076030000}"/>
    <cellStyle name="Bad 4" xfId="975" xr:uid="{00000000-0005-0000-0000-000077030000}"/>
    <cellStyle name="Bad 4 2" xfId="976" xr:uid="{00000000-0005-0000-0000-000078030000}"/>
    <cellStyle name="Bad 5" xfId="977" xr:uid="{00000000-0005-0000-0000-000079030000}"/>
    <cellStyle name="Bad 5 2" xfId="978" xr:uid="{00000000-0005-0000-0000-00007A030000}"/>
    <cellStyle name="Bad 6" xfId="979" xr:uid="{00000000-0005-0000-0000-00007B030000}"/>
    <cellStyle name="C                      " xfId="980" xr:uid="{00000000-0005-0000-0000-00007C030000}"/>
    <cellStyle name="Ç¥ÁØ_¿¬°£´©°è¿¹»ó" xfId="981" xr:uid="{00000000-0005-0000-0000-00007D030000}"/>
    <cellStyle name="Calcul" xfId="982" xr:uid="{00000000-0005-0000-0000-00007E030000}"/>
    <cellStyle name="Calculation 2" xfId="983" xr:uid="{00000000-0005-0000-0000-00007F030000}"/>
    <cellStyle name="Calculation 2 10" xfId="984" xr:uid="{00000000-0005-0000-0000-000080030000}"/>
    <cellStyle name="Calculation 2 2" xfId="985" xr:uid="{00000000-0005-0000-0000-000081030000}"/>
    <cellStyle name="Calculation 2 3" xfId="986" xr:uid="{00000000-0005-0000-0000-000082030000}"/>
    <cellStyle name="Calculation 2 4" xfId="987" xr:uid="{00000000-0005-0000-0000-000083030000}"/>
    <cellStyle name="Calculation 2 5" xfId="988" xr:uid="{00000000-0005-0000-0000-000084030000}"/>
    <cellStyle name="Calculation 2 6" xfId="989" xr:uid="{00000000-0005-0000-0000-000085030000}"/>
    <cellStyle name="Calculation 2 7" xfId="990" xr:uid="{00000000-0005-0000-0000-000086030000}"/>
    <cellStyle name="Calculation 2 8" xfId="991" xr:uid="{00000000-0005-0000-0000-000087030000}"/>
    <cellStyle name="Calculation 2 9" xfId="992" xr:uid="{00000000-0005-0000-0000-000088030000}"/>
    <cellStyle name="Calculation 3" xfId="993" xr:uid="{00000000-0005-0000-0000-000089030000}"/>
    <cellStyle name="Calculation 3 2" xfId="994" xr:uid="{00000000-0005-0000-0000-00008A030000}"/>
    <cellStyle name="Calculation 4" xfId="995" xr:uid="{00000000-0005-0000-0000-00008B030000}"/>
    <cellStyle name="Calculation 4 2" xfId="996" xr:uid="{00000000-0005-0000-0000-00008C030000}"/>
    <cellStyle name="Calculation 5" xfId="997" xr:uid="{00000000-0005-0000-0000-00008D030000}"/>
    <cellStyle name="Calculation 5 2" xfId="998" xr:uid="{00000000-0005-0000-0000-00008E030000}"/>
    <cellStyle name="Calculation 6" xfId="999" xr:uid="{00000000-0005-0000-0000-00008F030000}"/>
    <cellStyle name="Cellule liée" xfId="1000" xr:uid="{00000000-0005-0000-0000-000090030000}"/>
    <cellStyle name="Check Cell 2" xfId="1001" xr:uid="{00000000-0005-0000-0000-000091030000}"/>
    <cellStyle name="Check Cell 2 10" xfId="1002" xr:uid="{00000000-0005-0000-0000-000092030000}"/>
    <cellStyle name="Check Cell 2 2" xfId="1003" xr:uid="{00000000-0005-0000-0000-000093030000}"/>
    <cellStyle name="Check Cell 2 3" xfId="1004" xr:uid="{00000000-0005-0000-0000-000094030000}"/>
    <cellStyle name="Check Cell 2 4" xfId="1005" xr:uid="{00000000-0005-0000-0000-000095030000}"/>
    <cellStyle name="Check Cell 2 5" xfId="1006" xr:uid="{00000000-0005-0000-0000-000096030000}"/>
    <cellStyle name="Check Cell 2 6" xfId="1007" xr:uid="{00000000-0005-0000-0000-000097030000}"/>
    <cellStyle name="Check Cell 2 7" xfId="1008" xr:uid="{00000000-0005-0000-0000-000098030000}"/>
    <cellStyle name="Check Cell 2 8" xfId="1009" xr:uid="{00000000-0005-0000-0000-000099030000}"/>
    <cellStyle name="Check Cell 2 9" xfId="1010" xr:uid="{00000000-0005-0000-0000-00009A030000}"/>
    <cellStyle name="Check Cell 3" xfId="1011" xr:uid="{00000000-0005-0000-0000-00009B030000}"/>
    <cellStyle name="Check Cell 3 2" xfId="1012" xr:uid="{00000000-0005-0000-0000-00009C030000}"/>
    <cellStyle name="Check Cell 4" xfId="1013" xr:uid="{00000000-0005-0000-0000-00009D030000}"/>
    <cellStyle name="Check Cell 4 2" xfId="1014" xr:uid="{00000000-0005-0000-0000-00009E030000}"/>
    <cellStyle name="Check Cell 5" xfId="1015" xr:uid="{00000000-0005-0000-0000-00009F030000}"/>
    <cellStyle name="Check Cell 5 2" xfId="1016" xr:uid="{00000000-0005-0000-0000-0000A0030000}"/>
    <cellStyle name="Check Cell 6" xfId="1017" xr:uid="{00000000-0005-0000-0000-0000A1030000}"/>
    <cellStyle name="Comma  - Style1" xfId="1018" xr:uid="{00000000-0005-0000-0000-0000A2030000}"/>
    <cellStyle name="Comma  - Style2" xfId="1019" xr:uid="{00000000-0005-0000-0000-0000A3030000}"/>
    <cellStyle name="Comma  - Style3" xfId="1020" xr:uid="{00000000-0005-0000-0000-0000A4030000}"/>
    <cellStyle name="Comma  - Style3 2" xfId="1021" xr:uid="{00000000-0005-0000-0000-0000A5030000}"/>
    <cellStyle name="Comma  - Style3 3" xfId="1022" xr:uid="{00000000-0005-0000-0000-0000A6030000}"/>
    <cellStyle name="Comma  - Style4" xfId="1023" xr:uid="{00000000-0005-0000-0000-0000A7030000}"/>
    <cellStyle name="Comma  - Style4 2" xfId="1024" xr:uid="{00000000-0005-0000-0000-0000A8030000}"/>
    <cellStyle name="Comma  - Style4 3" xfId="1025" xr:uid="{00000000-0005-0000-0000-0000A9030000}"/>
    <cellStyle name="Comma  - Style5" xfId="1026" xr:uid="{00000000-0005-0000-0000-0000AA030000}"/>
    <cellStyle name="Comma  - Style5 2" xfId="1027" xr:uid="{00000000-0005-0000-0000-0000AB030000}"/>
    <cellStyle name="Comma  - Style5 3" xfId="1028" xr:uid="{00000000-0005-0000-0000-0000AC030000}"/>
    <cellStyle name="Comma  - Style6" xfId="1029" xr:uid="{00000000-0005-0000-0000-0000AD030000}"/>
    <cellStyle name="Comma  - Style6 2" xfId="1030" xr:uid="{00000000-0005-0000-0000-0000AE030000}"/>
    <cellStyle name="Comma  - Style6 3" xfId="1031" xr:uid="{00000000-0005-0000-0000-0000AF030000}"/>
    <cellStyle name="Comma  - Style7" xfId="1032" xr:uid="{00000000-0005-0000-0000-0000B0030000}"/>
    <cellStyle name="Comma  - Style7 2" xfId="1033" xr:uid="{00000000-0005-0000-0000-0000B1030000}"/>
    <cellStyle name="Comma  - Style7 3" xfId="1034" xr:uid="{00000000-0005-0000-0000-0000B2030000}"/>
    <cellStyle name="Comma  - Style8" xfId="1035" xr:uid="{00000000-0005-0000-0000-0000B3030000}"/>
    <cellStyle name="Comma  - Style8 2" xfId="1036" xr:uid="{00000000-0005-0000-0000-0000B4030000}"/>
    <cellStyle name="Comma  - Style8 3" xfId="1037" xr:uid="{00000000-0005-0000-0000-0000B5030000}"/>
    <cellStyle name="Comma 10" xfId="1038" xr:uid="{00000000-0005-0000-0000-0000B6030000}"/>
    <cellStyle name="Comma 11" xfId="1039" xr:uid="{00000000-0005-0000-0000-0000B7030000}"/>
    <cellStyle name="Comma 11 2" xfId="1040" xr:uid="{00000000-0005-0000-0000-0000B8030000}"/>
    <cellStyle name="Comma 11 2 2" xfId="2350" xr:uid="{00000000-0005-0000-0000-0000B9030000}"/>
    <cellStyle name="Comma 11 3" xfId="2349" xr:uid="{00000000-0005-0000-0000-0000BA030000}"/>
    <cellStyle name="Comma 12" xfId="1041" xr:uid="{00000000-0005-0000-0000-0000BB030000}"/>
    <cellStyle name="Comma 12 2" xfId="1042" xr:uid="{00000000-0005-0000-0000-0000BC030000}"/>
    <cellStyle name="Comma 12 2 2" xfId="2351" xr:uid="{00000000-0005-0000-0000-0000BD030000}"/>
    <cellStyle name="Comma 13" xfId="1043" xr:uid="{00000000-0005-0000-0000-0000BE030000}"/>
    <cellStyle name="Comma 13 2" xfId="1044" xr:uid="{00000000-0005-0000-0000-0000BF030000}"/>
    <cellStyle name="Comma 13 2 2" xfId="2352" xr:uid="{00000000-0005-0000-0000-0000C0030000}"/>
    <cellStyle name="Comma 14" xfId="1045" xr:uid="{00000000-0005-0000-0000-0000C1030000}"/>
    <cellStyle name="Comma 14 2" xfId="1046" xr:uid="{00000000-0005-0000-0000-0000C2030000}"/>
    <cellStyle name="Comma 14 2 2" xfId="2353" xr:uid="{00000000-0005-0000-0000-0000C3030000}"/>
    <cellStyle name="Comma 15" xfId="1047" xr:uid="{00000000-0005-0000-0000-0000C4030000}"/>
    <cellStyle name="Comma 15 2" xfId="1048" xr:uid="{00000000-0005-0000-0000-0000C5030000}"/>
    <cellStyle name="Comma 15 2 2" xfId="2354" xr:uid="{00000000-0005-0000-0000-0000C6030000}"/>
    <cellStyle name="Comma 16" xfId="1049" xr:uid="{00000000-0005-0000-0000-0000C7030000}"/>
    <cellStyle name="Comma 16 2" xfId="1050" xr:uid="{00000000-0005-0000-0000-0000C8030000}"/>
    <cellStyle name="Comma 16 2 2" xfId="1051" xr:uid="{00000000-0005-0000-0000-0000C9030000}"/>
    <cellStyle name="Comma 16 2 2 2" xfId="2355" xr:uid="{00000000-0005-0000-0000-0000CA030000}"/>
    <cellStyle name="Comma 16 3" xfId="1052" xr:uid="{00000000-0005-0000-0000-0000CB030000}"/>
    <cellStyle name="Comma 16 3 2" xfId="2356" xr:uid="{00000000-0005-0000-0000-0000CC030000}"/>
    <cellStyle name="Comma 17" xfId="1053" xr:uid="{00000000-0005-0000-0000-0000CD030000}"/>
    <cellStyle name="Comma 17 2" xfId="1054" xr:uid="{00000000-0005-0000-0000-0000CE030000}"/>
    <cellStyle name="Comma 17 2 2" xfId="2357" xr:uid="{00000000-0005-0000-0000-0000CF030000}"/>
    <cellStyle name="Comma 18" xfId="1055" xr:uid="{00000000-0005-0000-0000-0000D0030000}"/>
    <cellStyle name="Comma 18 2" xfId="1056" xr:uid="{00000000-0005-0000-0000-0000D1030000}"/>
    <cellStyle name="Comma 18 2 2" xfId="2358" xr:uid="{00000000-0005-0000-0000-0000D2030000}"/>
    <cellStyle name="Comma 19" xfId="1057" xr:uid="{00000000-0005-0000-0000-0000D3030000}"/>
    <cellStyle name="Comma 19 2" xfId="1058" xr:uid="{00000000-0005-0000-0000-0000D4030000}"/>
    <cellStyle name="Comma 19 2 2" xfId="2359" xr:uid="{00000000-0005-0000-0000-0000D5030000}"/>
    <cellStyle name="Comma 2" xfId="195" xr:uid="{00000000-0005-0000-0000-0000D6030000}"/>
    <cellStyle name="Comma 2 10" xfId="1059" xr:uid="{00000000-0005-0000-0000-0000D7030000}"/>
    <cellStyle name="Comma 2 10 2" xfId="2360" xr:uid="{00000000-0005-0000-0000-0000D8030000}"/>
    <cellStyle name="Comma 2 11" xfId="1060" xr:uid="{00000000-0005-0000-0000-0000D9030000}"/>
    <cellStyle name="Comma 2 11 2" xfId="2361" xr:uid="{00000000-0005-0000-0000-0000DA030000}"/>
    <cellStyle name="Comma 2 12" xfId="1061" xr:uid="{00000000-0005-0000-0000-0000DB030000}"/>
    <cellStyle name="Comma 2 12 2" xfId="2362" xr:uid="{00000000-0005-0000-0000-0000DC030000}"/>
    <cellStyle name="Comma 2 13" xfId="1062" xr:uid="{00000000-0005-0000-0000-0000DD030000}"/>
    <cellStyle name="Comma 2 13 2" xfId="2363" xr:uid="{00000000-0005-0000-0000-0000DE030000}"/>
    <cellStyle name="Comma 2 14" xfId="1063" xr:uid="{00000000-0005-0000-0000-0000DF030000}"/>
    <cellStyle name="Comma 2 14 2" xfId="2364" xr:uid="{00000000-0005-0000-0000-0000E0030000}"/>
    <cellStyle name="Comma 2 15" xfId="1064" xr:uid="{00000000-0005-0000-0000-0000E1030000}"/>
    <cellStyle name="Comma 2 15 2" xfId="2365" xr:uid="{00000000-0005-0000-0000-0000E2030000}"/>
    <cellStyle name="Comma 2 16" xfId="1065" xr:uid="{00000000-0005-0000-0000-0000E3030000}"/>
    <cellStyle name="Comma 2 16 2" xfId="2366" xr:uid="{00000000-0005-0000-0000-0000E4030000}"/>
    <cellStyle name="Comma 2 17" xfId="1066" xr:uid="{00000000-0005-0000-0000-0000E5030000}"/>
    <cellStyle name="Comma 2 17 2" xfId="2367" xr:uid="{00000000-0005-0000-0000-0000E6030000}"/>
    <cellStyle name="Comma 2 18" xfId="1067" xr:uid="{00000000-0005-0000-0000-0000E7030000}"/>
    <cellStyle name="Comma 2 18 2" xfId="2368" xr:uid="{00000000-0005-0000-0000-0000E8030000}"/>
    <cellStyle name="Comma 2 19" xfId="1068" xr:uid="{00000000-0005-0000-0000-0000E9030000}"/>
    <cellStyle name="Comma 2 19 2" xfId="2369" xr:uid="{00000000-0005-0000-0000-0000EA030000}"/>
    <cellStyle name="Comma 2 2" xfId="196" xr:uid="{00000000-0005-0000-0000-0000EB030000}"/>
    <cellStyle name="Comma 2 2 2" xfId="197" xr:uid="{00000000-0005-0000-0000-0000EC030000}"/>
    <cellStyle name="Comma 2 2 2 2" xfId="1069" xr:uid="{00000000-0005-0000-0000-0000ED030000}"/>
    <cellStyle name="Comma 2 2 2 2 2" xfId="2370" xr:uid="{00000000-0005-0000-0000-0000EE030000}"/>
    <cellStyle name="Comma 2 2 2 3" xfId="2343" xr:uid="{00000000-0005-0000-0000-0000EF030000}"/>
    <cellStyle name="Comma 2 2 3" xfId="1070" xr:uid="{00000000-0005-0000-0000-0000F0030000}"/>
    <cellStyle name="Comma 2 2 3 2" xfId="2371" xr:uid="{00000000-0005-0000-0000-0000F1030000}"/>
    <cellStyle name="Comma 2 2 4" xfId="2342" xr:uid="{00000000-0005-0000-0000-0000F2030000}"/>
    <cellStyle name="Comma 2 20" xfId="1071" xr:uid="{00000000-0005-0000-0000-0000F3030000}"/>
    <cellStyle name="Comma 2 20 2" xfId="2372" xr:uid="{00000000-0005-0000-0000-0000F4030000}"/>
    <cellStyle name="Comma 2 21" xfId="1072" xr:uid="{00000000-0005-0000-0000-0000F5030000}"/>
    <cellStyle name="Comma 2 21 2" xfId="2373" xr:uid="{00000000-0005-0000-0000-0000F6030000}"/>
    <cellStyle name="Comma 2 22" xfId="1073" xr:uid="{00000000-0005-0000-0000-0000F7030000}"/>
    <cellStyle name="Comma 2 22 2" xfId="2374" xr:uid="{00000000-0005-0000-0000-0000F8030000}"/>
    <cellStyle name="Comma 2 23" xfId="1074" xr:uid="{00000000-0005-0000-0000-0000F9030000}"/>
    <cellStyle name="Comma 2 23 2" xfId="2375" xr:uid="{00000000-0005-0000-0000-0000FA030000}"/>
    <cellStyle name="Comma 2 24" xfId="1075" xr:uid="{00000000-0005-0000-0000-0000FB030000}"/>
    <cellStyle name="Comma 2 24 2" xfId="2376" xr:uid="{00000000-0005-0000-0000-0000FC030000}"/>
    <cellStyle name="Comma 2 25" xfId="1076" xr:uid="{00000000-0005-0000-0000-0000FD030000}"/>
    <cellStyle name="Comma 2 25 2" xfId="2377" xr:uid="{00000000-0005-0000-0000-0000FE030000}"/>
    <cellStyle name="Comma 2 3" xfId="1077" xr:uid="{00000000-0005-0000-0000-0000FF030000}"/>
    <cellStyle name="Comma 2 3 2" xfId="1078" xr:uid="{00000000-0005-0000-0000-000000040000}"/>
    <cellStyle name="Comma 2 3 2 2" xfId="2378" xr:uid="{00000000-0005-0000-0000-000001040000}"/>
    <cellStyle name="Comma 2 4" xfId="1079" xr:uid="{00000000-0005-0000-0000-000002040000}"/>
    <cellStyle name="Comma 2 4 2" xfId="1080" xr:uid="{00000000-0005-0000-0000-000003040000}"/>
    <cellStyle name="Comma 2 5" xfId="1081" xr:uid="{00000000-0005-0000-0000-000004040000}"/>
    <cellStyle name="Comma 2 5 2" xfId="1082" xr:uid="{00000000-0005-0000-0000-000005040000}"/>
    <cellStyle name="Comma 2 5 2 2" xfId="2379" xr:uid="{00000000-0005-0000-0000-000006040000}"/>
    <cellStyle name="Comma 2 5 3" xfId="1083" xr:uid="{00000000-0005-0000-0000-000007040000}"/>
    <cellStyle name="Comma 2 5 3 2" xfId="2380" xr:uid="{00000000-0005-0000-0000-000008040000}"/>
    <cellStyle name="Comma 2 6" xfId="1084" xr:uid="{00000000-0005-0000-0000-000009040000}"/>
    <cellStyle name="Comma 2 6 2" xfId="1085" xr:uid="{00000000-0005-0000-0000-00000A040000}"/>
    <cellStyle name="Comma 2 6 2 2" xfId="2381" xr:uid="{00000000-0005-0000-0000-00000B040000}"/>
    <cellStyle name="Comma 2 6 3" xfId="1086" xr:uid="{00000000-0005-0000-0000-00000C040000}"/>
    <cellStyle name="Comma 2 6 3 2" xfId="2382" xr:uid="{00000000-0005-0000-0000-00000D040000}"/>
    <cellStyle name="Comma 2 7" xfId="1087" xr:uid="{00000000-0005-0000-0000-00000E040000}"/>
    <cellStyle name="Comma 2 7 2" xfId="2383" xr:uid="{00000000-0005-0000-0000-00000F040000}"/>
    <cellStyle name="Comma 2 8" xfId="1088" xr:uid="{00000000-0005-0000-0000-000010040000}"/>
    <cellStyle name="Comma 2 8 2" xfId="2384" xr:uid="{00000000-0005-0000-0000-000011040000}"/>
    <cellStyle name="Comma 2 9" xfId="1089" xr:uid="{00000000-0005-0000-0000-000012040000}"/>
    <cellStyle name="Comma 2 9 2" xfId="2385" xr:uid="{00000000-0005-0000-0000-000013040000}"/>
    <cellStyle name="Comma 2_765KV Final Tower Schedule 27.05.2013" xfId="1090" xr:uid="{00000000-0005-0000-0000-000014040000}"/>
    <cellStyle name="Comma 20" xfId="2341" xr:uid="{00000000-0005-0000-0000-000015040000}"/>
    <cellStyle name="Comma 20 2" xfId="2422" xr:uid="{00000000-0005-0000-0000-000016040000}"/>
    <cellStyle name="Comma 3" xfId="198" xr:uid="{00000000-0005-0000-0000-000017040000}"/>
    <cellStyle name="Comma 3 10" xfId="1091" xr:uid="{00000000-0005-0000-0000-000018040000}"/>
    <cellStyle name="Comma 3 10 2" xfId="1092" xr:uid="{00000000-0005-0000-0000-000019040000}"/>
    <cellStyle name="Comma 3 10 2 2" xfId="2386" xr:uid="{00000000-0005-0000-0000-00001A040000}"/>
    <cellStyle name="Comma 3 11" xfId="1093" xr:uid="{00000000-0005-0000-0000-00001B040000}"/>
    <cellStyle name="Comma 3 11 2" xfId="2387" xr:uid="{00000000-0005-0000-0000-00001C040000}"/>
    <cellStyle name="Comma 3 12" xfId="1094" xr:uid="{00000000-0005-0000-0000-00001D040000}"/>
    <cellStyle name="Comma 3 12 2" xfId="2388" xr:uid="{00000000-0005-0000-0000-00001E040000}"/>
    <cellStyle name="Comma 3 13" xfId="2344" xr:uid="{00000000-0005-0000-0000-00001F040000}"/>
    <cellStyle name="Comma 3 2" xfId="199" xr:uid="{00000000-0005-0000-0000-000020040000}"/>
    <cellStyle name="Comma 3 2 2" xfId="200" xr:uid="{00000000-0005-0000-0000-000021040000}"/>
    <cellStyle name="Comma 3 2 2 2" xfId="1095" xr:uid="{00000000-0005-0000-0000-000022040000}"/>
    <cellStyle name="Comma 3 2 2 2 2" xfId="2389" xr:uid="{00000000-0005-0000-0000-000023040000}"/>
    <cellStyle name="Comma 3 2 2 3" xfId="2346" xr:uid="{00000000-0005-0000-0000-000024040000}"/>
    <cellStyle name="Comma 3 2 3" xfId="1096" xr:uid="{00000000-0005-0000-0000-000025040000}"/>
    <cellStyle name="Comma 3 2 3 2" xfId="2390" xr:uid="{00000000-0005-0000-0000-000026040000}"/>
    <cellStyle name="Comma 3 2 4" xfId="1097" xr:uid="{00000000-0005-0000-0000-000027040000}"/>
    <cellStyle name="Comma 3 2 4 2" xfId="2391" xr:uid="{00000000-0005-0000-0000-000028040000}"/>
    <cellStyle name="Comma 3 2 5" xfId="2345" xr:uid="{00000000-0005-0000-0000-000029040000}"/>
    <cellStyle name="Comma 3 3" xfId="201" xr:uid="{00000000-0005-0000-0000-00002A040000}"/>
    <cellStyle name="Comma 3 3 2" xfId="1098" xr:uid="{00000000-0005-0000-0000-00002B040000}"/>
    <cellStyle name="Comma 3 3 2 2" xfId="2392" xr:uid="{00000000-0005-0000-0000-00002C040000}"/>
    <cellStyle name="Comma 3 3 3" xfId="1099" xr:uid="{00000000-0005-0000-0000-00002D040000}"/>
    <cellStyle name="Comma 3 3 3 2" xfId="2393" xr:uid="{00000000-0005-0000-0000-00002E040000}"/>
    <cellStyle name="Comma 3 3 4" xfId="2347" xr:uid="{00000000-0005-0000-0000-00002F040000}"/>
    <cellStyle name="Comma 3 4" xfId="1100" xr:uid="{00000000-0005-0000-0000-000030040000}"/>
    <cellStyle name="Comma 3 4 2" xfId="1101" xr:uid="{00000000-0005-0000-0000-000031040000}"/>
    <cellStyle name="Comma 3 4 2 2" xfId="2394" xr:uid="{00000000-0005-0000-0000-000032040000}"/>
    <cellStyle name="Comma 3 4 3" xfId="1102" xr:uid="{00000000-0005-0000-0000-000033040000}"/>
    <cellStyle name="Comma 3 4 3 2" xfId="2395" xr:uid="{00000000-0005-0000-0000-000034040000}"/>
    <cellStyle name="Comma 3 5" xfId="1103" xr:uid="{00000000-0005-0000-0000-000035040000}"/>
    <cellStyle name="Comma 3 5 2" xfId="1104" xr:uid="{00000000-0005-0000-0000-000036040000}"/>
    <cellStyle name="Comma 3 5 2 2" xfId="2396" xr:uid="{00000000-0005-0000-0000-000037040000}"/>
    <cellStyle name="Comma 3 5 3" xfId="1105" xr:uid="{00000000-0005-0000-0000-000038040000}"/>
    <cellStyle name="Comma 3 5 3 2" xfId="2397" xr:uid="{00000000-0005-0000-0000-000039040000}"/>
    <cellStyle name="Comma 3 6" xfId="1106" xr:uid="{00000000-0005-0000-0000-00003A040000}"/>
    <cellStyle name="Comma 3 6 2" xfId="1107" xr:uid="{00000000-0005-0000-0000-00003B040000}"/>
    <cellStyle name="Comma 3 6 2 2" xfId="2398" xr:uid="{00000000-0005-0000-0000-00003C040000}"/>
    <cellStyle name="Comma 3 6 3" xfId="1108" xr:uid="{00000000-0005-0000-0000-00003D040000}"/>
    <cellStyle name="Comma 3 6 3 2" xfId="2399" xr:uid="{00000000-0005-0000-0000-00003E040000}"/>
    <cellStyle name="Comma 3 7" xfId="1109" xr:uid="{00000000-0005-0000-0000-00003F040000}"/>
    <cellStyle name="Comma 3 7 2" xfId="1110" xr:uid="{00000000-0005-0000-0000-000040040000}"/>
    <cellStyle name="Comma 3 7 2 2" xfId="2400" xr:uid="{00000000-0005-0000-0000-000041040000}"/>
    <cellStyle name="Comma 3 7 3" xfId="1111" xr:uid="{00000000-0005-0000-0000-000042040000}"/>
    <cellStyle name="Comma 3 7 3 2" xfId="2401" xr:uid="{00000000-0005-0000-0000-000043040000}"/>
    <cellStyle name="Comma 3 8" xfId="1112" xr:uid="{00000000-0005-0000-0000-000044040000}"/>
    <cellStyle name="Comma 3 8 2" xfId="1113" xr:uid="{00000000-0005-0000-0000-000045040000}"/>
    <cellStyle name="Comma 3 8 2 2" xfId="2402" xr:uid="{00000000-0005-0000-0000-000046040000}"/>
    <cellStyle name="Comma 3 8 3" xfId="1114" xr:uid="{00000000-0005-0000-0000-000047040000}"/>
    <cellStyle name="Comma 3 8 3 2" xfId="2403" xr:uid="{00000000-0005-0000-0000-000048040000}"/>
    <cellStyle name="Comma 3 9" xfId="1115" xr:uid="{00000000-0005-0000-0000-000049040000}"/>
    <cellStyle name="Comma 3 9 2" xfId="1116" xr:uid="{00000000-0005-0000-0000-00004A040000}"/>
    <cellStyle name="Comma 3 9 2 2" xfId="2404" xr:uid="{00000000-0005-0000-0000-00004B040000}"/>
    <cellStyle name="Comma 3_765KV Final Tower Schedule 27.05.2013" xfId="1117" xr:uid="{00000000-0005-0000-0000-00004C040000}"/>
    <cellStyle name="Comma 4" xfId="1118" xr:uid="{00000000-0005-0000-0000-00004D040000}"/>
    <cellStyle name="Comma 4 2" xfId="1119" xr:uid="{00000000-0005-0000-0000-00004E040000}"/>
    <cellStyle name="Comma 4 2 2" xfId="1120" xr:uid="{00000000-0005-0000-0000-00004F040000}"/>
    <cellStyle name="Comma 4 2 2 2" xfId="2406" xr:uid="{00000000-0005-0000-0000-000050040000}"/>
    <cellStyle name="Comma 4 3" xfId="1121" xr:uid="{00000000-0005-0000-0000-000051040000}"/>
    <cellStyle name="Comma 4 4" xfId="2405" xr:uid="{00000000-0005-0000-0000-000052040000}"/>
    <cellStyle name="Comma 5" xfId="202" xr:uid="{00000000-0005-0000-0000-000053040000}"/>
    <cellStyle name="Comma 5 2" xfId="1122" xr:uid="{00000000-0005-0000-0000-000054040000}"/>
    <cellStyle name="Comma 5 2 2" xfId="1123" xr:uid="{00000000-0005-0000-0000-000055040000}"/>
    <cellStyle name="Comma 5 2 2 2" xfId="2407" xr:uid="{00000000-0005-0000-0000-000056040000}"/>
    <cellStyle name="Comma 5 3" xfId="1124" xr:uid="{00000000-0005-0000-0000-000057040000}"/>
    <cellStyle name="Comma 5 3 2" xfId="2408" xr:uid="{00000000-0005-0000-0000-000058040000}"/>
    <cellStyle name="Comma 5 4" xfId="2348" xr:uid="{00000000-0005-0000-0000-000059040000}"/>
    <cellStyle name="Comma 6" xfId="1125" xr:uid="{00000000-0005-0000-0000-00005A040000}"/>
    <cellStyle name="Comma 6 2" xfId="1126" xr:uid="{00000000-0005-0000-0000-00005B040000}"/>
    <cellStyle name="Comma 6 2 2" xfId="1127" xr:uid="{00000000-0005-0000-0000-00005C040000}"/>
    <cellStyle name="Comma 6 2 2 2" xfId="2409" xr:uid="{00000000-0005-0000-0000-00005D040000}"/>
    <cellStyle name="Comma 6 3" xfId="1128" xr:uid="{00000000-0005-0000-0000-00005E040000}"/>
    <cellStyle name="Comma 6 3 2" xfId="1129" xr:uid="{00000000-0005-0000-0000-00005F040000}"/>
    <cellStyle name="Comma 6 3 2 2" xfId="2410" xr:uid="{00000000-0005-0000-0000-000060040000}"/>
    <cellStyle name="Comma 6 4" xfId="1130" xr:uid="{00000000-0005-0000-0000-000061040000}"/>
    <cellStyle name="Comma 6 4 2" xfId="1131" xr:uid="{00000000-0005-0000-0000-000062040000}"/>
    <cellStyle name="Comma 6 4 2 2" xfId="2411" xr:uid="{00000000-0005-0000-0000-000063040000}"/>
    <cellStyle name="Comma 6 5" xfId="1132" xr:uid="{00000000-0005-0000-0000-000064040000}"/>
    <cellStyle name="Comma 6 5 2" xfId="1133" xr:uid="{00000000-0005-0000-0000-000065040000}"/>
    <cellStyle name="Comma 6 5 2 2" xfId="2412" xr:uid="{00000000-0005-0000-0000-000066040000}"/>
    <cellStyle name="Comma 6 6" xfId="1134" xr:uid="{00000000-0005-0000-0000-000067040000}"/>
    <cellStyle name="Comma 6 6 2" xfId="1135" xr:uid="{00000000-0005-0000-0000-000068040000}"/>
    <cellStyle name="Comma 6 6 2 2" xfId="2413" xr:uid="{00000000-0005-0000-0000-000069040000}"/>
    <cellStyle name="Comma 6 7" xfId="1136" xr:uid="{00000000-0005-0000-0000-00006A040000}"/>
    <cellStyle name="Comma 6 7 2" xfId="2414" xr:uid="{00000000-0005-0000-0000-00006B040000}"/>
    <cellStyle name="Comma 7" xfId="1137" xr:uid="{00000000-0005-0000-0000-00006C040000}"/>
    <cellStyle name="Comma 7 2" xfId="1138" xr:uid="{00000000-0005-0000-0000-00006D040000}"/>
    <cellStyle name="Comma 7 2 2" xfId="1139" xr:uid="{00000000-0005-0000-0000-00006E040000}"/>
    <cellStyle name="Comma 7 2 2 2" xfId="2415" xr:uid="{00000000-0005-0000-0000-00006F040000}"/>
    <cellStyle name="Comma 7 3" xfId="1140" xr:uid="{00000000-0005-0000-0000-000070040000}"/>
    <cellStyle name="Comma 7 3 2" xfId="1141" xr:uid="{00000000-0005-0000-0000-000071040000}"/>
    <cellStyle name="Comma 7 3 2 2" xfId="2416" xr:uid="{00000000-0005-0000-0000-000072040000}"/>
    <cellStyle name="Comma 7 4" xfId="1142" xr:uid="{00000000-0005-0000-0000-000073040000}"/>
    <cellStyle name="Comma 7 4 2" xfId="1143" xr:uid="{00000000-0005-0000-0000-000074040000}"/>
    <cellStyle name="Comma 7 4 2 2" xfId="2417" xr:uid="{00000000-0005-0000-0000-000075040000}"/>
    <cellStyle name="Comma 7 5" xfId="1144" xr:uid="{00000000-0005-0000-0000-000076040000}"/>
    <cellStyle name="Comma 7 5 2" xfId="1145" xr:uid="{00000000-0005-0000-0000-000077040000}"/>
    <cellStyle name="Comma 7 5 2 2" xfId="2418" xr:uid="{00000000-0005-0000-0000-000078040000}"/>
    <cellStyle name="Comma 7 6" xfId="1146" xr:uid="{00000000-0005-0000-0000-000079040000}"/>
    <cellStyle name="Comma 7 6 2" xfId="2419" xr:uid="{00000000-0005-0000-0000-00007A040000}"/>
    <cellStyle name="Comma 8" xfId="1147" xr:uid="{00000000-0005-0000-0000-00007B040000}"/>
    <cellStyle name="Comma 8 2" xfId="1148" xr:uid="{00000000-0005-0000-0000-00007C040000}"/>
    <cellStyle name="Comma 8 2 2" xfId="2420" xr:uid="{00000000-0005-0000-0000-00007D040000}"/>
    <cellStyle name="Comma 9" xfId="1149" xr:uid="{00000000-0005-0000-0000-00007E040000}"/>
    <cellStyle name="Comma 9 2" xfId="1150" xr:uid="{00000000-0005-0000-0000-00007F040000}"/>
    <cellStyle name="Comma 9 2 2" xfId="2421" xr:uid="{00000000-0005-0000-0000-000080040000}"/>
    <cellStyle name="Comma0" xfId="1151" xr:uid="{00000000-0005-0000-0000-000081040000}"/>
    <cellStyle name="Commentaire" xfId="1152" xr:uid="{00000000-0005-0000-0000-000082040000}"/>
    <cellStyle name="country" xfId="1153" xr:uid="{00000000-0005-0000-0000-000083040000}"/>
    <cellStyle name="COURIER" xfId="1154" xr:uid="{00000000-0005-0000-0000-000084040000}"/>
    <cellStyle name="Currency 2" xfId="1155" xr:uid="{00000000-0005-0000-0000-000085040000}"/>
    <cellStyle name="Currency 2 2" xfId="1156" xr:uid="{00000000-0005-0000-0000-000086040000}"/>
    <cellStyle name="Currency 2 2 2" xfId="1157" xr:uid="{00000000-0005-0000-0000-000087040000}"/>
    <cellStyle name="Currency 2 3" xfId="1158" xr:uid="{00000000-0005-0000-0000-000088040000}"/>
    <cellStyle name="Currency 3" xfId="1159" xr:uid="{00000000-0005-0000-0000-000089040000}"/>
    <cellStyle name="Currency 3 2" xfId="1160" xr:uid="{00000000-0005-0000-0000-00008A040000}"/>
    <cellStyle name="Currency 4" xfId="1161" xr:uid="{00000000-0005-0000-0000-00008B040000}"/>
    <cellStyle name="Currency 4 2" xfId="1162" xr:uid="{00000000-0005-0000-0000-00008C040000}"/>
    <cellStyle name="Currency0" xfId="1163" xr:uid="{00000000-0005-0000-0000-00008D040000}"/>
    <cellStyle name="Custom - Style8" xfId="1164" xr:uid="{00000000-0005-0000-0000-00008E040000}"/>
    <cellStyle name="Custom - Style8 10" xfId="1165" xr:uid="{00000000-0005-0000-0000-00008F040000}"/>
    <cellStyle name="Custom - Style8 11" xfId="1166" xr:uid="{00000000-0005-0000-0000-000090040000}"/>
    <cellStyle name="Custom - Style8 2" xfId="1167" xr:uid="{00000000-0005-0000-0000-000091040000}"/>
    <cellStyle name="Custom - Style8 2 2" xfId="1168" xr:uid="{00000000-0005-0000-0000-000092040000}"/>
    <cellStyle name="Custom - Style8 2 2 2" xfId="1169" xr:uid="{00000000-0005-0000-0000-000093040000}"/>
    <cellStyle name="Custom - Style8 2 2 2 2" xfId="1170" xr:uid="{00000000-0005-0000-0000-000094040000}"/>
    <cellStyle name="Custom - Style8 2 2 3" xfId="1171" xr:uid="{00000000-0005-0000-0000-000095040000}"/>
    <cellStyle name="Custom - Style8 2 2 4" xfId="1172" xr:uid="{00000000-0005-0000-0000-000096040000}"/>
    <cellStyle name="Custom - Style8 2 2 5" xfId="1173" xr:uid="{00000000-0005-0000-0000-000097040000}"/>
    <cellStyle name="Custom - Style8 2 2 6" xfId="1174" xr:uid="{00000000-0005-0000-0000-000098040000}"/>
    <cellStyle name="Custom - Style8 2 3" xfId="1175" xr:uid="{00000000-0005-0000-0000-000099040000}"/>
    <cellStyle name="Custom - Style8 2 3 2" xfId="1176" xr:uid="{00000000-0005-0000-0000-00009A040000}"/>
    <cellStyle name="Custom - Style8 2 4" xfId="1177" xr:uid="{00000000-0005-0000-0000-00009B040000}"/>
    <cellStyle name="Custom - Style8 2 5" xfId="1178" xr:uid="{00000000-0005-0000-0000-00009C040000}"/>
    <cellStyle name="Custom - Style8 2 6" xfId="1179" xr:uid="{00000000-0005-0000-0000-00009D040000}"/>
    <cellStyle name="Custom - Style8 3" xfId="1180" xr:uid="{00000000-0005-0000-0000-00009E040000}"/>
    <cellStyle name="Custom - Style8 4" xfId="1181" xr:uid="{00000000-0005-0000-0000-00009F040000}"/>
    <cellStyle name="Custom - Style8 5" xfId="1182" xr:uid="{00000000-0005-0000-0000-0000A0040000}"/>
    <cellStyle name="Custom - Style8 6" xfId="1183" xr:uid="{00000000-0005-0000-0000-0000A1040000}"/>
    <cellStyle name="Custom - Style8 6 2" xfId="1184" xr:uid="{00000000-0005-0000-0000-0000A2040000}"/>
    <cellStyle name="Custom - Style8 7" xfId="1185" xr:uid="{00000000-0005-0000-0000-0000A3040000}"/>
    <cellStyle name="Custom - Style8 8" xfId="1186" xr:uid="{00000000-0005-0000-0000-0000A4040000}"/>
    <cellStyle name="Custom - Style8 9" xfId="1187" xr:uid="{00000000-0005-0000-0000-0000A5040000}"/>
    <cellStyle name="Data   - Style2" xfId="1188" xr:uid="{00000000-0005-0000-0000-0000A6040000}"/>
    <cellStyle name="Data   - Style2 10" xfId="1189" xr:uid="{00000000-0005-0000-0000-0000A7040000}"/>
    <cellStyle name="Data   - Style2 11" xfId="1190" xr:uid="{00000000-0005-0000-0000-0000A8040000}"/>
    <cellStyle name="Data   - Style2 2" xfId="1191" xr:uid="{00000000-0005-0000-0000-0000A9040000}"/>
    <cellStyle name="Data   - Style2 2 2" xfId="1192" xr:uid="{00000000-0005-0000-0000-0000AA040000}"/>
    <cellStyle name="Data   - Style2 2 2 2" xfId="1193" xr:uid="{00000000-0005-0000-0000-0000AB040000}"/>
    <cellStyle name="Data   - Style2 2 2 2 2" xfId="1194" xr:uid="{00000000-0005-0000-0000-0000AC040000}"/>
    <cellStyle name="Data   - Style2 2 2 3" xfId="1195" xr:uid="{00000000-0005-0000-0000-0000AD040000}"/>
    <cellStyle name="Data   - Style2 2 2 4" xfId="1196" xr:uid="{00000000-0005-0000-0000-0000AE040000}"/>
    <cellStyle name="Data   - Style2 2 2 5" xfId="1197" xr:uid="{00000000-0005-0000-0000-0000AF040000}"/>
    <cellStyle name="Data   - Style2 2 2 6" xfId="1198" xr:uid="{00000000-0005-0000-0000-0000B0040000}"/>
    <cellStyle name="Data   - Style2 2 3" xfId="1199" xr:uid="{00000000-0005-0000-0000-0000B1040000}"/>
    <cellStyle name="Data   - Style2 2 3 2" xfId="1200" xr:uid="{00000000-0005-0000-0000-0000B2040000}"/>
    <cellStyle name="Data   - Style2 2 4" xfId="1201" xr:uid="{00000000-0005-0000-0000-0000B3040000}"/>
    <cellStyle name="Data   - Style2 2 5" xfId="1202" xr:uid="{00000000-0005-0000-0000-0000B4040000}"/>
    <cellStyle name="Data   - Style2 2 6" xfId="1203" xr:uid="{00000000-0005-0000-0000-0000B5040000}"/>
    <cellStyle name="Data   - Style2 3" xfId="1204" xr:uid="{00000000-0005-0000-0000-0000B6040000}"/>
    <cellStyle name="Data   - Style2 4" xfId="1205" xr:uid="{00000000-0005-0000-0000-0000B7040000}"/>
    <cellStyle name="Data   - Style2 5" xfId="1206" xr:uid="{00000000-0005-0000-0000-0000B8040000}"/>
    <cellStyle name="Data   - Style2 6" xfId="1207" xr:uid="{00000000-0005-0000-0000-0000B9040000}"/>
    <cellStyle name="Data   - Style2 6 2" xfId="1208" xr:uid="{00000000-0005-0000-0000-0000BA040000}"/>
    <cellStyle name="Data   - Style2 7" xfId="1209" xr:uid="{00000000-0005-0000-0000-0000BB040000}"/>
    <cellStyle name="Data   - Style2 8" xfId="1210" xr:uid="{00000000-0005-0000-0000-0000BC040000}"/>
    <cellStyle name="Data   - Style2 9" xfId="1211" xr:uid="{00000000-0005-0000-0000-0000BD040000}"/>
    <cellStyle name="Date" xfId="1212" xr:uid="{00000000-0005-0000-0000-0000BE040000}"/>
    <cellStyle name="Dezimal [0]_Sheet1" xfId="1213" xr:uid="{00000000-0005-0000-0000-0000BF040000}"/>
    <cellStyle name="Dezimal_Sheet1" xfId="1214" xr:uid="{00000000-0005-0000-0000-0000C0040000}"/>
    <cellStyle name="Emphasis 1" xfId="1215" xr:uid="{00000000-0005-0000-0000-0000C1040000}"/>
    <cellStyle name="Emphasis 1 2" xfId="1216" xr:uid="{00000000-0005-0000-0000-0000C2040000}"/>
    <cellStyle name="Emphasis 2" xfId="1217" xr:uid="{00000000-0005-0000-0000-0000C3040000}"/>
    <cellStyle name="Emphasis 2 2" xfId="1218" xr:uid="{00000000-0005-0000-0000-0000C4040000}"/>
    <cellStyle name="Emphasis 3" xfId="1219" xr:uid="{00000000-0005-0000-0000-0000C5040000}"/>
    <cellStyle name="Emphasis 3 2" xfId="1220" xr:uid="{00000000-0005-0000-0000-0000C6040000}"/>
    <cellStyle name="Entrée" xfId="1221" xr:uid="{00000000-0005-0000-0000-0000C7040000}"/>
    <cellStyle name="Euro" xfId="1222" xr:uid="{00000000-0005-0000-0000-0000C8040000}"/>
    <cellStyle name="Euro 2" xfId="1223" xr:uid="{00000000-0005-0000-0000-0000C9040000}"/>
    <cellStyle name="Euro 3" xfId="1224" xr:uid="{00000000-0005-0000-0000-0000CA040000}"/>
    <cellStyle name="Excel Built-in Normal" xfId="1225" xr:uid="{00000000-0005-0000-0000-0000CB040000}"/>
    <cellStyle name="Excel Built-in Normal 1" xfId="1226" xr:uid="{00000000-0005-0000-0000-0000CC040000}"/>
    <cellStyle name="Excel Built-in Normal 2" xfId="1227" xr:uid="{00000000-0005-0000-0000-0000CD040000}"/>
    <cellStyle name="Excel Built-in Normal 3" xfId="1228" xr:uid="{00000000-0005-0000-0000-0000CE040000}"/>
    <cellStyle name="Excel Built-in Normal 4" xfId="1229" xr:uid="{00000000-0005-0000-0000-0000CF040000}"/>
    <cellStyle name="Excel Built-in Normal 5" xfId="1230" xr:uid="{00000000-0005-0000-0000-0000D0040000}"/>
    <cellStyle name="Explanatory Text 2" xfId="1231" xr:uid="{00000000-0005-0000-0000-0000D1040000}"/>
    <cellStyle name="Explanatory Text 2 2" xfId="1232" xr:uid="{00000000-0005-0000-0000-0000D2040000}"/>
    <cellStyle name="Explanatory Text 2 3" xfId="1233" xr:uid="{00000000-0005-0000-0000-0000D3040000}"/>
    <cellStyle name="Explanatory Text 2 4" xfId="1234" xr:uid="{00000000-0005-0000-0000-0000D4040000}"/>
    <cellStyle name="Explanatory Text 2 5" xfId="1235" xr:uid="{00000000-0005-0000-0000-0000D5040000}"/>
    <cellStyle name="Explanatory Text 2 6" xfId="1236" xr:uid="{00000000-0005-0000-0000-0000D6040000}"/>
    <cellStyle name="Explanatory Text 2 7" xfId="1237" xr:uid="{00000000-0005-0000-0000-0000D7040000}"/>
    <cellStyle name="Explanatory Text 2 8" xfId="1238" xr:uid="{00000000-0005-0000-0000-0000D8040000}"/>
    <cellStyle name="Explanatory Text 2 9" xfId="1239" xr:uid="{00000000-0005-0000-0000-0000D9040000}"/>
    <cellStyle name="Explanatory Text 3" xfId="1240" xr:uid="{00000000-0005-0000-0000-0000DA040000}"/>
    <cellStyle name="Explanatory Text 3 2" xfId="1241" xr:uid="{00000000-0005-0000-0000-0000DB040000}"/>
    <cellStyle name="Explanatory Text 4" xfId="1242" xr:uid="{00000000-0005-0000-0000-0000DC040000}"/>
    <cellStyle name="Explanatory Text 4 2" xfId="1243" xr:uid="{00000000-0005-0000-0000-0000DD040000}"/>
    <cellStyle name="Explanatory Text 5" xfId="1244" xr:uid="{00000000-0005-0000-0000-0000DE040000}"/>
    <cellStyle name="Explanatory Text 5 2" xfId="1245" xr:uid="{00000000-0005-0000-0000-0000DF040000}"/>
    <cellStyle name="Explanatory Text 6" xfId="1246" xr:uid="{00000000-0005-0000-0000-0000E0040000}"/>
    <cellStyle name="F2" xfId="1247" xr:uid="{00000000-0005-0000-0000-0000E1040000}"/>
    <cellStyle name="F2 2" xfId="1248" xr:uid="{00000000-0005-0000-0000-0000E2040000}"/>
    <cellStyle name="F3" xfId="1249" xr:uid="{00000000-0005-0000-0000-0000E3040000}"/>
    <cellStyle name="F3 2" xfId="1250" xr:uid="{00000000-0005-0000-0000-0000E4040000}"/>
    <cellStyle name="F4" xfId="1251" xr:uid="{00000000-0005-0000-0000-0000E5040000}"/>
    <cellStyle name="F4 2" xfId="1252" xr:uid="{00000000-0005-0000-0000-0000E6040000}"/>
    <cellStyle name="F5" xfId="1253" xr:uid="{00000000-0005-0000-0000-0000E7040000}"/>
    <cellStyle name="F5 2" xfId="1254" xr:uid="{00000000-0005-0000-0000-0000E8040000}"/>
    <cellStyle name="F6" xfId="1255" xr:uid="{00000000-0005-0000-0000-0000E9040000}"/>
    <cellStyle name="F6 2" xfId="1256" xr:uid="{00000000-0005-0000-0000-0000EA040000}"/>
    <cellStyle name="F7" xfId="1257" xr:uid="{00000000-0005-0000-0000-0000EB040000}"/>
    <cellStyle name="F7 2" xfId="1258" xr:uid="{00000000-0005-0000-0000-0000EC040000}"/>
    <cellStyle name="F8" xfId="1259" xr:uid="{00000000-0005-0000-0000-0000ED040000}"/>
    <cellStyle name="F8 2" xfId="1260" xr:uid="{00000000-0005-0000-0000-0000EE040000}"/>
    <cellStyle name="Fixed" xfId="1261" xr:uid="{00000000-0005-0000-0000-0000EF040000}"/>
    <cellStyle name="FORM" xfId="1262" xr:uid="{00000000-0005-0000-0000-0000F0040000}"/>
    <cellStyle name="FORM 2" xfId="1263" xr:uid="{00000000-0005-0000-0000-0000F1040000}"/>
    <cellStyle name="Formula" xfId="1264" xr:uid="{00000000-0005-0000-0000-0000F2040000}"/>
    <cellStyle name="Good" xfId="2340" builtinId="26"/>
    <cellStyle name="Good 2" xfId="1265" xr:uid="{00000000-0005-0000-0000-0000F4040000}"/>
    <cellStyle name="Good 2 10" xfId="1266" xr:uid="{00000000-0005-0000-0000-0000F5040000}"/>
    <cellStyle name="Good 2 2" xfId="1267" xr:uid="{00000000-0005-0000-0000-0000F6040000}"/>
    <cellStyle name="Good 2 3" xfId="1268" xr:uid="{00000000-0005-0000-0000-0000F7040000}"/>
    <cellStyle name="Good 2 4" xfId="1269" xr:uid="{00000000-0005-0000-0000-0000F8040000}"/>
    <cellStyle name="Good 2 5" xfId="1270" xr:uid="{00000000-0005-0000-0000-0000F9040000}"/>
    <cellStyle name="Good 2 6" xfId="1271" xr:uid="{00000000-0005-0000-0000-0000FA040000}"/>
    <cellStyle name="Good 2 7" xfId="1272" xr:uid="{00000000-0005-0000-0000-0000FB040000}"/>
    <cellStyle name="Good 2 8" xfId="1273" xr:uid="{00000000-0005-0000-0000-0000FC040000}"/>
    <cellStyle name="Good 2 9" xfId="1274" xr:uid="{00000000-0005-0000-0000-0000FD040000}"/>
    <cellStyle name="Good 3" xfId="1275" xr:uid="{00000000-0005-0000-0000-0000FE040000}"/>
    <cellStyle name="Good 3 2" xfId="1276" xr:uid="{00000000-0005-0000-0000-0000FF040000}"/>
    <cellStyle name="Good 4" xfId="1277" xr:uid="{00000000-0005-0000-0000-000000050000}"/>
    <cellStyle name="Good 4 2" xfId="1278" xr:uid="{00000000-0005-0000-0000-000001050000}"/>
    <cellStyle name="Good 5" xfId="1279" xr:uid="{00000000-0005-0000-0000-000002050000}"/>
    <cellStyle name="Good 5 2" xfId="1280" xr:uid="{00000000-0005-0000-0000-000003050000}"/>
    <cellStyle name="Good 6" xfId="1281" xr:uid="{00000000-0005-0000-0000-000004050000}"/>
    <cellStyle name="Grey" xfId="1282" xr:uid="{00000000-0005-0000-0000-000005050000}"/>
    <cellStyle name="Happy New Year - 2007" xfId="1283" xr:uid="{00000000-0005-0000-0000-000006050000}"/>
    <cellStyle name="Happy New Year - 2007 2" xfId="1284" xr:uid="{00000000-0005-0000-0000-000007050000}"/>
    <cellStyle name="Header1" xfId="1285" xr:uid="{00000000-0005-0000-0000-000008050000}"/>
    <cellStyle name="Header1 2" xfId="1286" xr:uid="{00000000-0005-0000-0000-000009050000}"/>
    <cellStyle name="Header2" xfId="1287" xr:uid="{00000000-0005-0000-0000-00000A050000}"/>
    <cellStyle name="Header2 2" xfId="1288" xr:uid="{00000000-0005-0000-0000-00000B050000}"/>
    <cellStyle name="Heading 1 2" xfId="1289" xr:uid="{00000000-0005-0000-0000-00000C050000}"/>
    <cellStyle name="Heading 1 2 2" xfId="1290" xr:uid="{00000000-0005-0000-0000-00000D050000}"/>
    <cellStyle name="Heading 1 2 3" xfId="1291" xr:uid="{00000000-0005-0000-0000-00000E050000}"/>
    <cellStyle name="Heading 1 2 4" xfId="1292" xr:uid="{00000000-0005-0000-0000-00000F050000}"/>
    <cellStyle name="Heading 1 2 5" xfId="1293" xr:uid="{00000000-0005-0000-0000-000010050000}"/>
    <cellStyle name="Heading 1 2 6" xfId="1294" xr:uid="{00000000-0005-0000-0000-000011050000}"/>
    <cellStyle name="Heading 1 2 7" xfId="1295" xr:uid="{00000000-0005-0000-0000-000012050000}"/>
    <cellStyle name="Heading 1 2 8" xfId="1296" xr:uid="{00000000-0005-0000-0000-000013050000}"/>
    <cellStyle name="Heading 1 2 9" xfId="1297" xr:uid="{00000000-0005-0000-0000-000014050000}"/>
    <cellStyle name="Heading 1 3" xfId="1298" xr:uid="{00000000-0005-0000-0000-000015050000}"/>
    <cellStyle name="Heading 1 3 2" xfId="1299" xr:uid="{00000000-0005-0000-0000-000016050000}"/>
    <cellStyle name="Heading 1 4" xfId="1300" xr:uid="{00000000-0005-0000-0000-000017050000}"/>
    <cellStyle name="Heading 1 4 2" xfId="1301" xr:uid="{00000000-0005-0000-0000-000018050000}"/>
    <cellStyle name="Heading 1 5" xfId="1302" xr:uid="{00000000-0005-0000-0000-000019050000}"/>
    <cellStyle name="Heading 1 5 2" xfId="1303" xr:uid="{00000000-0005-0000-0000-00001A050000}"/>
    <cellStyle name="Heading 1 6" xfId="1304" xr:uid="{00000000-0005-0000-0000-00001B050000}"/>
    <cellStyle name="Heading 2 2" xfId="1305" xr:uid="{00000000-0005-0000-0000-00001C050000}"/>
    <cellStyle name="Heading 2 2 2" xfId="1306" xr:uid="{00000000-0005-0000-0000-00001D050000}"/>
    <cellStyle name="Heading 2 2 3" xfId="1307" xr:uid="{00000000-0005-0000-0000-00001E050000}"/>
    <cellStyle name="Heading 2 2 4" xfId="1308" xr:uid="{00000000-0005-0000-0000-00001F050000}"/>
    <cellStyle name="Heading 2 2 5" xfId="1309" xr:uid="{00000000-0005-0000-0000-000020050000}"/>
    <cellStyle name="Heading 2 2 6" xfId="1310" xr:uid="{00000000-0005-0000-0000-000021050000}"/>
    <cellStyle name="Heading 2 2 7" xfId="1311" xr:uid="{00000000-0005-0000-0000-000022050000}"/>
    <cellStyle name="Heading 2 2 8" xfId="1312" xr:uid="{00000000-0005-0000-0000-000023050000}"/>
    <cellStyle name="Heading 2 2 9" xfId="1313" xr:uid="{00000000-0005-0000-0000-000024050000}"/>
    <cellStyle name="Heading 2 3" xfId="1314" xr:uid="{00000000-0005-0000-0000-000025050000}"/>
    <cellStyle name="Heading 2 3 2" xfId="1315" xr:uid="{00000000-0005-0000-0000-000026050000}"/>
    <cellStyle name="Heading 2 4" xfId="1316" xr:uid="{00000000-0005-0000-0000-000027050000}"/>
    <cellStyle name="Heading 2 4 2" xfId="1317" xr:uid="{00000000-0005-0000-0000-000028050000}"/>
    <cellStyle name="Heading 2 5" xfId="1318" xr:uid="{00000000-0005-0000-0000-000029050000}"/>
    <cellStyle name="Heading 2 5 2" xfId="1319" xr:uid="{00000000-0005-0000-0000-00002A050000}"/>
    <cellStyle name="Heading 2 6" xfId="1320" xr:uid="{00000000-0005-0000-0000-00002B050000}"/>
    <cellStyle name="Heading 3 2" xfId="1321" xr:uid="{00000000-0005-0000-0000-00002C050000}"/>
    <cellStyle name="Heading 3 2 2" xfId="1322" xr:uid="{00000000-0005-0000-0000-00002D050000}"/>
    <cellStyle name="Heading 3 2 3" xfId="1323" xr:uid="{00000000-0005-0000-0000-00002E050000}"/>
    <cellStyle name="Heading 3 2 4" xfId="1324" xr:uid="{00000000-0005-0000-0000-00002F050000}"/>
    <cellStyle name="Heading 3 2 5" xfId="1325" xr:uid="{00000000-0005-0000-0000-000030050000}"/>
    <cellStyle name="Heading 3 2 6" xfId="1326" xr:uid="{00000000-0005-0000-0000-000031050000}"/>
    <cellStyle name="Heading 3 2 7" xfId="1327" xr:uid="{00000000-0005-0000-0000-000032050000}"/>
    <cellStyle name="Heading 3 2 8" xfId="1328" xr:uid="{00000000-0005-0000-0000-000033050000}"/>
    <cellStyle name="Heading 3 2 9" xfId="1329" xr:uid="{00000000-0005-0000-0000-000034050000}"/>
    <cellStyle name="Heading 3 3" xfId="1330" xr:uid="{00000000-0005-0000-0000-000035050000}"/>
    <cellStyle name="Heading 3 3 2" xfId="1331" xr:uid="{00000000-0005-0000-0000-000036050000}"/>
    <cellStyle name="Heading 3 4" xfId="1332" xr:uid="{00000000-0005-0000-0000-000037050000}"/>
    <cellStyle name="Heading 3 4 2" xfId="1333" xr:uid="{00000000-0005-0000-0000-000038050000}"/>
    <cellStyle name="Heading 3 5" xfId="1334" xr:uid="{00000000-0005-0000-0000-000039050000}"/>
    <cellStyle name="Heading 3 5 2" xfId="1335" xr:uid="{00000000-0005-0000-0000-00003A050000}"/>
    <cellStyle name="Heading 3 6" xfId="1336" xr:uid="{00000000-0005-0000-0000-00003B050000}"/>
    <cellStyle name="Heading 4 2" xfId="1337" xr:uid="{00000000-0005-0000-0000-00003C050000}"/>
    <cellStyle name="Heading 4 2 2" xfId="1338" xr:uid="{00000000-0005-0000-0000-00003D050000}"/>
    <cellStyle name="Heading 4 2 3" xfId="1339" xr:uid="{00000000-0005-0000-0000-00003E050000}"/>
    <cellStyle name="Heading 4 2 4" xfId="1340" xr:uid="{00000000-0005-0000-0000-00003F050000}"/>
    <cellStyle name="Heading 4 2 5" xfId="1341" xr:uid="{00000000-0005-0000-0000-000040050000}"/>
    <cellStyle name="Heading 4 2 6" xfId="1342" xr:uid="{00000000-0005-0000-0000-000041050000}"/>
    <cellStyle name="Heading 4 2 7" xfId="1343" xr:uid="{00000000-0005-0000-0000-000042050000}"/>
    <cellStyle name="Heading 4 2 8" xfId="1344" xr:uid="{00000000-0005-0000-0000-000043050000}"/>
    <cellStyle name="Heading 4 2 9" xfId="1345" xr:uid="{00000000-0005-0000-0000-000044050000}"/>
    <cellStyle name="Heading 4 3" xfId="1346" xr:uid="{00000000-0005-0000-0000-000045050000}"/>
    <cellStyle name="Heading 4 3 2" xfId="1347" xr:uid="{00000000-0005-0000-0000-000046050000}"/>
    <cellStyle name="Heading 4 4" xfId="1348" xr:uid="{00000000-0005-0000-0000-000047050000}"/>
    <cellStyle name="Heading 4 4 2" xfId="1349" xr:uid="{00000000-0005-0000-0000-000048050000}"/>
    <cellStyle name="Heading 4 5" xfId="1350" xr:uid="{00000000-0005-0000-0000-000049050000}"/>
    <cellStyle name="Heading 4 5 2" xfId="1351" xr:uid="{00000000-0005-0000-0000-00004A050000}"/>
    <cellStyle name="Heading 4 6" xfId="1352" xr:uid="{00000000-0005-0000-0000-00004B050000}"/>
    <cellStyle name="helv" xfId="1353" xr:uid="{00000000-0005-0000-0000-00004C050000}"/>
    <cellStyle name="helv 2" xfId="1354" xr:uid="{00000000-0005-0000-0000-00004D050000}"/>
    <cellStyle name="Hyperlink 2" xfId="1355" xr:uid="{00000000-0005-0000-0000-00004E050000}"/>
    <cellStyle name="Hyperlink 2 2" xfId="1356" xr:uid="{00000000-0005-0000-0000-00004F050000}"/>
    <cellStyle name="Hyperlink 2 3" xfId="1357" xr:uid="{00000000-0005-0000-0000-000050050000}"/>
    <cellStyle name="Hyperlink 2 4" xfId="1358" xr:uid="{00000000-0005-0000-0000-000051050000}"/>
    <cellStyle name="Hyperlink 3" xfId="1359" xr:uid="{00000000-0005-0000-0000-000052050000}"/>
    <cellStyle name="Hypertextový odkaz" xfId="1360" xr:uid="{00000000-0005-0000-0000-000053050000}"/>
    <cellStyle name="INCHES" xfId="1361" xr:uid="{00000000-0005-0000-0000-000054050000}"/>
    <cellStyle name="INCHES 10" xfId="1362" xr:uid="{00000000-0005-0000-0000-000055050000}"/>
    <cellStyle name="INCHES 11" xfId="1363" xr:uid="{00000000-0005-0000-0000-000056050000}"/>
    <cellStyle name="INCHES 12" xfId="1364" xr:uid="{00000000-0005-0000-0000-000057050000}"/>
    <cellStyle name="INCHES 13" xfId="1365" xr:uid="{00000000-0005-0000-0000-000058050000}"/>
    <cellStyle name="INCHES 14" xfId="1366" xr:uid="{00000000-0005-0000-0000-000059050000}"/>
    <cellStyle name="INCHES 15" xfId="1367" xr:uid="{00000000-0005-0000-0000-00005A050000}"/>
    <cellStyle name="INCHES 16" xfId="1368" xr:uid="{00000000-0005-0000-0000-00005B050000}"/>
    <cellStyle name="INCHES 17" xfId="1369" xr:uid="{00000000-0005-0000-0000-00005C050000}"/>
    <cellStyle name="INCHES 18" xfId="1370" xr:uid="{00000000-0005-0000-0000-00005D050000}"/>
    <cellStyle name="INCHES 19" xfId="1371" xr:uid="{00000000-0005-0000-0000-00005E050000}"/>
    <cellStyle name="INCHES 2" xfId="1372" xr:uid="{00000000-0005-0000-0000-00005F050000}"/>
    <cellStyle name="INCHES 20" xfId="1373" xr:uid="{00000000-0005-0000-0000-000060050000}"/>
    <cellStyle name="INCHES 21" xfId="1374" xr:uid="{00000000-0005-0000-0000-000061050000}"/>
    <cellStyle name="INCHES 22" xfId="1375" xr:uid="{00000000-0005-0000-0000-000062050000}"/>
    <cellStyle name="INCHES 3" xfId="1376" xr:uid="{00000000-0005-0000-0000-000063050000}"/>
    <cellStyle name="INCHES 4" xfId="1377" xr:uid="{00000000-0005-0000-0000-000064050000}"/>
    <cellStyle name="INCHES 5" xfId="1378" xr:uid="{00000000-0005-0000-0000-000065050000}"/>
    <cellStyle name="INCHES 6" xfId="1379" xr:uid="{00000000-0005-0000-0000-000066050000}"/>
    <cellStyle name="INCHES 7" xfId="1380" xr:uid="{00000000-0005-0000-0000-000067050000}"/>
    <cellStyle name="INCHES 8" xfId="1381" xr:uid="{00000000-0005-0000-0000-000068050000}"/>
    <cellStyle name="INCHES 9" xfId="1382" xr:uid="{00000000-0005-0000-0000-000069050000}"/>
    <cellStyle name="Input [yellow]" xfId="1383" xr:uid="{00000000-0005-0000-0000-00006A050000}"/>
    <cellStyle name="Input 2" xfId="1384" xr:uid="{00000000-0005-0000-0000-00006B050000}"/>
    <cellStyle name="Input 2 10" xfId="1385" xr:uid="{00000000-0005-0000-0000-00006C050000}"/>
    <cellStyle name="Input 2 2" xfId="1386" xr:uid="{00000000-0005-0000-0000-00006D050000}"/>
    <cellStyle name="Input 2 3" xfId="1387" xr:uid="{00000000-0005-0000-0000-00006E050000}"/>
    <cellStyle name="Input 2 4" xfId="1388" xr:uid="{00000000-0005-0000-0000-00006F050000}"/>
    <cellStyle name="Input 2 5" xfId="1389" xr:uid="{00000000-0005-0000-0000-000070050000}"/>
    <cellStyle name="Input 2 6" xfId="1390" xr:uid="{00000000-0005-0000-0000-000071050000}"/>
    <cellStyle name="Input 2 7" xfId="1391" xr:uid="{00000000-0005-0000-0000-000072050000}"/>
    <cellStyle name="Input 2 8" xfId="1392" xr:uid="{00000000-0005-0000-0000-000073050000}"/>
    <cellStyle name="Input 2 9" xfId="1393" xr:uid="{00000000-0005-0000-0000-000074050000}"/>
    <cellStyle name="Input 3" xfId="1394" xr:uid="{00000000-0005-0000-0000-000075050000}"/>
    <cellStyle name="Input 3 2" xfId="1395" xr:uid="{00000000-0005-0000-0000-000076050000}"/>
    <cellStyle name="Input 4" xfId="1396" xr:uid="{00000000-0005-0000-0000-000077050000}"/>
    <cellStyle name="Input 4 2" xfId="1397" xr:uid="{00000000-0005-0000-0000-000078050000}"/>
    <cellStyle name="Input 5" xfId="1398" xr:uid="{00000000-0005-0000-0000-000079050000}"/>
    <cellStyle name="Input 5 2" xfId="1399" xr:uid="{00000000-0005-0000-0000-00007A050000}"/>
    <cellStyle name="Input 6" xfId="1400" xr:uid="{00000000-0005-0000-0000-00007B050000}"/>
    <cellStyle name="Insatisfaisant" xfId="1401" xr:uid="{00000000-0005-0000-0000-00007C050000}"/>
    <cellStyle name="Labels - Style3" xfId="1402" xr:uid="{00000000-0005-0000-0000-00007D050000}"/>
    <cellStyle name="Labels - Style3 10" xfId="1403" xr:uid="{00000000-0005-0000-0000-00007E050000}"/>
    <cellStyle name="Labels - Style3 11" xfId="1404" xr:uid="{00000000-0005-0000-0000-00007F050000}"/>
    <cellStyle name="Labels - Style3 2" xfId="1405" xr:uid="{00000000-0005-0000-0000-000080050000}"/>
    <cellStyle name="Labels - Style3 2 2" xfId="1406" xr:uid="{00000000-0005-0000-0000-000081050000}"/>
    <cellStyle name="Labels - Style3 2 2 2" xfId="1407" xr:uid="{00000000-0005-0000-0000-000082050000}"/>
    <cellStyle name="Labels - Style3 2 2 2 2" xfId="1408" xr:uid="{00000000-0005-0000-0000-000083050000}"/>
    <cellStyle name="Labels - Style3 2 2 3" xfId="1409" xr:uid="{00000000-0005-0000-0000-000084050000}"/>
    <cellStyle name="Labels - Style3 2 2 4" xfId="1410" xr:uid="{00000000-0005-0000-0000-000085050000}"/>
    <cellStyle name="Labels - Style3 2 2 5" xfId="1411" xr:uid="{00000000-0005-0000-0000-000086050000}"/>
    <cellStyle name="Labels - Style3 2 2 6" xfId="1412" xr:uid="{00000000-0005-0000-0000-000087050000}"/>
    <cellStyle name="Labels - Style3 2 3" xfId="1413" xr:uid="{00000000-0005-0000-0000-000088050000}"/>
    <cellStyle name="Labels - Style3 2 3 2" xfId="1414" xr:uid="{00000000-0005-0000-0000-000089050000}"/>
    <cellStyle name="Labels - Style3 2 4" xfId="1415" xr:uid="{00000000-0005-0000-0000-00008A050000}"/>
    <cellStyle name="Labels - Style3 2 5" xfId="1416" xr:uid="{00000000-0005-0000-0000-00008B050000}"/>
    <cellStyle name="Labels - Style3 2 6" xfId="1417" xr:uid="{00000000-0005-0000-0000-00008C050000}"/>
    <cellStyle name="Labels - Style3 3" xfId="1418" xr:uid="{00000000-0005-0000-0000-00008D050000}"/>
    <cellStyle name="Labels - Style3 4" xfId="1419" xr:uid="{00000000-0005-0000-0000-00008E050000}"/>
    <cellStyle name="Labels - Style3 5" xfId="1420" xr:uid="{00000000-0005-0000-0000-00008F050000}"/>
    <cellStyle name="Labels - Style3 6" xfId="1421" xr:uid="{00000000-0005-0000-0000-000090050000}"/>
    <cellStyle name="Labels - Style3 6 2" xfId="1422" xr:uid="{00000000-0005-0000-0000-000091050000}"/>
    <cellStyle name="Labels - Style3 7" xfId="1423" xr:uid="{00000000-0005-0000-0000-000092050000}"/>
    <cellStyle name="Labels - Style3 8" xfId="1424" xr:uid="{00000000-0005-0000-0000-000093050000}"/>
    <cellStyle name="Labels - Style3 9" xfId="1425" xr:uid="{00000000-0005-0000-0000-000094050000}"/>
    <cellStyle name="Linked Cell 2" xfId="1426" xr:uid="{00000000-0005-0000-0000-000095050000}"/>
    <cellStyle name="Linked Cell 2 2" xfId="1427" xr:uid="{00000000-0005-0000-0000-000096050000}"/>
    <cellStyle name="Linked Cell 2 3" xfId="1428" xr:uid="{00000000-0005-0000-0000-000097050000}"/>
    <cellStyle name="Linked Cell 2 4" xfId="1429" xr:uid="{00000000-0005-0000-0000-000098050000}"/>
    <cellStyle name="Linked Cell 2 5" xfId="1430" xr:uid="{00000000-0005-0000-0000-000099050000}"/>
    <cellStyle name="Linked Cell 2 6" xfId="1431" xr:uid="{00000000-0005-0000-0000-00009A050000}"/>
    <cellStyle name="Linked Cell 2 7" xfId="1432" xr:uid="{00000000-0005-0000-0000-00009B050000}"/>
    <cellStyle name="Linked Cell 2 8" xfId="1433" xr:uid="{00000000-0005-0000-0000-00009C050000}"/>
    <cellStyle name="Linked Cell 2 9" xfId="1434" xr:uid="{00000000-0005-0000-0000-00009D050000}"/>
    <cellStyle name="Linked Cell 3" xfId="1435" xr:uid="{00000000-0005-0000-0000-00009E050000}"/>
    <cellStyle name="Linked Cell 3 2" xfId="1436" xr:uid="{00000000-0005-0000-0000-00009F050000}"/>
    <cellStyle name="Linked Cell 4" xfId="1437" xr:uid="{00000000-0005-0000-0000-0000A0050000}"/>
    <cellStyle name="Linked Cell 4 2" xfId="1438" xr:uid="{00000000-0005-0000-0000-0000A1050000}"/>
    <cellStyle name="Linked Cell 5" xfId="1439" xr:uid="{00000000-0005-0000-0000-0000A2050000}"/>
    <cellStyle name="Linked Cell 5 2" xfId="1440" xr:uid="{00000000-0005-0000-0000-0000A3050000}"/>
    <cellStyle name="Linked Cell 6" xfId="1441" xr:uid="{00000000-0005-0000-0000-0000A4050000}"/>
    <cellStyle name="Millares [0]_pldt" xfId="1442" xr:uid="{00000000-0005-0000-0000-0000A5050000}"/>
    <cellStyle name="Millares_pldt" xfId="1443" xr:uid="{00000000-0005-0000-0000-0000A6050000}"/>
    <cellStyle name="Milliers [0]_EDYAN" xfId="1444" xr:uid="{00000000-0005-0000-0000-0000A7050000}"/>
    <cellStyle name="Milliers_EDYAN" xfId="1445" xr:uid="{00000000-0005-0000-0000-0000A8050000}"/>
    <cellStyle name="Moneda [0]_pldt" xfId="1446" xr:uid="{00000000-0005-0000-0000-0000A9050000}"/>
    <cellStyle name="Moneda_pldt" xfId="1447" xr:uid="{00000000-0005-0000-0000-0000AA050000}"/>
    <cellStyle name="Monétaire [0]_EDYAN" xfId="1448" xr:uid="{00000000-0005-0000-0000-0000AB050000}"/>
    <cellStyle name="Monétaire_EDYAN" xfId="1449" xr:uid="{00000000-0005-0000-0000-0000AC050000}"/>
    <cellStyle name="Neutral 2" xfId="1450" xr:uid="{00000000-0005-0000-0000-0000AD050000}"/>
    <cellStyle name="Neutral 2 10" xfId="1451" xr:uid="{00000000-0005-0000-0000-0000AE050000}"/>
    <cellStyle name="Neutral 2 2" xfId="1452" xr:uid="{00000000-0005-0000-0000-0000AF050000}"/>
    <cellStyle name="Neutral 2 3" xfId="1453" xr:uid="{00000000-0005-0000-0000-0000B0050000}"/>
    <cellStyle name="Neutral 2 4" xfId="1454" xr:uid="{00000000-0005-0000-0000-0000B1050000}"/>
    <cellStyle name="Neutral 2 5" xfId="1455" xr:uid="{00000000-0005-0000-0000-0000B2050000}"/>
    <cellStyle name="Neutral 2 6" xfId="1456" xr:uid="{00000000-0005-0000-0000-0000B3050000}"/>
    <cellStyle name="Neutral 2 7" xfId="1457" xr:uid="{00000000-0005-0000-0000-0000B4050000}"/>
    <cellStyle name="Neutral 2 8" xfId="1458" xr:uid="{00000000-0005-0000-0000-0000B5050000}"/>
    <cellStyle name="Neutral 2 9" xfId="1459" xr:uid="{00000000-0005-0000-0000-0000B6050000}"/>
    <cellStyle name="Neutral 3" xfId="1460" xr:uid="{00000000-0005-0000-0000-0000B7050000}"/>
    <cellStyle name="Neutral 3 2" xfId="1461" xr:uid="{00000000-0005-0000-0000-0000B8050000}"/>
    <cellStyle name="Neutral 4" xfId="1462" xr:uid="{00000000-0005-0000-0000-0000B9050000}"/>
    <cellStyle name="Neutral 4 2" xfId="1463" xr:uid="{00000000-0005-0000-0000-0000BA050000}"/>
    <cellStyle name="Neutral 5" xfId="1464" xr:uid="{00000000-0005-0000-0000-0000BB050000}"/>
    <cellStyle name="Neutral 5 2" xfId="1465" xr:uid="{00000000-0005-0000-0000-0000BC050000}"/>
    <cellStyle name="Neutral 6" xfId="1466" xr:uid="{00000000-0005-0000-0000-0000BD050000}"/>
    <cellStyle name="Neutre" xfId="1467" xr:uid="{00000000-0005-0000-0000-0000BE050000}"/>
    <cellStyle name="no dec" xfId="1468" xr:uid="{00000000-0005-0000-0000-0000BF050000}"/>
    <cellStyle name="Normal" xfId="0" builtinId="0"/>
    <cellStyle name="Normal - Style1" xfId="1469" xr:uid="{00000000-0005-0000-0000-0000C1050000}"/>
    <cellStyle name="Normal - Style1 2" xfId="1470" xr:uid="{00000000-0005-0000-0000-0000C2050000}"/>
    <cellStyle name="Normal - Style2" xfId="1471" xr:uid="{00000000-0005-0000-0000-0000C3050000}"/>
    <cellStyle name="Normal - Style3" xfId="1472" xr:uid="{00000000-0005-0000-0000-0000C4050000}"/>
    <cellStyle name="Normal - Style4" xfId="1473" xr:uid="{00000000-0005-0000-0000-0000C5050000}"/>
    <cellStyle name="Normal - Style5" xfId="1474" xr:uid="{00000000-0005-0000-0000-0000C6050000}"/>
    <cellStyle name="Normal - Style6" xfId="1475" xr:uid="{00000000-0005-0000-0000-0000C7050000}"/>
    <cellStyle name="Normal - Style7" xfId="1476" xr:uid="{00000000-0005-0000-0000-0000C8050000}"/>
    <cellStyle name="Normal - Style8" xfId="1477" xr:uid="{00000000-0005-0000-0000-0000C9050000}"/>
    <cellStyle name="Normal 10" xfId="203" xr:uid="{00000000-0005-0000-0000-0000CA050000}"/>
    <cellStyle name="Normal 10 2" xfId="204" xr:uid="{00000000-0005-0000-0000-0000CB050000}"/>
    <cellStyle name="Normal 10 2 2" xfId="1478" xr:uid="{00000000-0005-0000-0000-0000CC050000}"/>
    <cellStyle name="Normal 10 2 3" xfId="1479" xr:uid="{00000000-0005-0000-0000-0000CD050000}"/>
    <cellStyle name="Normal 10 2 4" xfId="1480" xr:uid="{00000000-0005-0000-0000-0000CE050000}"/>
    <cellStyle name="Normal 10 3" xfId="1481" xr:uid="{00000000-0005-0000-0000-0000CF050000}"/>
    <cellStyle name="Normal 10 3 2" xfId="1482" xr:uid="{00000000-0005-0000-0000-0000D0050000}"/>
    <cellStyle name="Normal 10 4" xfId="1483" xr:uid="{00000000-0005-0000-0000-0000D1050000}"/>
    <cellStyle name="Normal 10 4 2" xfId="1484" xr:uid="{00000000-0005-0000-0000-0000D2050000}"/>
    <cellStyle name="Normal 10 5" xfId="1485" xr:uid="{00000000-0005-0000-0000-0000D3050000}"/>
    <cellStyle name="Normal 109" xfId="1486" xr:uid="{00000000-0005-0000-0000-0000D4050000}"/>
    <cellStyle name="Normal 11" xfId="205" xr:uid="{00000000-0005-0000-0000-0000D5050000}"/>
    <cellStyle name="Normal 11 2" xfId="206" xr:uid="{00000000-0005-0000-0000-0000D6050000}"/>
    <cellStyle name="Normal 11 2 2" xfId="1487" xr:uid="{00000000-0005-0000-0000-0000D7050000}"/>
    <cellStyle name="Normal 11 2 3" xfId="1488" xr:uid="{00000000-0005-0000-0000-0000D8050000}"/>
    <cellStyle name="Normal 11 3" xfId="1489" xr:uid="{00000000-0005-0000-0000-0000D9050000}"/>
    <cellStyle name="Normal 11 3 2" xfId="1490" xr:uid="{00000000-0005-0000-0000-0000DA050000}"/>
    <cellStyle name="Normal 11 3 3" xfId="1491" xr:uid="{00000000-0005-0000-0000-0000DB050000}"/>
    <cellStyle name="Normal 11 4" xfId="1492" xr:uid="{00000000-0005-0000-0000-0000DC050000}"/>
    <cellStyle name="Normal 11 4 2" xfId="1493" xr:uid="{00000000-0005-0000-0000-0000DD050000}"/>
    <cellStyle name="Normal 11 4 3" xfId="1494" xr:uid="{00000000-0005-0000-0000-0000DE050000}"/>
    <cellStyle name="Normal 11 5" xfId="1495" xr:uid="{00000000-0005-0000-0000-0000DF050000}"/>
    <cellStyle name="Normal 11 5 2" xfId="1496" xr:uid="{00000000-0005-0000-0000-0000E0050000}"/>
    <cellStyle name="Normal 11 5 3" xfId="1497" xr:uid="{00000000-0005-0000-0000-0000E1050000}"/>
    <cellStyle name="Normal 11 6" xfId="1498" xr:uid="{00000000-0005-0000-0000-0000E2050000}"/>
    <cellStyle name="Normal 11 7" xfId="1499" xr:uid="{00000000-0005-0000-0000-0000E3050000}"/>
    <cellStyle name="Normal 11 8" xfId="1500" xr:uid="{00000000-0005-0000-0000-0000E4050000}"/>
    <cellStyle name="Normal 11 9" xfId="1501" xr:uid="{00000000-0005-0000-0000-0000E5050000}"/>
    <cellStyle name="Normal 112" xfId="207" xr:uid="{00000000-0005-0000-0000-0000E6050000}"/>
    <cellStyle name="Normal 12" xfId="208" xr:uid="{00000000-0005-0000-0000-0000E7050000}"/>
    <cellStyle name="Normal 12 2" xfId="1502" xr:uid="{00000000-0005-0000-0000-0000E8050000}"/>
    <cellStyle name="Normal 12 3" xfId="1503" xr:uid="{00000000-0005-0000-0000-0000E9050000}"/>
    <cellStyle name="Normal 13" xfId="209" xr:uid="{00000000-0005-0000-0000-0000EA050000}"/>
    <cellStyle name="Normal 13 2" xfId="210" xr:uid="{00000000-0005-0000-0000-0000EB050000}"/>
    <cellStyle name="Normal 13 3" xfId="1504" xr:uid="{00000000-0005-0000-0000-0000EC050000}"/>
    <cellStyle name="Normal 14" xfId="211" xr:uid="{00000000-0005-0000-0000-0000ED050000}"/>
    <cellStyle name="Normal 14 2" xfId="1505" xr:uid="{00000000-0005-0000-0000-0000EE050000}"/>
    <cellStyle name="Normal 14 2 2" xfId="1506" xr:uid="{00000000-0005-0000-0000-0000EF050000}"/>
    <cellStyle name="Normal 14 2 3" xfId="1507" xr:uid="{00000000-0005-0000-0000-0000F0050000}"/>
    <cellStyle name="Normal 14 3" xfId="1508" xr:uid="{00000000-0005-0000-0000-0000F1050000}"/>
    <cellStyle name="Normal 14 3 2" xfId="1509" xr:uid="{00000000-0005-0000-0000-0000F2050000}"/>
    <cellStyle name="Normal 14 3 3" xfId="1510" xr:uid="{00000000-0005-0000-0000-0000F3050000}"/>
    <cellStyle name="Normal 14 4" xfId="1511" xr:uid="{00000000-0005-0000-0000-0000F4050000}"/>
    <cellStyle name="Normal 14 4 2" xfId="1512" xr:uid="{00000000-0005-0000-0000-0000F5050000}"/>
    <cellStyle name="Normal 14 4 3" xfId="1513" xr:uid="{00000000-0005-0000-0000-0000F6050000}"/>
    <cellStyle name="Normal 14 5" xfId="1514" xr:uid="{00000000-0005-0000-0000-0000F7050000}"/>
    <cellStyle name="Normal 14 5 2" xfId="1515" xr:uid="{00000000-0005-0000-0000-0000F8050000}"/>
    <cellStyle name="Normal 14 5 3" xfId="1516" xr:uid="{00000000-0005-0000-0000-0000F9050000}"/>
    <cellStyle name="Normal 14 6" xfId="1517" xr:uid="{00000000-0005-0000-0000-0000FA050000}"/>
    <cellStyle name="Normal 14 7" xfId="1518" xr:uid="{00000000-0005-0000-0000-0000FB050000}"/>
    <cellStyle name="Normal 14 8" xfId="1519" xr:uid="{00000000-0005-0000-0000-0000FC050000}"/>
    <cellStyle name="Normal 15" xfId="212" xr:uid="{00000000-0005-0000-0000-0000FD050000}"/>
    <cellStyle name="Normal 15 2" xfId="1520" xr:uid="{00000000-0005-0000-0000-0000FE050000}"/>
    <cellStyle name="Normal 15 3" xfId="1521" xr:uid="{00000000-0005-0000-0000-0000FF050000}"/>
    <cellStyle name="Normal 16" xfId="213" xr:uid="{00000000-0005-0000-0000-000000060000}"/>
    <cellStyle name="Normal 16 2" xfId="1522" xr:uid="{00000000-0005-0000-0000-000001060000}"/>
    <cellStyle name="Normal 16 2 2" xfId="1523" xr:uid="{00000000-0005-0000-0000-000002060000}"/>
    <cellStyle name="Normal 16 2 3" xfId="1524" xr:uid="{00000000-0005-0000-0000-000003060000}"/>
    <cellStyle name="Normal 16 2 4" xfId="1525" xr:uid="{00000000-0005-0000-0000-000004060000}"/>
    <cellStyle name="Normal 16 3" xfId="1526" xr:uid="{00000000-0005-0000-0000-000005060000}"/>
    <cellStyle name="Normal 16 3 2" xfId="1527" xr:uid="{00000000-0005-0000-0000-000006060000}"/>
    <cellStyle name="Normal 16 3 3" xfId="1528" xr:uid="{00000000-0005-0000-0000-000007060000}"/>
    <cellStyle name="Normal 16 3 4" xfId="1529" xr:uid="{00000000-0005-0000-0000-000008060000}"/>
    <cellStyle name="Normal 16 4" xfId="1530" xr:uid="{00000000-0005-0000-0000-000009060000}"/>
    <cellStyle name="Normal 16 4 2" xfId="1531" xr:uid="{00000000-0005-0000-0000-00000A060000}"/>
    <cellStyle name="Normal 16 4 3" xfId="1532" xr:uid="{00000000-0005-0000-0000-00000B060000}"/>
    <cellStyle name="Normal 16 4 4" xfId="1533" xr:uid="{00000000-0005-0000-0000-00000C060000}"/>
    <cellStyle name="Normal 16 5" xfId="1534" xr:uid="{00000000-0005-0000-0000-00000D060000}"/>
    <cellStyle name="Normal 16 5 2" xfId="1535" xr:uid="{00000000-0005-0000-0000-00000E060000}"/>
    <cellStyle name="Normal 16 6" xfId="1536" xr:uid="{00000000-0005-0000-0000-00000F060000}"/>
    <cellStyle name="Normal 16 7" xfId="1537" xr:uid="{00000000-0005-0000-0000-000010060000}"/>
    <cellStyle name="Normal 17" xfId="214" xr:uid="{00000000-0005-0000-0000-000011060000}"/>
    <cellStyle name="Normal 17 2" xfId="1538" xr:uid="{00000000-0005-0000-0000-000012060000}"/>
    <cellStyle name="Normal 17 2 2" xfId="1539" xr:uid="{00000000-0005-0000-0000-000013060000}"/>
    <cellStyle name="Normal 17 2 3" xfId="1540" xr:uid="{00000000-0005-0000-0000-000014060000}"/>
    <cellStyle name="Normal 17 3" xfId="1541" xr:uid="{00000000-0005-0000-0000-000015060000}"/>
    <cellStyle name="Normal 17 3 2" xfId="1542" xr:uid="{00000000-0005-0000-0000-000016060000}"/>
    <cellStyle name="Normal 17 3 3" xfId="1543" xr:uid="{00000000-0005-0000-0000-000017060000}"/>
    <cellStyle name="Normal 17 4" xfId="1544" xr:uid="{00000000-0005-0000-0000-000018060000}"/>
    <cellStyle name="Normal 17 5" xfId="1545" xr:uid="{00000000-0005-0000-0000-000019060000}"/>
    <cellStyle name="Normal 18" xfId="215" xr:uid="{00000000-0005-0000-0000-00001A060000}"/>
    <cellStyle name="Normal 18 2" xfId="1546" xr:uid="{00000000-0005-0000-0000-00001B060000}"/>
    <cellStyle name="Normal 18 2 2" xfId="1547" xr:uid="{00000000-0005-0000-0000-00001C060000}"/>
    <cellStyle name="Normal 18 2 3" xfId="1548" xr:uid="{00000000-0005-0000-0000-00001D060000}"/>
    <cellStyle name="Normal 18 3" xfId="1549" xr:uid="{00000000-0005-0000-0000-00001E060000}"/>
    <cellStyle name="Normal 18 4" xfId="1550" xr:uid="{00000000-0005-0000-0000-00001F060000}"/>
    <cellStyle name="Normal 18 5" xfId="1551" xr:uid="{00000000-0005-0000-0000-000020060000}"/>
    <cellStyle name="Normal 19" xfId="216" xr:uid="{00000000-0005-0000-0000-000021060000}"/>
    <cellStyle name="Normal 19 2" xfId="1552" xr:uid="{00000000-0005-0000-0000-000022060000}"/>
    <cellStyle name="Normal 19 3" xfId="1553" xr:uid="{00000000-0005-0000-0000-000023060000}"/>
    <cellStyle name="Normal 19 4" xfId="1554" xr:uid="{00000000-0005-0000-0000-000024060000}"/>
    <cellStyle name="Normal 2" xfId="217" xr:uid="{00000000-0005-0000-0000-000025060000}"/>
    <cellStyle name="Normal 2 10" xfId="1555" xr:uid="{00000000-0005-0000-0000-000026060000}"/>
    <cellStyle name="Normal 2 10 2" xfId="1556" xr:uid="{00000000-0005-0000-0000-000027060000}"/>
    <cellStyle name="Normal 2 10 3" xfId="1557" xr:uid="{00000000-0005-0000-0000-000028060000}"/>
    <cellStyle name="Normal 2 11" xfId="1558" xr:uid="{00000000-0005-0000-0000-000029060000}"/>
    <cellStyle name="Normal 2 11 2" xfId="1559" xr:uid="{00000000-0005-0000-0000-00002A060000}"/>
    <cellStyle name="Normal 2 12" xfId="1560" xr:uid="{00000000-0005-0000-0000-00002B060000}"/>
    <cellStyle name="Normal 2 12 2" xfId="1561" xr:uid="{00000000-0005-0000-0000-00002C060000}"/>
    <cellStyle name="Normal 2 13" xfId="1562" xr:uid="{00000000-0005-0000-0000-00002D060000}"/>
    <cellStyle name="Normal 2 13 2" xfId="1563" xr:uid="{00000000-0005-0000-0000-00002E060000}"/>
    <cellStyle name="Normal 2 14" xfId="1564" xr:uid="{00000000-0005-0000-0000-00002F060000}"/>
    <cellStyle name="Normal 2 14 2" xfId="1565" xr:uid="{00000000-0005-0000-0000-000030060000}"/>
    <cellStyle name="Normal 2 15" xfId="1566" xr:uid="{00000000-0005-0000-0000-000031060000}"/>
    <cellStyle name="Normal 2 15 2" xfId="1567" xr:uid="{00000000-0005-0000-0000-000032060000}"/>
    <cellStyle name="Normal 2 16" xfId="1568" xr:uid="{00000000-0005-0000-0000-000033060000}"/>
    <cellStyle name="Normal 2 16 2" xfId="1569" xr:uid="{00000000-0005-0000-0000-000034060000}"/>
    <cellStyle name="Normal 2 17" xfId="1570" xr:uid="{00000000-0005-0000-0000-000035060000}"/>
    <cellStyle name="Normal 2 17 2" xfId="1571" xr:uid="{00000000-0005-0000-0000-000036060000}"/>
    <cellStyle name="Normal 2 17 4" xfId="1572" xr:uid="{00000000-0005-0000-0000-000037060000}"/>
    <cellStyle name="Normal 2 17 4 2" xfId="1573" xr:uid="{00000000-0005-0000-0000-000038060000}"/>
    <cellStyle name="Normal 2 18" xfId="1574" xr:uid="{00000000-0005-0000-0000-000039060000}"/>
    <cellStyle name="Normal 2 19" xfId="1575" xr:uid="{00000000-0005-0000-0000-00003A060000}"/>
    <cellStyle name="Normal 2 2" xfId="218" xr:uid="{00000000-0005-0000-0000-00003B060000}"/>
    <cellStyle name="Normal 2 2 10" xfId="1576" xr:uid="{00000000-0005-0000-0000-00003C060000}"/>
    <cellStyle name="Normal 2 2 11" xfId="1577" xr:uid="{00000000-0005-0000-0000-00003D060000}"/>
    <cellStyle name="Normal 2 2 12" xfId="1578" xr:uid="{00000000-0005-0000-0000-00003E060000}"/>
    <cellStyle name="Normal 2 2 13" xfId="1579" xr:uid="{00000000-0005-0000-0000-00003F060000}"/>
    <cellStyle name="Normal 2 2 14" xfId="1580" xr:uid="{00000000-0005-0000-0000-000040060000}"/>
    <cellStyle name="Normal 2 2 15" xfId="1581" xr:uid="{00000000-0005-0000-0000-000041060000}"/>
    <cellStyle name="Normal 2 2 16" xfId="1582" xr:uid="{00000000-0005-0000-0000-000042060000}"/>
    <cellStyle name="Normal 2 2 17" xfId="1583" xr:uid="{00000000-0005-0000-0000-000043060000}"/>
    <cellStyle name="Normal 2 2 18" xfId="1584" xr:uid="{00000000-0005-0000-0000-000044060000}"/>
    <cellStyle name="Normal 2 2 19" xfId="1585" xr:uid="{00000000-0005-0000-0000-000045060000}"/>
    <cellStyle name="Normal 2 2 2" xfId="1586" xr:uid="{00000000-0005-0000-0000-000046060000}"/>
    <cellStyle name="Normal 2 2 2 2" xfId="1587" xr:uid="{00000000-0005-0000-0000-000047060000}"/>
    <cellStyle name="Normal 2 2 2 2 2" xfId="1588" xr:uid="{00000000-0005-0000-0000-000048060000}"/>
    <cellStyle name="Normal 2 2 2 2 2 2" xfId="1589" xr:uid="{00000000-0005-0000-0000-000049060000}"/>
    <cellStyle name="Normal 2 2 2 2 3" xfId="1590" xr:uid="{00000000-0005-0000-0000-00004A060000}"/>
    <cellStyle name="Normal 2 2 2 2 4" xfId="1591" xr:uid="{00000000-0005-0000-0000-00004B060000}"/>
    <cellStyle name="Normal 2 2 2 2 5" xfId="1592" xr:uid="{00000000-0005-0000-0000-00004C060000}"/>
    <cellStyle name="Normal 2 2 2 2 6" xfId="1593" xr:uid="{00000000-0005-0000-0000-00004D060000}"/>
    <cellStyle name="Normal 2 2 2 3" xfId="1594" xr:uid="{00000000-0005-0000-0000-00004E060000}"/>
    <cellStyle name="Normal 2 2 2 3 2" xfId="1595" xr:uid="{00000000-0005-0000-0000-00004F060000}"/>
    <cellStyle name="Normal 2 2 2 4" xfId="1596" xr:uid="{00000000-0005-0000-0000-000050060000}"/>
    <cellStyle name="Normal 2 2 2 4 2" xfId="1597" xr:uid="{00000000-0005-0000-0000-000051060000}"/>
    <cellStyle name="Normal 2 2 2 5" xfId="1598" xr:uid="{00000000-0005-0000-0000-000052060000}"/>
    <cellStyle name="Normal 2 2 2 6" xfId="1599" xr:uid="{00000000-0005-0000-0000-000053060000}"/>
    <cellStyle name="Normal 2 2 20" xfId="1600" xr:uid="{00000000-0005-0000-0000-000054060000}"/>
    <cellStyle name="Normal 2 2 21" xfId="1601" xr:uid="{00000000-0005-0000-0000-000055060000}"/>
    <cellStyle name="Normal 2 2 22" xfId="1602" xr:uid="{00000000-0005-0000-0000-000056060000}"/>
    <cellStyle name="Normal 2 2 23" xfId="1603" xr:uid="{00000000-0005-0000-0000-000057060000}"/>
    <cellStyle name="Normal 2 2 24" xfId="1604" xr:uid="{00000000-0005-0000-0000-000058060000}"/>
    <cellStyle name="Normal 2 2 25" xfId="1605" xr:uid="{00000000-0005-0000-0000-000059060000}"/>
    <cellStyle name="Normal 2 2 26" xfId="1606" xr:uid="{00000000-0005-0000-0000-00005A060000}"/>
    <cellStyle name="Normal 2 2 3" xfId="1607" xr:uid="{00000000-0005-0000-0000-00005B060000}"/>
    <cellStyle name="Normal 2 2 3 2" xfId="1608" xr:uid="{00000000-0005-0000-0000-00005C060000}"/>
    <cellStyle name="Normal 2 2 3 3" xfId="1609" xr:uid="{00000000-0005-0000-0000-00005D060000}"/>
    <cellStyle name="Normal 2 2 4" xfId="1610" xr:uid="{00000000-0005-0000-0000-00005E060000}"/>
    <cellStyle name="Normal 2 2 4 2" xfId="1611" xr:uid="{00000000-0005-0000-0000-00005F060000}"/>
    <cellStyle name="Normal 2 2 4 3" xfId="1612" xr:uid="{00000000-0005-0000-0000-000060060000}"/>
    <cellStyle name="Normal 2 2 5" xfId="1613" xr:uid="{00000000-0005-0000-0000-000061060000}"/>
    <cellStyle name="Normal 2 2 5 2" xfId="1614" xr:uid="{00000000-0005-0000-0000-000062060000}"/>
    <cellStyle name="Normal 2 2 6" xfId="1615" xr:uid="{00000000-0005-0000-0000-000063060000}"/>
    <cellStyle name="Normal 2 2 6 2" xfId="1616" xr:uid="{00000000-0005-0000-0000-000064060000}"/>
    <cellStyle name="Normal 2 2 7" xfId="1617" xr:uid="{00000000-0005-0000-0000-000065060000}"/>
    <cellStyle name="Normal 2 2 8" xfId="1618" xr:uid="{00000000-0005-0000-0000-000066060000}"/>
    <cellStyle name="Normal 2 2 9" xfId="1619" xr:uid="{00000000-0005-0000-0000-000067060000}"/>
    <cellStyle name="Normal 2 2_765KV PROGRESS REGISTER" xfId="1620" xr:uid="{00000000-0005-0000-0000-000068060000}"/>
    <cellStyle name="Normal 2 20" xfId="1621" xr:uid="{00000000-0005-0000-0000-000069060000}"/>
    <cellStyle name="Normal 2 21" xfId="1622" xr:uid="{00000000-0005-0000-0000-00006A060000}"/>
    <cellStyle name="Normal 2 22" xfId="1623" xr:uid="{00000000-0005-0000-0000-00006B060000}"/>
    <cellStyle name="Normal 2 23" xfId="1624" xr:uid="{00000000-0005-0000-0000-00006C060000}"/>
    <cellStyle name="Normal 2 24" xfId="1625" xr:uid="{00000000-0005-0000-0000-00006D060000}"/>
    <cellStyle name="Normal 2 25" xfId="1626" xr:uid="{00000000-0005-0000-0000-00006E060000}"/>
    <cellStyle name="Normal 2 26" xfId="1627" xr:uid="{00000000-0005-0000-0000-00006F060000}"/>
    <cellStyle name="Normal 2 27" xfId="1628" xr:uid="{00000000-0005-0000-0000-000070060000}"/>
    <cellStyle name="Normal 2 28" xfId="1629" xr:uid="{00000000-0005-0000-0000-000071060000}"/>
    <cellStyle name="Normal 2 29" xfId="1630" xr:uid="{00000000-0005-0000-0000-000072060000}"/>
    <cellStyle name="Normal 2 3" xfId="219" xr:uid="{00000000-0005-0000-0000-000073060000}"/>
    <cellStyle name="Normal 2 3 10" xfId="1631" xr:uid="{00000000-0005-0000-0000-000074060000}"/>
    <cellStyle name="Normal 2 3 11" xfId="1632" xr:uid="{00000000-0005-0000-0000-000075060000}"/>
    <cellStyle name="Normal 2 3 12" xfId="1633" xr:uid="{00000000-0005-0000-0000-000076060000}"/>
    <cellStyle name="Normal 2 3 13" xfId="1634" xr:uid="{00000000-0005-0000-0000-000077060000}"/>
    <cellStyle name="Normal 2 3 14" xfId="1635" xr:uid="{00000000-0005-0000-0000-000078060000}"/>
    <cellStyle name="Normal 2 3 15" xfId="1636" xr:uid="{00000000-0005-0000-0000-000079060000}"/>
    <cellStyle name="Normal 2 3 16" xfId="1637" xr:uid="{00000000-0005-0000-0000-00007A060000}"/>
    <cellStyle name="Normal 2 3 17" xfId="1638" xr:uid="{00000000-0005-0000-0000-00007B060000}"/>
    <cellStyle name="Normal 2 3 18" xfId="1639" xr:uid="{00000000-0005-0000-0000-00007C060000}"/>
    <cellStyle name="Normal 2 3 19" xfId="1640" xr:uid="{00000000-0005-0000-0000-00007D060000}"/>
    <cellStyle name="Normal 2 3 2" xfId="1641" xr:uid="{00000000-0005-0000-0000-00007E060000}"/>
    <cellStyle name="Normal 2 3 2 2" xfId="1642" xr:uid="{00000000-0005-0000-0000-00007F060000}"/>
    <cellStyle name="Normal 2 3 2 2 2" xfId="1643" xr:uid="{00000000-0005-0000-0000-000080060000}"/>
    <cellStyle name="Normal 2 3 2 2 3" xfId="1644" xr:uid="{00000000-0005-0000-0000-000081060000}"/>
    <cellStyle name="Normal 2 3 2 3" xfId="1645" xr:uid="{00000000-0005-0000-0000-000082060000}"/>
    <cellStyle name="Normal 2 3 2 4" xfId="1646" xr:uid="{00000000-0005-0000-0000-000083060000}"/>
    <cellStyle name="Normal 2 3 20" xfId="1647" xr:uid="{00000000-0005-0000-0000-000084060000}"/>
    <cellStyle name="Normal 2 3 21" xfId="1648" xr:uid="{00000000-0005-0000-0000-000085060000}"/>
    <cellStyle name="Normal 2 3 22" xfId="1649" xr:uid="{00000000-0005-0000-0000-000086060000}"/>
    <cellStyle name="Normal 2 3 23" xfId="1650" xr:uid="{00000000-0005-0000-0000-000087060000}"/>
    <cellStyle name="Normal 2 3 3" xfId="1651" xr:uid="{00000000-0005-0000-0000-000088060000}"/>
    <cellStyle name="Normal 2 3 3 2" xfId="1652" xr:uid="{00000000-0005-0000-0000-000089060000}"/>
    <cellStyle name="Normal 2 3 4" xfId="1653" xr:uid="{00000000-0005-0000-0000-00008A060000}"/>
    <cellStyle name="Normal 2 3 4 2" xfId="1654" xr:uid="{00000000-0005-0000-0000-00008B060000}"/>
    <cellStyle name="Normal 2 3 5" xfId="1655" xr:uid="{00000000-0005-0000-0000-00008C060000}"/>
    <cellStyle name="Normal 2 3 5 2" xfId="1656" xr:uid="{00000000-0005-0000-0000-00008D060000}"/>
    <cellStyle name="Normal 2 3 6" xfId="1657" xr:uid="{00000000-0005-0000-0000-00008E060000}"/>
    <cellStyle name="Normal 2 3 6 2" xfId="1658" xr:uid="{00000000-0005-0000-0000-00008F060000}"/>
    <cellStyle name="Normal 2 3 7" xfId="1659" xr:uid="{00000000-0005-0000-0000-000090060000}"/>
    <cellStyle name="Normal 2 3 7 2" xfId="1660" xr:uid="{00000000-0005-0000-0000-000091060000}"/>
    <cellStyle name="Normal 2 3 8" xfId="1661" xr:uid="{00000000-0005-0000-0000-000092060000}"/>
    <cellStyle name="Normal 2 3 8 2" xfId="1662" xr:uid="{00000000-0005-0000-0000-000093060000}"/>
    <cellStyle name="Normal 2 3 9" xfId="1663" xr:uid="{00000000-0005-0000-0000-000094060000}"/>
    <cellStyle name="Normal 2 3 9 2" xfId="1664" xr:uid="{00000000-0005-0000-0000-000095060000}"/>
    <cellStyle name="Normal 2 30" xfId="1665" xr:uid="{00000000-0005-0000-0000-000096060000}"/>
    <cellStyle name="Normal 2 31" xfId="1666" xr:uid="{00000000-0005-0000-0000-000097060000}"/>
    <cellStyle name="Normal 2 32" xfId="1667" xr:uid="{00000000-0005-0000-0000-000098060000}"/>
    <cellStyle name="Normal 2 33" xfId="1668" xr:uid="{00000000-0005-0000-0000-000099060000}"/>
    <cellStyle name="Normal 2 34" xfId="1669" xr:uid="{00000000-0005-0000-0000-00009A060000}"/>
    <cellStyle name="Normal 2 35" xfId="1670" xr:uid="{00000000-0005-0000-0000-00009B060000}"/>
    <cellStyle name="Normal 2 36" xfId="1671" xr:uid="{00000000-0005-0000-0000-00009C060000}"/>
    <cellStyle name="Normal 2 37" xfId="1672" xr:uid="{00000000-0005-0000-0000-00009D060000}"/>
    <cellStyle name="Normal 2 38" xfId="1673" xr:uid="{00000000-0005-0000-0000-00009E060000}"/>
    <cellStyle name="Normal 2 39" xfId="1674" xr:uid="{00000000-0005-0000-0000-00009F060000}"/>
    <cellStyle name="Normal 2 4" xfId="220" xr:uid="{00000000-0005-0000-0000-0000A0060000}"/>
    <cellStyle name="Normal 2 4 10" xfId="1675" xr:uid="{00000000-0005-0000-0000-0000A1060000}"/>
    <cellStyle name="Normal 2 4 11" xfId="1676" xr:uid="{00000000-0005-0000-0000-0000A2060000}"/>
    <cellStyle name="Normal 2 4 12" xfId="1677" xr:uid="{00000000-0005-0000-0000-0000A3060000}"/>
    <cellStyle name="Normal 2 4 13" xfId="1678" xr:uid="{00000000-0005-0000-0000-0000A4060000}"/>
    <cellStyle name="Normal 2 4 14" xfId="1679" xr:uid="{00000000-0005-0000-0000-0000A5060000}"/>
    <cellStyle name="Normal 2 4 15" xfId="1680" xr:uid="{00000000-0005-0000-0000-0000A6060000}"/>
    <cellStyle name="Normal 2 4 16" xfId="1681" xr:uid="{00000000-0005-0000-0000-0000A7060000}"/>
    <cellStyle name="Normal 2 4 17" xfId="1682" xr:uid="{00000000-0005-0000-0000-0000A8060000}"/>
    <cellStyle name="Normal 2 4 18" xfId="1683" xr:uid="{00000000-0005-0000-0000-0000A9060000}"/>
    <cellStyle name="Normal 2 4 19" xfId="1684" xr:uid="{00000000-0005-0000-0000-0000AA060000}"/>
    <cellStyle name="Normal 2 4 2" xfId="1685" xr:uid="{00000000-0005-0000-0000-0000AB060000}"/>
    <cellStyle name="Normal 2 4 20" xfId="1686" xr:uid="{00000000-0005-0000-0000-0000AC060000}"/>
    <cellStyle name="Normal 2 4 21" xfId="1687" xr:uid="{00000000-0005-0000-0000-0000AD060000}"/>
    <cellStyle name="Normal 2 4 22" xfId="1688" xr:uid="{00000000-0005-0000-0000-0000AE060000}"/>
    <cellStyle name="Normal 2 4 23" xfId="1689" xr:uid="{00000000-0005-0000-0000-0000AF060000}"/>
    <cellStyle name="Normal 2 4 24" xfId="1690" xr:uid="{00000000-0005-0000-0000-0000B0060000}"/>
    <cellStyle name="Normal 2 4 25" xfId="1691" xr:uid="{00000000-0005-0000-0000-0000B1060000}"/>
    <cellStyle name="Normal 2 4 3" xfId="1692" xr:uid="{00000000-0005-0000-0000-0000B2060000}"/>
    <cellStyle name="Normal 2 4 4" xfId="1693" xr:uid="{00000000-0005-0000-0000-0000B3060000}"/>
    <cellStyle name="Normal 2 4 5" xfId="1694" xr:uid="{00000000-0005-0000-0000-0000B4060000}"/>
    <cellStyle name="Normal 2 4 6" xfId="1695" xr:uid="{00000000-0005-0000-0000-0000B5060000}"/>
    <cellStyle name="Normal 2 4 7" xfId="1696" xr:uid="{00000000-0005-0000-0000-0000B6060000}"/>
    <cellStyle name="Normal 2 4 8" xfId="1697" xr:uid="{00000000-0005-0000-0000-0000B7060000}"/>
    <cellStyle name="Normal 2 4 9" xfId="1698" xr:uid="{00000000-0005-0000-0000-0000B8060000}"/>
    <cellStyle name="Normal 2 40" xfId="1699" xr:uid="{00000000-0005-0000-0000-0000B9060000}"/>
    <cellStyle name="Normal 2 41" xfId="1700" xr:uid="{00000000-0005-0000-0000-0000BA060000}"/>
    <cellStyle name="Normal 2 42" xfId="1701" xr:uid="{00000000-0005-0000-0000-0000BB060000}"/>
    <cellStyle name="Normal 2 43" xfId="1702" xr:uid="{00000000-0005-0000-0000-0000BC060000}"/>
    <cellStyle name="Normal 2 44" xfId="1703" xr:uid="{00000000-0005-0000-0000-0000BD060000}"/>
    <cellStyle name="Normal 2 45" xfId="1704" xr:uid="{00000000-0005-0000-0000-0000BE060000}"/>
    <cellStyle name="Normal 2 46" xfId="1705" xr:uid="{00000000-0005-0000-0000-0000BF060000}"/>
    <cellStyle name="Normal 2 47" xfId="1706" xr:uid="{00000000-0005-0000-0000-0000C0060000}"/>
    <cellStyle name="Normal 2 48" xfId="1707" xr:uid="{00000000-0005-0000-0000-0000C1060000}"/>
    <cellStyle name="Normal 2 49" xfId="1708" xr:uid="{00000000-0005-0000-0000-0000C2060000}"/>
    <cellStyle name="Normal 2 5" xfId="221" xr:uid="{00000000-0005-0000-0000-0000C3060000}"/>
    <cellStyle name="Normal 2 5 10" xfId="1709" xr:uid="{00000000-0005-0000-0000-0000C4060000}"/>
    <cellStyle name="Normal 2 5 11" xfId="1710" xr:uid="{00000000-0005-0000-0000-0000C5060000}"/>
    <cellStyle name="Normal 2 5 12" xfId="1711" xr:uid="{00000000-0005-0000-0000-0000C6060000}"/>
    <cellStyle name="Normal 2 5 13" xfId="1712" xr:uid="{00000000-0005-0000-0000-0000C7060000}"/>
    <cellStyle name="Normal 2 5 14" xfId="1713" xr:uid="{00000000-0005-0000-0000-0000C8060000}"/>
    <cellStyle name="Normal 2 5 15" xfId="1714" xr:uid="{00000000-0005-0000-0000-0000C9060000}"/>
    <cellStyle name="Normal 2 5 16" xfId="1715" xr:uid="{00000000-0005-0000-0000-0000CA060000}"/>
    <cellStyle name="Normal 2 5 17" xfId="1716" xr:uid="{00000000-0005-0000-0000-0000CB060000}"/>
    <cellStyle name="Normal 2 5 18" xfId="1717" xr:uid="{00000000-0005-0000-0000-0000CC060000}"/>
    <cellStyle name="Normal 2 5 19" xfId="1718" xr:uid="{00000000-0005-0000-0000-0000CD060000}"/>
    <cellStyle name="Normal 2 5 2" xfId="1719" xr:uid="{00000000-0005-0000-0000-0000CE060000}"/>
    <cellStyle name="Normal 2 5 20" xfId="1720" xr:uid="{00000000-0005-0000-0000-0000CF060000}"/>
    <cellStyle name="Normal 2 5 21" xfId="1721" xr:uid="{00000000-0005-0000-0000-0000D0060000}"/>
    <cellStyle name="Normal 2 5 22" xfId="1722" xr:uid="{00000000-0005-0000-0000-0000D1060000}"/>
    <cellStyle name="Normal 2 5 23" xfId="1723" xr:uid="{00000000-0005-0000-0000-0000D2060000}"/>
    <cellStyle name="Normal 2 5 3" xfId="1724" xr:uid="{00000000-0005-0000-0000-0000D3060000}"/>
    <cellStyle name="Normal 2 5 4" xfId="1725" xr:uid="{00000000-0005-0000-0000-0000D4060000}"/>
    <cellStyle name="Normal 2 5 5" xfId="1726" xr:uid="{00000000-0005-0000-0000-0000D5060000}"/>
    <cellStyle name="Normal 2 5 6" xfId="1727" xr:uid="{00000000-0005-0000-0000-0000D6060000}"/>
    <cellStyle name="Normal 2 5 7" xfId="1728" xr:uid="{00000000-0005-0000-0000-0000D7060000}"/>
    <cellStyle name="Normal 2 5 8" xfId="1729" xr:uid="{00000000-0005-0000-0000-0000D8060000}"/>
    <cellStyle name="Normal 2 5 9" xfId="1730" xr:uid="{00000000-0005-0000-0000-0000D9060000}"/>
    <cellStyle name="Normal 2 50" xfId="1731" xr:uid="{00000000-0005-0000-0000-0000DA060000}"/>
    <cellStyle name="Normal 2 51" xfId="1732" xr:uid="{00000000-0005-0000-0000-0000DB060000}"/>
    <cellStyle name="Normal 2 52" xfId="1733" xr:uid="{00000000-0005-0000-0000-0000DC060000}"/>
    <cellStyle name="Normal 2 6" xfId="222" xr:uid="{00000000-0005-0000-0000-0000DD060000}"/>
    <cellStyle name="Normal 2 6 10" xfId="1734" xr:uid="{00000000-0005-0000-0000-0000DE060000}"/>
    <cellStyle name="Normal 2 6 11" xfId="1735" xr:uid="{00000000-0005-0000-0000-0000DF060000}"/>
    <cellStyle name="Normal 2 6 12" xfId="1736" xr:uid="{00000000-0005-0000-0000-0000E0060000}"/>
    <cellStyle name="Normal 2 6 13" xfId="1737" xr:uid="{00000000-0005-0000-0000-0000E1060000}"/>
    <cellStyle name="Normal 2 6 14" xfId="1738" xr:uid="{00000000-0005-0000-0000-0000E2060000}"/>
    <cellStyle name="Normal 2 6 15" xfId="1739" xr:uid="{00000000-0005-0000-0000-0000E3060000}"/>
    <cellStyle name="Normal 2 6 16" xfId="1740" xr:uid="{00000000-0005-0000-0000-0000E4060000}"/>
    <cellStyle name="Normal 2 6 17" xfId="1741" xr:uid="{00000000-0005-0000-0000-0000E5060000}"/>
    <cellStyle name="Normal 2 6 18" xfId="1742" xr:uid="{00000000-0005-0000-0000-0000E6060000}"/>
    <cellStyle name="Normal 2 6 19" xfId="1743" xr:uid="{00000000-0005-0000-0000-0000E7060000}"/>
    <cellStyle name="Normal 2 6 2" xfId="1744" xr:uid="{00000000-0005-0000-0000-0000E8060000}"/>
    <cellStyle name="Normal 2 6 2 2" xfId="1745" xr:uid="{00000000-0005-0000-0000-0000E9060000}"/>
    <cellStyle name="Normal 2 6 2 3" xfId="1746" xr:uid="{00000000-0005-0000-0000-0000EA060000}"/>
    <cellStyle name="Normal 2 6 2 4" xfId="1747" xr:uid="{00000000-0005-0000-0000-0000EB060000}"/>
    <cellStyle name="Normal 2 6 20" xfId="1748" xr:uid="{00000000-0005-0000-0000-0000EC060000}"/>
    <cellStyle name="Normal 2 6 21" xfId="1749" xr:uid="{00000000-0005-0000-0000-0000ED060000}"/>
    <cellStyle name="Normal 2 6 22" xfId="1750" xr:uid="{00000000-0005-0000-0000-0000EE060000}"/>
    <cellStyle name="Normal 2 6 23" xfId="1751" xr:uid="{00000000-0005-0000-0000-0000EF060000}"/>
    <cellStyle name="Normal 2 6 3" xfId="1752" xr:uid="{00000000-0005-0000-0000-0000F0060000}"/>
    <cellStyle name="Normal 2 6 3 2" xfId="1753" xr:uid="{00000000-0005-0000-0000-0000F1060000}"/>
    <cellStyle name="Normal 2 6 4" xfId="1754" xr:uid="{00000000-0005-0000-0000-0000F2060000}"/>
    <cellStyle name="Normal 2 6 5" xfId="1755" xr:uid="{00000000-0005-0000-0000-0000F3060000}"/>
    <cellStyle name="Normal 2 6 6" xfId="1756" xr:uid="{00000000-0005-0000-0000-0000F4060000}"/>
    <cellStyle name="Normal 2 6 7" xfId="1757" xr:uid="{00000000-0005-0000-0000-0000F5060000}"/>
    <cellStyle name="Normal 2 6 8" xfId="1758" xr:uid="{00000000-0005-0000-0000-0000F6060000}"/>
    <cellStyle name="Normal 2 6 9" xfId="1759" xr:uid="{00000000-0005-0000-0000-0000F7060000}"/>
    <cellStyle name="Normal 2 7" xfId="223" xr:uid="{00000000-0005-0000-0000-0000F8060000}"/>
    <cellStyle name="Normal 2 7 2" xfId="224" xr:uid="{00000000-0005-0000-0000-0000F9060000}"/>
    <cellStyle name="Normal 2 7 2 2" xfId="1760" xr:uid="{00000000-0005-0000-0000-0000FA060000}"/>
    <cellStyle name="Normal 2 7 3" xfId="1761" xr:uid="{00000000-0005-0000-0000-0000FB060000}"/>
    <cellStyle name="Normal 2 77" xfId="1762" xr:uid="{00000000-0005-0000-0000-0000FC060000}"/>
    <cellStyle name="Normal 2 8" xfId="1763" xr:uid="{00000000-0005-0000-0000-0000FD060000}"/>
    <cellStyle name="Normal 2 8 2" xfId="1764" xr:uid="{00000000-0005-0000-0000-0000FE060000}"/>
    <cellStyle name="Normal 2 8 2 2" xfId="1765" xr:uid="{00000000-0005-0000-0000-0000FF060000}"/>
    <cellStyle name="Normal 2 8 3" xfId="1766" xr:uid="{00000000-0005-0000-0000-000000070000}"/>
    <cellStyle name="Normal 2 9" xfId="1767" xr:uid="{00000000-0005-0000-0000-000001070000}"/>
    <cellStyle name="Normal 2 9 2" xfId="1768" xr:uid="{00000000-0005-0000-0000-000002070000}"/>
    <cellStyle name="Normal 2_765KV Final Tower Schedule 27.05.2013" xfId="1769" xr:uid="{00000000-0005-0000-0000-000003070000}"/>
    <cellStyle name="Normal 20" xfId="225" xr:uid="{00000000-0005-0000-0000-000004070000}"/>
    <cellStyle name="Normal 20 2" xfId="1770" xr:uid="{00000000-0005-0000-0000-000005070000}"/>
    <cellStyle name="Normal 20 2 2" xfId="1771" xr:uid="{00000000-0005-0000-0000-000006070000}"/>
    <cellStyle name="Normal 20 3" xfId="1772" xr:uid="{00000000-0005-0000-0000-000007070000}"/>
    <cellStyle name="Normal 21" xfId="226" xr:uid="{00000000-0005-0000-0000-000008070000}"/>
    <cellStyle name="Normal 22" xfId="227" xr:uid="{00000000-0005-0000-0000-000009070000}"/>
    <cellStyle name="Normal 22 2" xfId="228" xr:uid="{00000000-0005-0000-0000-00000A070000}"/>
    <cellStyle name="Normal 23" xfId="229" xr:uid="{00000000-0005-0000-0000-00000B070000}"/>
    <cellStyle name="Normal 23 2" xfId="230" xr:uid="{00000000-0005-0000-0000-00000C070000}"/>
    <cellStyle name="Normal 24" xfId="231" xr:uid="{00000000-0005-0000-0000-00000D070000}"/>
    <cellStyle name="Normal 25" xfId="232" xr:uid="{00000000-0005-0000-0000-00000E070000}"/>
    <cellStyle name="Normal 25 2" xfId="1773" xr:uid="{00000000-0005-0000-0000-00000F070000}"/>
    <cellStyle name="Normal 26" xfId="233" xr:uid="{00000000-0005-0000-0000-000010070000}"/>
    <cellStyle name="Normal 26 2" xfId="1774" xr:uid="{00000000-0005-0000-0000-000011070000}"/>
    <cellStyle name="Normal 27" xfId="234" xr:uid="{00000000-0005-0000-0000-000012070000}"/>
    <cellStyle name="Normal 28" xfId="235" xr:uid="{00000000-0005-0000-0000-000013070000}"/>
    <cellStyle name="Normal 29" xfId="236" xr:uid="{00000000-0005-0000-0000-000014070000}"/>
    <cellStyle name="Normal 3" xfId="237" xr:uid="{00000000-0005-0000-0000-000015070000}"/>
    <cellStyle name="Normal 3 10" xfId="1775" xr:uid="{00000000-0005-0000-0000-000016070000}"/>
    <cellStyle name="Normal 3 10 2" xfId="1776" xr:uid="{00000000-0005-0000-0000-000017070000}"/>
    <cellStyle name="Normal 3 10 3" xfId="1777" xr:uid="{00000000-0005-0000-0000-000018070000}"/>
    <cellStyle name="Normal 3 10 3 2" xfId="1778" xr:uid="{00000000-0005-0000-0000-000019070000}"/>
    <cellStyle name="Normal 3 11" xfId="1779" xr:uid="{00000000-0005-0000-0000-00001A070000}"/>
    <cellStyle name="Normal 3 11 2" xfId="1780" xr:uid="{00000000-0005-0000-0000-00001B070000}"/>
    <cellStyle name="Normal 3 12" xfId="1781" xr:uid="{00000000-0005-0000-0000-00001C070000}"/>
    <cellStyle name="Normal 3 13" xfId="1782" xr:uid="{00000000-0005-0000-0000-00001D070000}"/>
    <cellStyle name="Normal 3 14" xfId="1783" xr:uid="{00000000-0005-0000-0000-00001E070000}"/>
    <cellStyle name="Normal 3 15" xfId="1784" xr:uid="{00000000-0005-0000-0000-00001F070000}"/>
    <cellStyle name="Normal 3 16" xfId="1785" xr:uid="{00000000-0005-0000-0000-000020070000}"/>
    <cellStyle name="Normal 3 17" xfId="1786" xr:uid="{00000000-0005-0000-0000-000021070000}"/>
    <cellStyle name="Normal 3 2" xfId="238" xr:uid="{00000000-0005-0000-0000-000022070000}"/>
    <cellStyle name="Normal 3 2 2" xfId="1787" xr:uid="{00000000-0005-0000-0000-000023070000}"/>
    <cellStyle name="Normal 3 2 2 2" xfId="1788" xr:uid="{00000000-0005-0000-0000-000024070000}"/>
    <cellStyle name="Normal 3 2 2 3" xfId="1789" xr:uid="{00000000-0005-0000-0000-000025070000}"/>
    <cellStyle name="Normal 3 2 2 4" xfId="1790" xr:uid="{00000000-0005-0000-0000-000026070000}"/>
    <cellStyle name="Normal 3 2 2 4 2 2 2 2 2 2 3 2 2 7 2 4 2 2 2" xfId="1791" xr:uid="{00000000-0005-0000-0000-000027070000}"/>
    <cellStyle name="Normal 3 2 2 4 2 2 2 2 2 2 3 2 2 7 2 4 2 2 2 2" xfId="1792" xr:uid="{00000000-0005-0000-0000-000028070000}"/>
    <cellStyle name="Normal 3 2 2 4 2 2 2 2 2 2 3 2 2 7 2 4 2 2 2 2 2" xfId="1793" xr:uid="{00000000-0005-0000-0000-000029070000}"/>
    <cellStyle name="Normal 3 2 2 4 2 2 2 2 2 2 3 2 2 7 2 4 2 2 2 2 3" xfId="1794" xr:uid="{00000000-0005-0000-0000-00002A070000}"/>
    <cellStyle name="Normal 3 2 2 4 2 2 2 2 2 2 3 2 2 7 2 4 2 2 2 2 3 2" xfId="1795" xr:uid="{00000000-0005-0000-0000-00002B070000}"/>
    <cellStyle name="Normal 3 2 2 4 2 2 2 2 2 2 3 2 2 7 3 4 2 2 2" xfId="1796" xr:uid="{00000000-0005-0000-0000-00002C070000}"/>
    <cellStyle name="Normal 3 2 2 4 2 2 2 2 2 2 3 2 2 7 3 4 2 2 2 2" xfId="1797" xr:uid="{00000000-0005-0000-0000-00002D070000}"/>
    <cellStyle name="Normal 3 2 2 4 2 2 2 2 2 2 3 2 2 7 3 4 2 2 2 2 2" xfId="1798" xr:uid="{00000000-0005-0000-0000-00002E070000}"/>
    <cellStyle name="Normal 3 2 2 4 2 2 2 2 2 2 3 2 2 7 3 4 2 2 2 2 3" xfId="1799" xr:uid="{00000000-0005-0000-0000-00002F070000}"/>
    <cellStyle name="Normal 3 2 2 4 2 2 2 2 2 2 3 2 2 7 3 4 2 2 2 2 3 2" xfId="1800" xr:uid="{00000000-0005-0000-0000-000030070000}"/>
    <cellStyle name="Normal 3 2 2 5" xfId="1801" xr:uid="{00000000-0005-0000-0000-000031070000}"/>
    <cellStyle name="Normal 3 2 3" xfId="1802" xr:uid="{00000000-0005-0000-0000-000032070000}"/>
    <cellStyle name="Normal 3 2 3 2" xfId="1803" xr:uid="{00000000-0005-0000-0000-000033070000}"/>
    <cellStyle name="Normal 3 2 4" xfId="1804" xr:uid="{00000000-0005-0000-0000-000034070000}"/>
    <cellStyle name="Normal 3 2 5" xfId="1805" xr:uid="{00000000-0005-0000-0000-000035070000}"/>
    <cellStyle name="Normal 3 2 6" xfId="1806" xr:uid="{00000000-0005-0000-0000-000036070000}"/>
    <cellStyle name="Normal 3 2 7" xfId="1807" xr:uid="{00000000-0005-0000-0000-000037070000}"/>
    <cellStyle name="Normal 3 2_765KV Final Tower Schedule 27.05.2013" xfId="1808" xr:uid="{00000000-0005-0000-0000-000038070000}"/>
    <cellStyle name="Normal 3 3" xfId="1809" xr:uid="{00000000-0005-0000-0000-000039070000}"/>
    <cellStyle name="Normal 3 3 2" xfId="1810" xr:uid="{00000000-0005-0000-0000-00003A070000}"/>
    <cellStyle name="Normal 3 4" xfId="1811" xr:uid="{00000000-0005-0000-0000-00003B070000}"/>
    <cellStyle name="Normal 3 4 2" xfId="1812" xr:uid="{00000000-0005-0000-0000-00003C070000}"/>
    <cellStyle name="Normal 3 4 3" xfId="1813" xr:uid="{00000000-0005-0000-0000-00003D070000}"/>
    <cellStyle name="Normal 3 5" xfId="1814" xr:uid="{00000000-0005-0000-0000-00003E070000}"/>
    <cellStyle name="Normal 3 5 2" xfId="1815" xr:uid="{00000000-0005-0000-0000-00003F070000}"/>
    <cellStyle name="Normal 3 6" xfId="1816" xr:uid="{00000000-0005-0000-0000-000040070000}"/>
    <cellStyle name="Normal 3 6 2" xfId="1817" xr:uid="{00000000-0005-0000-0000-000041070000}"/>
    <cellStyle name="Normal 3 7" xfId="1818" xr:uid="{00000000-0005-0000-0000-000042070000}"/>
    <cellStyle name="Normal 3 7 2" xfId="1819" xr:uid="{00000000-0005-0000-0000-000043070000}"/>
    <cellStyle name="Normal 3 8" xfId="1820" xr:uid="{00000000-0005-0000-0000-000044070000}"/>
    <cellStyle name="Normal 3 8 2" xfId="1821" xr:uid="{00000000-0005-0000-0000-000045070000}"/>
    <cellStyle name="Normal 3 9" xfId="1822" xr:uid="{00000000-0005-0000-0000-000046070000}"/>
    <cellStyle name="Normal 3 9 2" xfId="1823" xr:uid="{00000000-0005-0000-0000-000047070000}"/>
    <cellStyle name="Normal 3_765KV Final Tower Schedule 27.05.2013" xfId="1824" xr:uid="{00000000-0005-0000-0000-000048070000}"/>
    <cellStyle name="Normal 30" xfId="239" xr:uid="{00000000-0005-0000-0000-000049070000}"/>
    <cellStyle name="Normal 30 2" xfId="240" xr:uid="{00000000-0005-0000-0000-00004A070000}"/>
    <cellStyle name="Normal 31" xfId="241" xr:uid="{00000000-0005-0000-0000-00004B070000}"/>
    <cellStyle name="Normal 32" xfId="242" xr:uid="{00000000-0005-0000-0000-00004C070000}"/>
    <cellStyle name="Normal 33" xfId="243" xr:uid="{00000000-0005-0000-0000-00004D070000}"/>
    <cellStyle name="Normal 34" xfId="244" xr:uid="{00000000-0005-0000-0000-00004E070000}"/>
    <cellStyle name="Normal 35" xfId="245" xr:uid="{00000000-0005-0000-0000-00004F070000}"/>
    <cellStyle name="Normal 36" xfId="246" xr:uid="{00000000-0005-0000-0000-000050070000}"/>
    <cellStyle name="Normal 37" xfId="1825" xr:uid="{00000000-0005-0000-0000-000051070000}"/>
    <cellStyle name="Normal 37 2" xfId="1826" xr:uid="{00000000-0005-0000-0000-000052070000}"/>
    <cellStyle name="Normal 38" xfId="1827" xr:uid="{00000000-0005-0000-0000-000053070000}"/>
    <cellStyle name="Normal 39" xfId="1828" xr:uid="{00000000-0005-0000-0000-000054070000}"/>
    <cellStyle name="Normal 4" xfId="247" xr:uid="{00000000-0005-0000-0000-000055070000}"/>
    <cellStyle name="Normal 4 10" xfId="1829" xr:uid="{00000000-0005-0000-0000-000056070000}"/>
    <cellStyle name="Normal 4 11" xfId="1830" xr:uid="{00000000-0005-0000-0000-000057070000}"/>
    <cellStyle name="Normal 4 12" xfId="1831" xr:uid="{00000000-0005-0000-0000-000058070000}"/>
    <cellStyle name="Normal 4 13" xfId="1832" xr:uid="{00000000-0005-0000-0000-000059070000}"/>
    <cellStyle name="Normal 4 14" xfId="1833" xr:uid="{00000000-0005-0000-0000-00005A070000}"/>
    <cellStyle name="Normal 4 15" xfId="1834" xr:uid="{00000000-0005-0000-0000-00005B070000}"/>
    <cellStyle name="Normal 4 16" xfId="1835" xr:uid="{00000000-0005-0000-0000-00005C070000}"/>
    <cellStyle name="Normal 4 2" xfId="1836" xr:uid="{00000000-0005-0000-0000-00005D070000}"/>
    <cellStyle name="Normal 4 2 10" xfId="1837" xr:uid="{00000000-0005-0000-0000-00005E070000}"/>
    <cellStyle name="Normal 4 2 11" xfId="1838" xr:uid="{00000000-0005-0000-0000-00005F070000}"/>
    <cellStyle name="Normal 4 2 12" xfId="1839" xr:uid="{00000000-0005-0000-0000-000060070000}"/>
    <cellStyle name="Normal 4 2 13" xfId="1840" xr:uid="{00000000-0005-0000-0000-000061070000}"/>
    <cellStyle name="Normal 4 2 14" xfId="1841" xr:uid="{00000000-0005-0000-0000-000062070000}"/>
    <cellStyle name="Normal 4 2 15" xfId="1842" xr:uid="{00000000-0005-0000-0000-000063070000}"/>
    <cellStyle name="Normal 4 2 16" xfId="1843" xr:uid="{00000000-0005-0000-0000-000064070000}"/>
    <cellStyle name="Normal 4 2 17" xfId="1844" xr:uid="{00000000-0005-0000-0000-000065070000}"/>
    <cellStyle name="Normal 4 2 18" xfId="1845" xr:uid="{00000000-0005-0000-0000-000066070000}"/>
    <cellStyle name="Normal 4 2 19" xfId="1846" xr:uid="{00000000-0005-0000-0000-000067070000}"/>
    <cellStyle name="Normal 4 2 2" xfId="248" xr:uid="{00000000-0005-0000-0000-000068070000}"/>
    <cellStyle name="Normal 4 2 20" xfId="1847" xr:uid="{00000000-0005-0000-0000-000069070000}"/>
    <cellStyle name="Normal 4 2 21" xfId="1848" xr:uid="{00000000-0005-0000-0000-00006A070000}"/>
    <cellStyle name="Normal 4 2 22" xfId="1849" xr:uid="{00000000-0005-0000-0000-00006B070000}"/>
    <cellStyle name="Normal 4 2 23" xfId="1850" xr:uid="{00000000-0005-0000-0000-00006C070000}"/>
    <cellStyle name="Normal 4 2 3" xfId="1851" xr:uid="{00000000-0005-0000-0000-00006D070000}"/>
    <cellStyle name="Normal 4 2 4" xfId="1852" xr:uid="{00000000-0005-0000-0000-00006E070000}"/>
    <cellStyle name="Normal 4 2 5" xfId="1853" xr:uid="{00000000-0005-0000-0000-00006F070000}"/>
    <cellStyle name="Normal 4 2 6" xfId="1854" xr:uid="{00000000-0005-0000-0000-000070070000}"/>
    <cellStyle name="Normal 4 2 7" xfId="1855" xr:uid="{00000000-0005-0000-0000-000071070000}"/>
    <cellStyle name="Normal 4 2 8" xfId="1856" xr:uid="{00000000-0005-0000-0000-000072070000}"/>
    <cellStyle name="Normal 4 2 9" xfId="1857" xr:uid="{00000000-0005-0000-0000-000073070000}"/>
    <cellStyle name="Normal 4 3" xfId="1858" xr:uid="{00000000-0005-0000-0000-000074070000}"/>
    <cellStyle name="Normal 4 3 2" xfId="1859" xr:uid="{00000000-0005-0000-0000-000075070000}"/>
    <cellStyle name="Normal 4 3 3" xfId="1860" xr:uid="{00000000-0005-0000-0000-000076070000}"/>
    <cellStyle name="Normal 4 4" xfId="1861" xr:uid="{00000000-0005-0000-0000-000077070000}"/>
    <cellStyle name="Normal 4 4 2" xfId="1862" xr:uid="{00000000-0005-0000-0000-000078070000}"/>
    <cellStyle name="Normal 4 4 3" xfId="1863" xr:uid="{00000000-0005-0000-0000-000079070000}"/>
    <cellStyle name="Normal 4 4 4" xfId="1864" xr:uid="{00000000-0005-0000-0000-00007A070000}"/>
    <cellStyle name="Normal 4 5" xfId="1865" xr:uid="{00000000-0005-0000-0000-00007B070000}"/>
    <cellStyle name="Normal 4 5 2" xfId="1866" xr:uid="{00000000-0005-0000-0000-00007C070000}"/>
    <cellStyle name="Normal 4 5 3" xfId="1867" xr:uid="{00000000-0005-0000-0000-00007D070000}"/>
    <cellStyle name="Normal 4 6" xfId="1868" xr:uid="{00000000-0005-0000-0000-00007E070000}"/>
    <cellStyle name="Normal 4 6 2" xfId="1869" xr:uid="{00000000-0005-0000-0000-00007F070000}"/>
    <cellStyle name="Normal 4 7" xfId="1870" xr:uid="{00000000-0005-0000-0000-000080070000}"/>
    <cellStyle name="Normal 4 7 2" xfId="1871" xr:uid="{00000000-0005-0000-0000-000081070000}"/>
    <cellStyle name="Normal 4 8" xfId="1872" xr:uid="{00000000-0005-0000-0000-000082070000}"/>
    <cellStyle name="Normal 4 8 2" xfId="1873" xr:uid="{00000000-0005-0000-0000-000083070000}"/>
    <cellStyle name="Normal 4 9" xfId="1874" xr:uid="{00000000-0005-0000-0000-000084070000}"/>
    <cellStyle name="Normal 4 9 2" xfId="1875" xr:uid="{00000000-0005-0000-0000-000085070000}"/>
    <cellStyle name="Normal 4_DATE WISE PROGRAMME" xfId="1876" xr:uid="{00000000-0005-0000-0000-000086070000}"/>
    <cellStyle name="Normal 40" xfId="1877" xr:uid="{00000000-0005-0000-0000-000087070000}"/>
    <cellStyle name="Normal 40 2" xfId="1878" xr:uid="{00000000-0005-0000-0000-000088070000}"/>
    <cellStyle name="Normal 41" xfId="249" xr:uid="{00000000-0005-0000-0000-000089070000}"/>
    <cellStyle name="Normal 41 3" xfId="250" xr:uid="{00000000-0005-0000-0000-00008A070000}"/>
    <cellStyle name="Normal 42" xfId="1879" xr:uid="{00000000-0005-0000-0000-00008B070000}"/>
    <cellStyle name="Normal 43" xfId="1880" xr:uid="{00000000-0005-0000-0000-00008C070000}"/>
    <cellStyle name="Normal 44" xfId="1881" xr:uid="{00000000-0005-0000-0000-00008D070000}"/>
    <cellStyle name="Normal 45" xfId="1882" xr:uid="{00000000-0005-0000-0000-00008E070000}"/>
    <cellStyle name="Normal 46" xfId="1883" xr:uid="{00000000-0005-0000-0000-00008F070000}"/>
    <cellStyle name="Normal 46 4 2 2 2 2 2 2" xfId="251" xr:uid="{00000000-0005-0000-0000-000090070000}"/>
    <cellStyle name="Normal 47" xfId="1884" xr:uid="{00000000-0005-0000-0000-000091070000}"/>
    <cellStyle name="Normal 48" xfId="1885" xr:uid="{00000000-0005-0000-0000-000092070000}"/>
    <cellStyle name="Normal 49" xfId="1886" xr:uid="{00000000-0005-0000-0000-000093070000}"/>
    <cellStyle name="Normal 5" xfId="1" xr:uid="{00000000-0005-0000-0000-000094070000}"/>
    <cellStyle name="Normal 5 10" xfId="1887" xr:uid="{00000000-0005-0000-0000-000095070000}"/>
    <cellStyle name="Normal 5 11" xfId="1888" xr:uid="{00000000-0005-0000-0000-000096070000}"/>
    <cellStyle name="Normal 5 12" xfId="1889" xr:uid="{00000000-0005-0000-0000-000097070000}"/>
    <cellStyle name="Normal 5 13" xfId="1890" xr:uid="{00000000-0005-0000-0000-000098070000}"/>
    <cellStyle name="Normal 5 14" xfId="1891" xr:uid="{00000000-0005-0000-0000-000099070000}"/>
    <cellStyle name="Normal 5 15" xfId="1892" xr:uid="{00000000-0005-0000-0000-00009A070000}"/>
    <cellStyle name="Normal 5 16" xfId="1893" xr:uid="{00000000-0005-0000-0000-00009B070000}"/>
    <cellStyle name="Normal 5 17" xfId="1894" xr:uid="{00000000-0005-0000-0000-00009C070000}"/>
    <cellStyle name="Normal 5 18" xfId="1895" xr:uid="{00000000-0005-0000-0000-00009D070000}"/>
    <cellStyle name="Normal 5 19" xfId="1896" xr:uid="{00000000-0005-0000-0000-00009E070000}"/>
    <cellStyle name="Normal 5 2" xfId="252" xr:uid="{00000000-0005-0000-0000-00009F070000}"/>
    <cellStyle name="Normal 5 2 2" xfId="1897" xr:uid="{00000000-0005-0000-0000-0000A0070000}"/>
    <cellStyle name="Normal 5 2 3" xfId="1898" xr:uid="{00000000-0005-0000-0000-0000A1070000}"/>
    <cellStyle name="Normal 5 20" xfId="1899" xr:uid="{00000000-0005-0000-0000-0000A2070000}"/>
    <cellStyle name="Normal 5 21" xfId="1900" xr:uid="{00000000-0005-0000-0000-0000A3070000}"/>
    <cellStyle name="Normal 5 22" xfId="1901" xr:uid="{00000000-0005-0000-0000-0000A4070000}"/>
    <cellStyle name="Normal 5 23" xfId="1902" xr:uid="{00000000-0005-0000-0000-0000A5070000}"/>
    <cellStyle name="Normal 5 24" xfId="1903" xr:uid="{00000000-0005-0000-0000-0000A6070000}"/>
    <cellStyle name="Normal 5 3" xfId="253" xr:uid="{00000000-0005-0000-0000-0000A7070000}"/>
    <cellStyle name="Normal 5 3 2" xfId="1904" xr:uid="{00000000-0005-0000-0000-0000A8070000}"/>
    <cellStyle name="Normal 5 4" xfId="1905" xr:uid="{00000000-0005-0000-0000-0000A9070000}"/>
    <cellStyle name="Normal 5 4 2" xfId="1906" xr:uid="{00000000-0005-0000-0000-0000AA070000}"/>
    <cellStyle name="Normal 5 5" xfId="1907" xr:uid="{00000000-0005-0000-0000-0000AB070000}"/>
    <cellStyle name="Normal 5 5 2" xfId="1908" xr:uid="{00000000-0005-0000-0000-0000AC070000}"/>
    <cellStyle name="Normal 5 6" xfId="1909" xr:uid="{00000000-0005-0000-0000-0000AD070000}"/>
    <cellStyle name="Normal 5 7" xfId="1910" xr:uid="{00000000-0005-0000-0000-0000AE070000}"/>
    <cellStyle name="Normal 5 8" xfId="1911" xr:uid="{00000000-0005-0000-0000-0000AF070000}"/>
    <cellStyle name="Normal 5 9" xfId="1912" xr:uid="{00000000-0005-0000-0000-0000B0070000}"/>
    <cellStyle name="Normal 5_MPR_Feb-11" xfId="1913" xr:uid="{00000000-0005-0000-0000-0000B1070000}"/>
    <cellStyle name="Normal 50" xfId="1914" xr:uid="{00000000-0005-0000-0000-0000B2070000}"/>
    <cellStyle name="Normal 6" xfId="254" xr:uid="{00000000-0005-0000-0000-0000B3070000}"/>
    <cellStyle name="Normal 6 10" xfId="1915" xr:uid="{00000000-0005-0000-0000-0000B4070000}"/>
    <cellStyle name="Normal 6 11" xfId="1916" xr:uid="{00000000-0005-0000-0000-0000B5070000}"/>
    <cellStyle name="Normal 6 12" xfId="1917" xr:uid="{00000000-0005-0000-0000-0000B6070000}"/>
    <cellStyle name="Normal 6 13" xfId="1918" xr:uid="{00000000-0005-0000-0000-0000B7070000}"/>
    <cellStyle name="Normal 6 14" xfId="1919" xr:uid="{00000000-0005-0000-0000-0000B8070000}"/>
    <cellStyle name="Normal 6 15" xfId="1920" xr:uid="{00000000-0005-0000-0000-0000B9070000}"/>
    <cellStyle name="Normal 6 16" xfId="1921" xr:uid="{00000000-0005-0000-0000-0000BA070000}"/>
    <cellStyle name="Normal 6 17" xfId="1922" xr:uid="{00000000-0005-0000-0000-0000BB070000}"/>
    <cellStyle name="Normal 6 18" xfId="1923" xr:uid="{00000000-0005-0000-0000-0000BC070000}"/>
    <cellStyle name="Normal 6 19" xfId="1924" xr:uid="{00000000-0005-0000-0000-0000BD070000}"/>
    <cellStyle name="Normal 6 2" xfId="255" xr:uid="{00000000-0005-0000-0000-0000BE070000}"/>
    <cellStyle name="Normal 6 2 2" xfId="1925" xr:uid="{00000000-0005-0000-0000-0000BF070000}"/>
    <cellStyle name="Normal 6 20" xfId="1926" xr:uid="{00000000-0005-0000-0000-0000C0070000}"/>
    <cellStyle name="Normal 6 21" xfId="1927" xr:uid="{00000000-0005-0000-0000-0000C1070000}"/>
    <cellStyle name="Normal 6 22" xfId="1928" xr:uid="{00000000-0005-0000-0000-0000C2070000}"/>
    <cellStyle name="Normal 6 22 2" xfId="1929" xr:uid="{00000000-0005-0000-0000-0000C3070000}"/>
    <cellStyle name="Normal 6 22 3" xfId="1930" xr:uid="{00000000-0005-0000-0000-0000C4070000}"/>
    <cellStyle name="Normal 6 23" xfId="1931" xr:uid="{00000000-0005-0000-0000-0000C5070000}"/>
    <cellStyle name="Normal 6 24" xfId="1932" xr:uid="{00000000-0005-0000-0000-0000C6070000}"/>
    <cellStyle name="Normal 6 25" xfId="1933" xr:uid="{00000000-0005-0000-0000-0000C7070000}"/>
    <cellStyle name="Normal 6 3" xfId="1934" xr:uid="{00000000-0005-0000-0000-0000C8070000}"/>
    <cellStyle name="Normal 6 4" xfId="1935" xr:uid="{00000000-0005-0000-0000-0000C9070000}"/>
    <cellStyle name="Normal 6 5" xfId="1936" xr:uid="{00000000-0005-0000-0000-0000CA070000}"/>
    <cellStyle name="Normal 6 6" xfId="1937" xr:uid="{00000000-0005-0000-0000-0000CB070000}"/>
    <cellStyle name="Normal 6 7" xfId="1938" xr:uid="{00000000-0005-0000-0000-0000CC070000}"/>
    <cellStyle name="Normal 6 8" xfId="1939" xr:uid="{00000000-0005-0000-0000-0000CD070000}"/>
    <cellStyle name="Normal 6 9" xfId="1940" xr:uid="{00000000-0005-0000-0000-0000CE070000}"/>
    <cellStyle name="Normal 7" xfId="256" xr:uid="{00000000-0005-0000-0000-0000CF070000}"/>
    <cellStyle name="Normal 7 10" xfId="1941" xr:uid="{00000000-0005-0000-0000-0000D0070000}"/>
    <cellStyle name="Normal 7 11" xfId="1942" xr:uid="{00000000-0005-0000-0000-0000D1070000}"/>
    <cellStyle name="Normal 7 12" xfId="1943" xr:uid="{00000000-0005-0000-0000-0000D2070000}"/>
    <cellStyle name="Normal 7 13" xfId="1944" xr:uid="{00000000-0005-0000-0000-0000D3070000}"/>
    <cellStyle name="Normal 7 14" xfId="1945" xr:uid="{00000000-0005-0000-0000-0000D4070000}"/>
    <cellStyle name="Normal 7 15" xfId="1946" xr:uid="{00000000-0005-0000-0000-0000D5070000}"/>
    <cellStyle name="Normal 7 16" xfId="1947" xr:uid="{00000000-0005-0000-0000-0000D6070000}"/>
    <cellStyle name="Normal 7 17" xfId="1948" xr:uid="{00000000-0005-0000-0000-0000D7070000}"/>
    <cellStyle name="Normal 7 18" xfId="1949" xr:uid="{00000000-0005-0000-0000-0000D8070000}"/>
    <cellStyle name="Normal 7 19" xfId="1950" xr:uid="{00000000-0005-0000-0000-0000D9070000}"/>
    <cellStyle name="Normal 7 2" xfId="257" xr:uid="{00000000-0005-0000-0000-0000DA070000}"/>
    <cellStyle name="Normal 7 2 2" xfId="1951" xr:uid="{00000000-0005-0000-0000-0000DB070000}"/>
    <cellStyle name="Normal 7 20" xfId="1952" xr:uid="{00000000-0005-0000-0000-0000DC070000}"/>
    <cellStyle name="Normal 7 21" xfId="1953" xr:uid="{00000000-0005-0000-0000-0000DD070000}"/>
    <cellStyle name="Normal 7 22" xfId="1954" xr:uid="{00000000-0005-0000-0000-0000DE070000}"/>
    <cellStyle name="Normal 7 23" xfId="1955" xr:uid="{00000000-0005-0000-0000-0000DF070000}"/>
    <cellStyle name="Normal 7 24" xfId="1956" xr:uid="{00000000-0005-0000-0000-0000E0070000}"/>
    <cellStyle name="Normal 7 25" xfId="1957" xr:uid="{00000000-0005-0000-0000-0000E1070000}"/>
    <cellStyle name="Normal 7 3" xfId="1958" xr:uid="{00000000-0005-0000-0000-0000E2070000}"/>
    <cellStyle name="Normal 7 3 2" xfId="1959" xr:uid="{00000000-0005-0000-0000-0000E3070000}"/>
    <cellStyle name="Normal 7 4" xfId="1960" xr:uid="{00000000-0005-0000-0000-0000E4070000}"/>
    <cellStyle name="Normal 7 4 2" xfId="1961" xr:uid="{00000000-0005-0000-0000-0000E5070000}"/>
    <cellStyle name="Normal 7 5" xfId="1962" xr:uid="{00000000-0005-0000-0000-0000E6070000}"/>
    <cellStyle name="Normal 7 5 2" xfId="1963" xr:uid="{00000000-0005-0000-0000-0000E7070000}"/>
    <cellStyle name="Normal 7 6" xfId="1964" xr:uid="{00000000-0005-0000-0000-0000E8070000}"/>
    <cellStyle name="Normal 7 6 2" xfId="1965" xr:uid="{00000000-0005-0000-0000-0000E9070000}"/>
    <cellStyle name="Normal 7 7" xfId="1966" xr:uid="{00000000-0005-0000-0000-0000EA070000}"/>
    <cellStyle name="Normal 7 8" xfId="1967" xr:uid="{00000000-0005-0000-0000-0000EB070000}"/>
    <cellStyle name="Normal 7 9" xfId="1968" xr:uid="{00000000-0005-0000-0000-0000EC070000}"/>
    <cellStyle name="Normal 8" xfId="258" xr:uid="{00000000-0005-0000-0000-0000ED070000}"/>
    <cellStyle name="Normal 8 10" xfId="1969" xr:uid="{00000000-0005-0000-0000-0000EE070000}"/>
    <cellStyle name="Normal 8 11" xfId="1970" xr:uid="{00000000-0005-0000-0000-0000EF070000}"/>
    <cellStyle name="Normal 8 12" xfId="1971" xr:uid="{00000000-0005-0000-0000-0000F0070000}"/>
    <cellStyle name="Normal 8 13" xfId="1972" xr:uid="{00000000-0005-0000-0000-0000F1070000}"/>
    <cellStyle name="Normal 8 14" xfId="1973" xr:uid="{00000000-0005-0000-0000-0000F2070000}"/>
    <cellStyle name="Normal 8 15" xfId="1974" xr:uid="{00000000-0005-0000-0000-0000F3070000}"/>
    <cellStyle name="Normal 8 16" xfId="1975" xr:uid="{00000000-0005-0000-0000-0000F4070000}"/>
    <cellStyle name="Normal 8 17" xfId="1976" xr:uid="{00000000-0005-0000-0000-0000F5070000}"/>
    <cellStyle name="Normal 8 18" xfId="1977" xr:uid="{00000000-0005-0000-0000-0000F6070000}"/>
    <cellStyle name="Normal 8 19" xfId="1978" xr:uid="{00000000-0005-0000-0000-0000F7070000}"/>
    <cellStyle name="Normal 8 2" xfId="259" xr:uid="{00000000-0005-0000-0000-0000F8070000}"/>
    <cellStyle name="Normal 8 2 2" xfId="1979" xr:uid="{00000000-0005-0000-0000-0000F9070000}"/>
    <cellStyle name="Normal 8 20" xfId="1980" xr:uid="{00000000-0005-0000-0000-0000FA070000}"/>
    <cellStyle name="Normal 8 21" xfId="1981" xr:uid="{00000000-0005-0000-0000-0000FB070000}"/>
    <cellStyle name="Normal 8 22" xfId="1982" xr:uid="{00000000-0005-0000-0000-0000FC070000}"/>
    <cellStyle name="Normal 8 3" xfId="1983" xr:uid="{00000000-0005-0000-0000-0000FD070000}"/>
    <cellStyle name="Normal 8 4" xfId="1984" xr:uid="{00000000-0005-0000-0000-0000FE070000}"/>
    <cellStyle name="Normal 8 5" xfId="1985" xr:uid="{00000000-0005-0000-0000-0000FF070000}"/>
    <cellStyle name="Normal 8 6" xfId="1986" xr:uid="{00000000-0005-0000-0000-000000080000}"/>
    <cellStyle name="Normal 8 7" xfId="1987" xr:uid="{00000000-0005-0000-0000-000001080000}"/>
    <cellStyle name="Normal 8 8" xfId="1988" xr:uid="{00000000-0005-0000-0000-000002080000}"/>
    <cellStyle name="Normal 8 9" xfId="1989" xr:uid="{00000000-0005-0000-0000-000003080000}"/>
    <cellStyle name="Normal 87" xfId="1990" xr:uid="{00000000-0005-0000-0000-000004080000}"/>
    <cellStyle name="Normal 87 2" xfId="1991" xr:uid="{00000000-0005-0000-0000-000005080000}"/>
    <cellStyle name="Normal 9" xfId="260" xr:uid="{00000000-0005-0000-0000-000006080000}"/>
    <cellStyle name="Normal 9 10" xfId="1992" xr:uid="{00000000-0005-0000-0000-000007080000}"/>
    <cellStyle name="Normal 9 11" xfId="1993" xr:uid="{00000000-0005-0000-0000-000008080000}"/>
    <cellStyle name="Normal 9 12" xfId="1994" xr:uid="{00000000-0005-0000-0000-000009080000}"/>
    <cellStyle name="Normal 9 13" xfId="1995" xr:uid="{00000000-0005-0000-0000-00000A080000}"/>
    <cellStyle name="Normal 9 14" xfId="1996" xr:uid="{00000000-0005-0000-0000-00000B080000}"/>
    <cellStyle name="Normal 9 15" xfId="1997" xr:uid="{00000000-0005-0000-0000-00000C080000}"/>
    <cellStyle name="Normal 9 16" xfId="1998" xr:uid="{00000000-0005-0000-0000-00000D080000}"/>
    <cellStyle name="Normal 9 17" xfId="1999" xr:uid="{00000000-0005-0000-0000-00000E080000}"/>
    <cellStyle name="Normal 9 18" xfId="2000" xr:uid="{00000000-0005-0000-0000-00000F080000}"/>
    <cellStyle name="Normal 9 19" xfId="2001" xr:uid="{00000000-0005-0000-0000-000010080000}"/>
    <cellStyle name="Normal 9 2" xfId="261" xr:uid="{00000000-0005-0000-0000-000011080000}"/>
    <cellStyle name="Normal 9 2 2" xfId="2002" xr:uid="{00000000-0005-0000-0000-000012080000}"/>
    <cellStyle name="Normal 9 20" xfId="2003" xr:uid="{00000000-0005-0000-0000-000013080000}"/>
    <cellStyle name="Normal 9 21" xfId="2004" xr:uid="{00000000-0005-0000-0000-000014080000}"/>
    <cellStyle name="Normal 9 22" xfId="2005" xr:uid="{00000000-0005-0000-0000-000015080000}"/>
    <cellStyle name="Normal 9 3" xfId="2006" xr:uid="{00000000-0005-0000-0000-000016080000}"/>
    <cellStyle name="Normal 9 4" xfId="2007" xr:uid="{00000000-0005-0000-0000-000017080000}"/>
    <cellStyle name="Normal 9 5" xfId="2008" xr:uid="{00000000-0005-0000-0000-000018080000}"/>
    <cellStyle name="Normal 9 6" xfId="2009" xr:uid="{00000000-0005-0000-0000-000019080000}"/>
    <cellStyle name="Normal 9 7" xfId="2010" xr:uid="{00000000-0005-0000-0000-00001A080000}"/>
    <cellStyle name="Normal 9 8" xfId="2011" xr:uid="{00000000-0005-0000-0000-00001B080000}"/>
    <cellStyle name="Normal 9 9" xfId="2012" xr:uid="{00000000-0005-0000-0000-00001C080000}"/>
    <cellStyle name="Normal 90 2" xfId="2013" xr:uid="{00000000-0005-0000-0000-00001D080000}"/>
    <cellStyle name="normální_laroux" xfId="2014" xr:uid="{00000000-0005-0000-0000-00001E080000}"/>
    <cellStyle name="Note 10" xfId="262" xr:uid="{00000000-0005-0000-0000-00001F080000}"/>
    <cellStyle name="Note 11" xfId="263" xr:uid="{00000000-0005-0000-0000-000020080000}"/>
    <cellStyle name="Note 12" xfId="264" xr:uid="{00000000-0005-0000-0000-000021080000}"/>
    <cellStyle name="Note 13" xfId="265" xr:uid="{00000000-0005-0000-0000-000022080000}"/>
    <cellStyle name="Note 14" xfId="266" xr:uid="{00000000-0005-0000-0000-000023080000}"/>
    <cellStyle name="Note 15" xfId="267" xr:uid="{00000000-0005-0000-0000-000024080000}"/>
    <cellStyle name="Note 16" xfId="268" xr:uid="{00000000-0005-0000-0000-000025080000}"/>
    <cellStyle name="Note 17" xfId="269" xr:uid="{00000000-0005-0000-0000-000026080000}"/>
    <cellStyle name="Note 18" xfId="270" xr:uid="{00000000-0005-0000-0000-000027080000}"/>
    <cellStyle name="Note 19" xfId="271" xr:uid="{00000000-0005-0000-0000-000028080000}"/>
    <cellStyle name="Note 2" xfId="272" xr:uid="{00000000-0005-0000-0000-000029080000}"/>
    <cellStyle name="Note 2 10" xfId="2015" xr:uid="{00000000-0005-0000-0000-00002A080000}"/>
    <cellStyle name="Note 2 2" xfId="2016" xr:uid="{00000000-0005-0000-0000-00002B080000}"/>
    <cellStyle name="Note 2 3" xfId="2017" xr:uid="{00000000-0005-0000-0000-00002C080000}"/>
    <cellStyle name="Note 2 4" xfId="2018" xr:uid="{00000000-0005-0000-0000-00002D080000}"/>
    <cellStyle name="Note 2 5" xfId="2019" xr:uid="{00000000-0005-0000-0000-00002E080000}"/>
    <cellStyle name="Note 2 6" xfId="2020" xr:uid="{00000000-0005-0000-0000-00002F080000}"/>
    <cellStyle name="Note 2 7" xfId="2021" xr:uid="{00000000-0005-0000-0000-000030080000}"/>
    <cellStyle name="Note 2 8" xfId="2022" xr:uid="{00000000-0005-0000-0000-000031080000}"/>
    <cellStyle name="Note 2 9" xfId="2023" xr:uid="{00000000-0005-0000-0000-000032080000}"/>
    <cellStyle name="Note 20" xfId="2024" xr:uid="{00000000-0005-0000-0000-000033080000}"/>
    <cellStyle name="Note 21" xfId="2025" xr:uid="{00000000-0005-0000-0000-000034080000}"/>
    <cellStyle name="Note 22" xfId="2026" xr:uid="{00000000-0005-0000-0000-000035080000}"/>
    <cellStyle name="Note 23" xfId="2027" xr:uid="{00000000-0005-0000-0000-000036080000}"/>
    <cellStyle name="Note 24" xfId="2028" xr:uid="{00000000-0005-0000-0000-000037080000}"/>
    <cellStyle name="Note 25" xfId="2029" xr:uid="{00000000-0005-0000-0000-000038080000}"/>
    <cellStyle name="Note 26" xfId="2030" xr:uid="{00000000-0005-0000-0000-000039080000}"/>
    <cellStyle name="Note 27" xfId="2031" xr:uid="{00000000-0005-0000-0000-00003A080000}"/>
    <cellStyle name="Note 28" xfId="2032" xr:uid="{00000000-0005-0000-0000-00003B080000}"/>
    <cellStyle name="Note 29" xfId="2033" xr:uid="{00000000-0005-0000-0000-00003C080000}"/>
    <cellStyle name="Note 3" xfId="273" xr:uid="{00000000-0005-0000-0000-00003D080000}"/>
    <cellStyle name="Note 3 2" xfId="2034" xr:uid="{00000000-0005-0000-0000-00003E080000}"/>
    <cellStyle name="Note 3 3" xfId="2035" xr:uid="{00000000-0005-0000-0000-00003F080000}"/>
    <cellStyle name="Note 30" xfId="2036" xr:uid="{00000000-0005-0000-0000-000040080000}"/>
    <cellStyle name="Note 31" xfId="2037" xr:uid="{00000000-0005-0000-0000-000041080000}"/>
    <cellStyle name="Note 32" xfId="2038" xr:uid="{00000000-0005-0000-0000-000042080000}"/>
    <cellStyle name="Note 33" xfId="2039" xr:uid="{00000000-0005-0000-0000-000043080000}"/>
    <cellStyle name="Note 34" xfId="2040" xr:uid="{00000000-0005-0000-0000-000044080000}"/>
    <cellStyle name="Note 35" xfId="2041" xr:uid="{00000000-0005-0000-0000-000045080000}"/>
    <cellStyle name="Note 36" xfId="2042" xr:uid="{00000000-0005-0000-0000-000046080000}"/>
    <cellStyle name="Note 37" xfId="2043" xr:uid="{00000000-0005-0000-0000-000047080000}"/>
    <cellStyle name="Note 38" xfId="2044" xr:uid="{00000000-0005-0000-0000-000048080000}"/>
    <cellStyle name="Note 39" xfId="2045" xr:uid="{00000000-0005-0000-0000-000049080000}"/>
    <cellStyle name="Note 4" xfId="274" xr:uid="{00000000-0005-0000-0000-00004A080000}"/>
    <cellStyle name="Note 4 2" xfId="2046" xr:uid="{00000000-0005-0000-0000-00004B080000}"/>
    <cellStyle name="Note 4 3" xfId="2047" xr:uid="{00000000-0005-0000-0000-00004C080000}"/>
    <cellStyle name="Note 40" xfId="2048" xr:uid="{00000000-0005-0000-0000-00004D080000}"/>
    <cellStyle name="Note 41" xfId="2049" xr:uid="{00000000-0005-0000-0000-00004E080000}"/>
    <cellStyle name="Note 42" xfId="2050" xr:uid="{00000000-0005-0000-0000-00004F080000}"/>
    <cellStyle name="Note 43" xfId="2051" xr:uid="{00000000-0005-0000-0000-000050080000}"/>
    <cellStyle name="Note 44" xfId="2052" xr:uid="{00000000-0005-0000-0000-000051080000}"/>
    <cellStyle name="Note 45" xfId="2053" xr:uid="{00000000-0005-0000-0000-000052080000}"/>
    <cellStyle name="Note 46" xfId="2054" xr:uid="{00000000-0005-0000-0000-000053080000}"/>
    <cellStyle name="Note 47" xfId="2055" xr:uid="{00000000-0005-0000-0000-000054080000}"/>
    <cellStyle name="Note 48" xfId="2056" xr:uid="{00000000-0005-0000-0000-000055080000}"/>
    <cellStyle name="Note 49" xfId="2057" xr:uid="{00000000-0005-0000-0000-000056080000}"/>
    <cellStyle name="Note 5" xfId="275" xr:uid="{00000000-0005-0000-0000-000057080000}"/>
    <cellStyle name="Note 5 2" xfId="2058" xr:uid="{00000000-0005-0000-0000-000058080000}"/>
    <cellStyle name="Note 5 3" xfId="2059" xr:uid="{00000000-0005-0000-0000-000059080000}"/>
    <cellStyle name="Note 50" xfId="2060" xr:uid="{00000000-0005-0000-0000-00005A080000}"/>
    <cellStyle name="Note 51" xfId="2061" xr:uid="{00000000-0005-0000-0000-00005B080000}"/>
    <cellStyle name="Note 52" xfId="2062" xr:uid="{00000000-0005-0000-0000-00005C080000}"/>
    <cellStyle name="Note 53" xfId="2063" xr:uid="{00000000-0005-0000-0000-00005D080000}"/>
    <cellStyle name="Note 54" xfId="2064" xr:uid="{00000000-0005-0000-0000-00005E080000}"/>
    <cellStyle name="Note 55" xfId="2065" xr:uid="{00000000-0005-0000-0000-00005F080000}"/>
    <cellStyle name="Note 56" xfId="2066" xr:uid="{00000000-0005-0000-0000-000060080000}"/>
    <cellStyle name="Note 57" xfId="2067" xr:uid="{00000000-0005-0000-0000-000061080000}"/>
    <cellStyle name="Note 58" xfId="2068" xr:uid="{00000000-0005-0000-0000-000062080000}"/>
    <cellStyle name="Note 6" xfId="276" xr:uid="{00000000-0005-0000-0000-000063080000}"/>
    <cellStyle name="Note 6 2" xfId="2069" xr:uid="{00000000-0005-0000-0000-000064080000}"/>
    <cellStyle name="Note 7" xfId="277" xr:uid="{00000000-0005-0000-0000-000065080000}"/>
    <cellStyle name="Note 8" xfId="278" xr:uid="{00000000-0005-0000-0000-000066080000}"/>
    <cellStyle name="Note 9" xfId="279" xr:uid="{00000000-0005-0000-0000-000067080000}"/>
    <cellStyle name="Output 2" xfId="2070" xr:uid="{00000000-0005-0000-0000-000068080000}"/>
    <cellStyle name="Output 2 10" xfId="2071" xr:uid="{00000000-0005-0000-0000-000069080000}"/>
    <cellStyle name="Output 2 2" xfId="2072" xr:uid="{00000000-0005-0000-0000-00006A080000}"/>
    <cellStyle name="Output 2 3" xfId="2073" xr:uid="{00000000-0005-0000-0000-00006B080000}"/>
    <cellStyle name="Output 2 4" xfId="2074" xr:uid="{00000000-0005-0000-0000-00006C080000}"/>
    <cellStyle name="Output 2 5" xfId="2075" xr:uid="{00000000-0005-0000-0000-00006D080000}"/>
    <cellStyle name="Output 2 6" xfId="2076" xr:uid="{00000000-0005-0000-0000-00006E080000}"/>
    <cellStyle name="Output 2 7" xfId="2077" xr:uid="{00000000-0005-0000-0000-00006F080000}"/>
    <cellStyle name="Output 2 8" xfId="2078" xr:uid="{00000000-0005-0000-0000-000070080000}"/>
    <cellStyle name="Output 2 9" xfId="2079" xr:uid="{00000000-0005-0000-0000-000071080000}"/>
    <cellStyle name="Output 3" xfId="2080" xr:uid="{00000000-0005-0000-0000-000072080000}"/>
    <cellStyle name="Output 3 2" xfId="2081" xr:uid="{00000000-0005-0000-0000-000073080000}"/>
    <cellStyle name="Output 4" xfId="2082" xr:uid="{00000000-0005-0000-0000-000074080000}"/>
    <cellStyle name="Output 4 2" xfId="2083" xr:uid="{00000000-0005-0000-0000-000075080000}"/>
    <cellStyle name="Output 5" xfId="2084" xr:uid="{00000000-0005-0000-0000-000076080000}"/>
    <cellStyle name="Output 5 2" xfId="2085" xr:uid="{00000000-0005-0000-0000-000077080000}"/>
    <cellStyle name="Output 6" xfId="2086" xr:uid="{00000000-0005-0000-0000-000078080000}"/>
    <cellStyle name="Percent [2]" xfId="2087" xr:uid="{00000000-0005-0000-0000-000079080000}"/>
    <cellStyle name="Percent [2] 10" xfId="2088" xr:uid="{00000000-0005-0000-0000-00007A080000}"/>
    <cellStyle name="Percent [2] 11" xfId="2089" xr:uid="{00000000-0005-0000-0000-00007B080000}"/>
    <cellStyle name="Percent [2] 12" xfId="2090" xr:uid="{00000000-0005-0000-0000-00007C080000}"/>
    <cellStyle name="Percent [2] 13" xfId="2091" xr:uid="{00000000-0005-0000-0000-00007D080000}"/>
    <cellStyle name="Percent [2] 14" xfId="2092" xr:uid="{00000000-0005-0000-0000-00007E080000}"/>
    <cellStyle name="Percent [2] 15" xfId="2093" xr:uid="{00000000-0005-0000-0000-00007F080000}"/>
    <cellStyle name="Percent [2] 16" xfId="2094" xr:uid="{00000000-0005-0000-0000-000080080000}"/>
    <cellStyle name="Percent [2] 17" xfId="2095" xr:uid="{00000000-0005-0000-0000-000081080000}"/>
    <cellStyle name="Percent [2] 18" xfId="2096" xr:uid="{00000000-0005-0000-0000-000082080000}"/>
    <cellStyle name="Percent [2] 19" xfId="2097" xr:uid="{00000000-0005-0000-0000-000083080000}"/>
    <cellStyle name="Percent [2] 2" xfId="2098" xr:uid="{00000000-0005-0000-0000-000084080000}"/>
    <cellStyle name="Percent [2] 20" xfId="2099" xr:uid="{00000000-0005-0000-0000-000085080000}"/>
    <cellStyle name="Percent [2] 21" xfId="2100" xr:uid="{00000000-0005-0000-0000-000086080000}"/>
    <cellStyle name="Percent [2] 22" xfId="2101" xr:uid="{00000000-0005-0000-0000-000087080000}"/>
    <cellStyle name="Percent [2] 3" xfId="2102" xr:uid="{00000000-0005-0000-0000-000088080000}"/>
    <cellStyle name="Percent [2] 4" xfId="2103" xr:uid="{00000000-0005-0000-0000-000089080000}"/>
    <cellStyle name="Percent [2] 5" xfId="2104" xr:uid="{00000000-0005-0000-0000-00008A080000}"/>
    <cellStyle name="Percent [2] 6" xfId="2105" xr:uid="{00000000-0005-0000-0000-00008B080000}"/>
    <cellStyle name="Percent [2] 7" xfId="2106" xr:uid="{00000000-0005-0000-0000-00008C080000}"/>
    <cellStyle name="Percent [2] 8" xfId="2107" xr:uid="{00000000-0005-0000-0000-00008D080000}"/>
    <cellStyle name="Percent [2] 9" xfId="2108" xr:uid="{00000000-0005-0000-0000-00008E080000}"/>
    <cellStyle name="Percent 2" xfId="280" xr:uid="{00000000-0005-0000-0000-00008F080000}"/>
    <cellStyle name="Percent 2 2" xfId="2109" xr:uid="{00000000-0005-0000-0000-000090080000}"/>
    <cellStyle name="Percent 2 2 2" xfId="2110" xr:uid="{00000000-0005-0000-0000-000091080000}"/>
    <cellStyle name="Percent 2 2 3" xfId="2111" xr:uid="{00000000-0005-0000-0000-000092080000}"/>
    <cellStyle name="Percent 3" xfId="2112" xr:uid="{00000000-0005-0000-0000-000093080000}"/>
    <cellStyle name="Percent 3 2" xfId="2113" xr:uid="{00000000-0005-0000-0000-000094080000}"/>
    <cellStyle name="Percent 3 2 2" xfId="2114" xr:uid="{00000000-0005-0000-0000-000095080000}"/>
    <cellStyle name="Percent 3 2 3" xfId="2115" xr:uid="{00000000-0005-0000-0000-000096080000}"/>
    <cellStyle name="Percent 3 2 4" xfId="2116" xr:uid="{00000000-0005-0000-0000-000097080000}"/>
    <cellStyle name="Percent 3 3" xfId="2117" xr:uid="{00000000-0005-0000-0000-000098080000}"/>
    <cellStyle name="Percent 4" xfId="2118" xr:uid="{00000000-0005-0000-0000-000099080000}"/>
    <cellStyle name="Percent 4 2" xfId="2119" xr:uid="{00000000-0005-0000-0000-00009A080000}"/>
    <cellStyle name="Percent 5" xfId="2120" xr:uid="{00000000-0005-0000-0000-00009B080000}"/>
    <cellStyle name="Percent 5 2" xfId="2121" xr:uid="{00000000-0005-0000-0000-00009C080000}"/>
    <cellStyle name="Percent 6" xfId="2122" xr:uid="{00000000-0005-0000-0000-00009D080000}"/>
    <cellStyle name="Percent 7" xfId="2123" xr:uid="{00000000-0005-0000-0000-00009E080000}"/>
    <cellStyle name="Percent 8" xfId="2124" xr:uid="{00000000-0005-0000-0000-00009F080000}"/>
    <cellStyle name="Percent 9" xfId="2125" xr:uid="{00000000-0005-0000-0000-0000A0080000}"/>
    <cellStyle name="Popis" xfId="2126" xr:uid="{00000000-0005-0000-0000-0000A1080000}"/>
    <cellStyle name="Popis 2" xfId="2127" xr:uid="{00000000-0005-0000-0000-0000A2080000}"/>
    <cellStyle name="Prosent_Ark1" xfId="2128" xr:uid="{00000000-0005-0000-0000-0000A3080000}"/>
    <cellStyle name="Reset  - Style7" xfId="2129" xr:uid="{00000000-0005-0000-0000-0000A4080000}"/>
    <cellStyle name="Reset  - Style7 10" xfId="2130" xr:uid="{00000000-0005-0000-0000-0000A5080000}"/>
    <cellStyle name="Reset  - Style7 11" xfId="2131" xr:uid="{00000000-0005-0000-0000-0000A6080000}"/>
    <cellStyle name="Reset  - Style7 2" xfId="2132" xr:uid="{00000000-0005-0000-0000-0000A7080000}"/>
    <cellStyle name="Reset  - Style7 2 2" xfId="2133" xr:uid="{00000000-0005-0000-0000-0000A8080000}"/>
    <cellStyle name="Reset  - Style7 2 2 2" xfId="2134" xr:uid="{00000000-0005-0000-0000-0000A9080000}"/>
    <cellStyle name="Reset  - Style7 2 2 2 2" xfId="2135" xr:uid="{00000000-0005-0000-0000-0000AA080000}"/>
    <cellStyle name="Reset  - Style7 2 2 3" xfId="2136" xr:uid="{00000000-0005-0000-0000-0000AB080000}"/>
    <cellStyle name="Reset  - Style7 2 2 4" xfId="2137" xr:uid="{00000000-0005-0000-0000-0000AC080000}"/>
    <cellStyle name="Reset  - Style7 2 2 5" xfId="2138" xr:uid="{00000000-0005-0000-0000-0000AD080000}"/>
    <cellStyle name="Reset  - Style7 2 2 6" xfId="2139" xr:uid="{00000000-0005-0000-0000-0000AE080000}"/>
    <cellStyle name="Reset  - Style7 2 3" xfId="2140" xr:uid="{00000000-0005-0000-0000-0000AF080000}"/>
    <cellStyle name="Reset  - Style7 2 3 2" xfId="2141" xr:uid="{00000000-0005-0000-0000-0000B0080000}"/>
    <cellStyle name="Reset  - Style7 2 4" xfId="2142" xr:uid="{00000000-0005-0000-0000-0000B1080000}"/>
    <cellStyle name="Reset  - Style7 2 5" xfId="2143" xr:uid="{00000000-0005-0000-0000-0000B2080000}"/>
    <cellStyle name="Reset  - Style7 2 6" xfId="2144" xr:uid="{00000000-0005-0000-0000-0000B3080000}"/>
    <cellStyle name="Reset  - Style7 3" xfId="2145" xr:uid="{00000000-0005-0000-0000-0000B4080000}"/>
    <cellStyle name="Reset  - Style7 4" xfId="2146" xr:uid="{00000000-0005-0000-0000-0000B5080000}"/>
    <cellStyle name="Reset  - Style7 5" xfId="2147" xr:uid="{00000000-0005-0000-0000-0000B6080000}"/>
    <cellStyle name="Reset  - Style7 6" xfId="2148" xr:uid="{00000000-0005-0000-0000-0000B7080000}"/>
    <cellStyle name="Reset  - Style7 6 2" xfId="2149" xr:uid="{00000000-0005-0000-0000-0000B8080000}"/>
    <cellStyle name="Reset  - Style7 7" xfId="2150" xr:uid="{00000000-0005-0000-0000-0000B9080000}"/>
    <cellStyle name="Reset  - Style7 8" xfId="2151" xr:uid="{00000000-0005-0000-0000-0000BA080000}"/>
    <cellStyle name="Reset  - Style7 9" xfId="2152" xr:uid="{00000000-0005-0000-0000-0000BB080000}"/>
    <cellStyle name="Satisfaisant" xfId="2153" xr:uid="{00000000-0005-0000-0000-0000BC080000}"/>
    <cellStyle name="Sheet Title" xfId="2154" xr:uid="{00000000-0005-0000-0000-0000BD080000}"/>
    <cellStyle name="Sheet Title 2" xfId="2155" xr:uid="{00000000-0005-0000-0000-0000BE080000}"/>
    <cellStyle name="Sheet Title 3" xfId="2156" xr:uid="{00000000-0005-0000-0000-0000BF080000}"/>
    <cellStyle name="Sledovaný hypertextový odkaz" xfId="2157" xr:uid="{00000000-0005-0000-0000-0000C0080000}"/>
    <cellStyle name="Sortie" xfId="2158" xr:uid="{00000000-0005-0000-0000-0000C1080000}"/>
    <cellStyle name="Standard_BS14" xfId="2159" xr:uid="{00000000-0005-0000-0000-0000C2080000}"/>
    <cellStyle name="Style 1" xfId="2160" xr:uid="{00000000-0005-0000-0000-0000C3080000}"/>
    <cellStyle name="Style 1 2" xfId="2161" xr:uid="{00000000-0005-0000-0000-0000C4080000}"/>
    <cellStyle name="Style 1 3" xfId="2162" xr:uid="{00000000-0005-0000-0000-0000C5080000}"/>
    <cellStyle name="sub-total" xfId="2163" xr:uid="{00000000-0005-0000-0000-0000C6080000}"/>
    <cellStyle name="T" xfId="2164" xr:uid="{00000000-0005-0000-0000-0000C7080000}"/>
    <cellStyle name="T_Copy of 5B-FR-SET-B1" xfId="2165" xr:uid="{00000000-0005-0000-0000-0000C8080000}"/>
    <cellStyle name="T_Copy of 5B-FR-SET-B1_Copy of RCE-WRSS-II-A-S-S-18.02.10" xfId="2166" xr:uid="{00000000-0005-0000-0000-0000C9080000}"/>
    <cellStyle name="T_Copy of 5B-FR-SET-B1_RCE-WRSS-II-B-21.11.09-1 - ak utwal on 09.01.10" xfId="2167" xr:uid="{00000000-0005-0000-0000-0000CA080000}"/>
    <cellStyle name="T_RCE(SET-A-TL)05.01.10" xfId="2168" xr:uid="{00000000-0005-0000-0000-0000CB080000}"/>
    <cellStyle name="T_RCE-WRSS-II-A" xfId="2169" xr:uid="{00000000-0005-0000-0000-0000CC080000}"/>
    <cellStyle name="T_RCE-WRSS-II-B-21.11.09-1" xfId="2170" xr:uid="{00000000-0005-0000-0000-0000CD080000}"/>
    <cellStyle name="T_RCE-WRSS-II-B-21.11.09-1 - ak utwal on 09.01.10" xfId="2171" xr:uid="{00000000-0005-0000-0000-0000CE080000}"/>
    <cellStyle name="Table  - Style6" xfId="2172" xr:uid="{00000000-0005-0000-0000-0000CF080000}"/>
    <cellStyle name="Table  - Style6 10" xfId="2173" xr:uid="{00000000-0005-0000-0000-0000D0080000}"/>
    <cellStyle name="Table  - Style6 11" xfId="2174" xr:uid="{00000000-0005-0000-0000-0000D1080000}"/>
    <cellStyle name="Table  - Style6 2" xfId="2175" xr:uid="{00000000-0005-0000-0000-0000D2080000}"/>
    <cellStyle name="Table  - Style6 2 2" xfId="2176" xr:uid="{00000000-0005-0000-0000-0000D3080000}"/>
    <cellStyle name="Table  - Style6 2 2 2" xfId="2177" xr:uid="{00000000-0005-0000-0000-0000D4080000}"/>
    <cellStyle name="Table  - Style6 2 2 2 2" xfId="2178" xr:uid="{00000000-0005-0000-0000-0000D5080000}"/>
    <cellStyle name="Table  - Style6 2 2 3" xfId="2179" xr:uid="{00000000-0005-0000-0000-0000D6080000}"/>
    <cellStyle name="Table  - Style6 2 2 4" xfId="2180" xr:uid="{00000000-0005-0000-0000-0000D7080000}"/>
    <cellStyle name="Table  - Style6 2 2 5" xfId="2181" xr:uid="{00000000-0005-0000-0000-0000D8080000}"/>
    <cellStyle name="Table  - Style6 2 2 6" xfId="2182" xr:uid="{00000000-0005-0000-0000-0000D9080000}"/>
    <cellStyle name="Table  - Style6 2 3" xfId="2183" xr:uid="{00000000-0005-0000-0000-0000DA080000}"/>
    <cellStyle name="Table  - Style6 2 3 2" xfId="2184" xr:uid="{00000000-0005-0000-0000-0000DB080000}"/>
    <cellStyle name="Table  - Style6 2 4" xfId="2185" xr:uid="{00000000-0005-0000-0000-0000DC080000}"/>
    <cellStyle name="Table  - Style6 2 5" xfId="2186" xr:uid="{00000000-0005-0000-0000-0000DD080000}"/>
    <cellStyle name="Table  - Style6 2 6" xfId="2187" xr:uid="{00000000-0005-0000-0000-0000DE080000}"/>
    <cellStyle name="Table  - Style6 3" xfId="2188" xr:uid="{00000000-0005-0000-0000-0000DF080000}"/>
    <cellStyle name="Table  - Style6 4" xfId="2189" xr:uid="{00000000-0005-0000-0000-0000E0080000}"/>
    <cellStyle name="Table  - Style6 5" xfId="2190" xr:uid="{00000000-0005-0000-0000-0000E1080000}"/>
    <cellStyle name="Table  - Style6 6" xfId="2191" xr:uid="{00000000-0005-0000-0000-0000E2080000}"/>
    <cellStyle name="Table  - Style6 6 2" xfId="2192" xr:uid="{00000000-0005-0000-0000-0000E3080000}"/>
    <cellStyle name="Table  - Style6 7" xfId="2193" xr:uid="{00000000-0005-0000-0000-0000E4080000}"/>
    <cellStyle name="Table  - Style6 8" xfId="2194" xr:uid="{00000000-0005-0000-0000-0000E5080000}"/>
    <cellStyle name="Table  - Style6 9" xfId="2195" xr:uid="{00000000-0005-0000-0000-0000E6080000}"/>
    <cellStyle name="Texte explicatif" xfId="2196" xr:uid="{00000000-0005-0000-0000-0000E7080000}"/>
    <cellStyle name="Times New Roman" xfId="2197" xr:uid="{00000000-0005-0000-0000-0000E8080000}"/>
    <cellStyle name="Title  - Style1" xfId="2198" xr:uid="{00000000-0005-0000-0000-0000E9080000}"/>
    <cellStyle name="Title  - Style1 10" xfId="2199" xr:uid="{00000000-0005-0000-0000-0000EA080000}"/>
    <cellStyle name="Title  - Style1 11" xfId="2200" xr:uid="{00000000-0005-0000-0000-0000EB080000}"/>
    <cellStyle name="Title  - Style1 2" xfId="2201" xr:uid="{00000000-0005-0000-0000-0000EC080000}"/>
    <cellStyle name="Title  - Style1 2 2" xfId="2202" xr:uid="{00000000-0005-0000-0000-0000ED080000}"/>
    <cellStyle name="Title  - Style1 2 2 2" xfId="2203" xr:uid="{00000000-0005-0000-0000-0000EE080000}"/>
    <cellStyle name="Title  - Style1 2 2 2 2" xfId="2204" xr:uid="{00000000-0005-0000-0000-0000EF080000}"/>
    <cellStyle name="Title  - Style1 2 2 3" xfId="2205" xr:uid="{00000000-0005-0000-0000-0000F0080000}"/>
    <cellStyle name="Title  - Style1 2 2 4" xfId="2206" xr:uid="{00000000-0005-0000-0000-0000F1080000}"/>
    <cellStyle name="Title  - Style1 2 2 5" xfId="2207" xr:uid="{00000000-0005-0000-0000-0000F2080000}"/>
    <cellStyle name="Title  - Style1 2 2 6" xfId="2208" xr:uid="{00000000-0005-0000-0000-0000F3080000}"/>
    <cellStyle name="Title  - Style1 2 3" xfId="2209" xr:uid="{00000000-0005-0000-0000-0000F4080000}"/>
    <cellStyle name="Title  - Style1 2 3 2" xfId="2210" xr:uid="{00000000-0005-0000-0000-0000F5080000}"/>
    <cellStyle name="Title  - Style1 2 4" xfId="2211" xr:uid="{00000000-0005-0000-0000-0000F6080000}"/>
    <cellStyle name="Title  - Style1 2 5" xfId="2212" xr:uid="{00000000-0005-0000-0000-0000F7080000}"/>
    <cellStyle name="Title  - Style1 2 6" xfId="2213" xr:uid="{00000000-0005-0000-0000-0000F8080000}"/>
    <cellStyle name="Title  - Style1 3" xfId="2214" xr:uid="{00000000-0005-0000-0000-0000F9080000}"/>
    <cellStyle name="Title  - Style1 4" xfId="2215" xr:uid="{00000000-0005-0000-0000-0000FA080000}"/>
    <cellStyle name="Title  - Style1 5" xfId="2216" xr:uid="{00000000-0005-0000-0000-0000FB080000}"/>
    <cellStyle name="Title  - Style1 6" xfId="2217" xr:uid="{00000000-0005-0000-0000-0000FC080000}"/>
    <cellStyle name="Title  - Style1 6 2" xfId="2218" xr:uid="{00000000-0005-0000-0000-0000FD080000}"/>
    <cellStyle name="Title  - Style1 7" xfId="2219" xr:uid="{00000000-0005-0000-0000-0000FE080000}"/>
    <cellStyle name="Title  - Style1 8" xfId="2220" xr:uid="{00000000-0005-0000-0000-0000FF080000}"/>
    <cellStyle name="Title  - Style1 9" xfId="2221" xr:uid="{00000000-0005-0000-0000-000000090000}"/>
    <cellStyle name="Title 2" xfId="2222" xr:uid="{00000000-0005-0000-0000-000001090000}"/>
    <cellStyle name="Title 2 10" xfId="2223" xr:uid="{00000000-0005-0000-0000-000002090000}"/>
    <cellStyle name="Title 2 2" xfId="2224" xr:uid="{00000000-0005-0000-0000-000003090000}"/>
    <cellStyle name="Title 2 3" xfId="2225" xr:uid="{00000000-0005-0000-0000-000004090000}"/>
    <cellStyle name="Title 2 4" xfId="2226" xr:uid="{00000000-0005-0000-0000-000005090000}"/>
    <cellStyle name="Title 2 5" xfId="2227" xr:uid="{00000000-0005-0000-0000-000006090000}"/>
    <cellStyle name="Title 2 6" xfId="2228" xr:uid="{00000000-0005-0000-0000-000007090000}"/>
    <cellStyle name="Title 2 7" xfId="2229" xr:uid="{00000000-0005-0000-0000-000008090000}"/>
    <cellStyle name="Title 2 8" xfId="2230" xr:uid="{00000000-0005-0000-0000-000009090000}"/>
    <cellStyle name="Title 2 9" xfId="2231" xr:uid="{00000000-0005-0000-0000-00000A090000}"/>
    <cellStyle name="Title 3" xfId="2232" xr:uid="{00000000-0005-0000-0000-00000B090000}"/>
    <cellStyle name="Title 3 2" xfId="2233" xr:uid="{00000000-0005-0000-0000-00000C090000}"/>
    <cellStyle name="Title 4" xfId="2234" xr:uid="{00000000-0005-0000-0000-00000D090000}"/>
    <cellStyle name="Title 4 2" xfId="2235" xr:uid="{00000000-0005-0000-0000-00000E090000}"/>
    <cellStyle name="Title 5" xfId="2236" xr:uid="{00000000-0005-0000-0000-00000F090000}"/>
    <cellStyle name="Title 5 2" xfId="2237" xr:uid="{00000000-0005-0000-0000-000010090000}"/>
    <cellStyle name="Title 6" xfId="2238" xr:uid="{00000000-0005-0000-0000-000011090000}"/>
    <cellStyle name="Titre" xfId="2239" xr:uid="{00000000-0005-0000-0000-000012090000}"/>
    <cellStyle name="Titre 1" xfId="2240" xr:uid="{00000000-0005-0000-0000-000013090000}"/>
    <cellStyle name="Titre 2" xfId="2241" xr:uid="{00000000-0005-0000-0000-000014090000}"/>
    <cellStyle name="Titre 3" xfId="2242" xr:uid="{00000000-0005-0000-0000-000015090000}"/>
    <cellStyle name="Titre 4" xfId="2243" xr:uid="{00000000-0005-0000-0000-000016090000}"/>
    <cellStyle name="Total 2" xfId="2244" xr:uid="{00000000-0005-0000-0000-000017090000}"/>
    <cellStyle name="Total 2 2" xfId="2245" xr:uid="{00000000-0005-0000-0000-000018090000}"/>
    <cellStyle name="Total 2 3" xfId="2246" xr:uid="{00000000-0005-0000-0000-000019090000}"/>
    <cellStyle name="Total 2 4" xfId="2247" xr:uid="{00000000-0005-0000-0000-00001A090000}"/>
    <cellStyle name="Total 2 5" xfId="2248" xr:uid="{00000000-0005-0000-0000-00001B090000}"/>
    <cellStyle name="Total 2 6" xfId="2249" xr:uid="{00000000-0005-0000-0000-00001C090000}"/>
    <cellStyle name="Total 2 7" xfId="2250" xr:uid="{00000000-0005-0000-0000-00001D090000}"/>
    <cellStyle name="Total 2 8" xfId="2251" xr:uid="{00000000-0005-0000-0000-00001E090000}"/>
    <cellStyle name="Total 2 9" xfId="2252" xr:uid="{00000000-0005-0000-0000-00001F090000}"/>
    <cellStyle name="Total 3" xfId="2253" xr:uid="{00000000-0005-0000-0000-000020090000}"/>
    <cellStyle name="Total 3 2" xfId="2254" xr:uid="{00000000-0005-0000-0000-000021090000}"/>
    <cellStyle name="Total 4" xfId="2255" xr:uid="{00000000-0005-0000-0000-000022090000}"/>
    <cellStyle name="Total 4 2" xfId="2256" xr:uid="{00000000-0005-0000-0000-000023090000}"/>
    <cellStyle name="Total 5" xfId="2257" xr:uid="{00000000-0005-0000-0000-000024090000}"/>
    <cellStyle name="Total 5 2" xfId="2258" xr:uid="{00000000-0005-0000-0000-000025090000}"/>
    <cellStyle name="Total 6" xfId="2259" xr:uid="{00000000-0005-0000-0000-000026090000}"/>
    <cellStyle name="TotCol - Style5" xfId="2260" xr:uid="{00000000-0005-0000-0000-000027090000}"/>
    <cellStyle name="TotCol - Style5 10" xfId="2261" xr:uid="{00000000-0005-0000-0000-000028090000}"/>
    <cellStyle name="TotCol - Style5 11" xfId="2262" xr:uid="{00000000-0005-0000-0000-000029090000}"/>
    <cellStyle name="TotCol - Style5 2" xfId="2263" xr:uid="{00000000-0005-0000-0000-00002A090000}"/>
    <cellStyle name="TotCol - Style5 2 2" xfId="2264" xr:uid="{00000000-0005-0000-0000-00002B090000}"/>
    <cellStyle name="TotCol - Style5 2 2 2" xfId="2265" xr:uid="{00000000-0005-0000-0000-00002C090000}"/>
    <cellStyle name="TotCol - Style5 2 2 2 2" xfId="2266" xr:uid="{00000000-0005-0000-0000-00002D090000}"/>
    <cellStyle name="TotCol - Style5 2 2 3" xfId="2267" xr:uid="{00000000-0005-0000-0000-00002E090000}"/>
    <cellStyle name="TotCol - Style5 2 2 4" xfId="2268" xr:uid="{00000000-0005-0000-0000-00002F090000}"/>
    <cellStyle name="TotCol - Style5 2 2 5" xfId="2269" xr:uid="{00000000-0005-0000-0000-000030090000}"/>
    <cellStyle name="TotCol - Style5 2 2 6" xfId="2270" xr:uid="{00000000-0005-0000-0000-000031090000}"/>
    <cellStyle name="TotCol - Style5 2 3" xfId="2271" xr:uid="{00000000-0005-0000-0000-000032090000}"/>
    <cellStyle name="TotCol - Style5 2 3 2" xfId="2272" xr:uid="{00000000-0005-0000-0000-000033090000}"/>
    <cellStyle name="TotCol - Style5 2 4" xfId="2273" xr:uid="{00000000-0005-0000-0000-000034090000}"/>
    <cellStyle name="TotCol - Style5 2 5" xfId="2274" xr:uid="{00000000-0005-0000-0000-000035090000}"/>
    <cellStyle name="TotCol - Style5 2 6" xfId="2275" xr:uid="{00000000-0005-0000-0000-000036090000}"/>
    <cellStyle name="TotCol - Style5 3" xfId="2276" xr:uid="{00000000-0005-0000-0000-000037090000}"/>
    <cellStyle name="TotCol - Style5 4" xfId="2277" xr:uid="{00000000-0005-0000-0000-000038090000}"/>
    <cellStyle name="TotCol - Style5 5" xfId="2278" xr:uid="{00000000-0005-0000-0000-000039090000}"/>
    <cellStyle name="TotCol - Style5 6" xfId="2279" xr:uid="{00000000-0005-0000-0000-00003A090000}"/>
    <cellStyle name="TotCol - Style5 6 2" xfId="2280" xr:uid="{00000000-0005-0000-0000-00003B090000}"/>
    <cellStyle name="TotCol - Style5 7" xfId="2281" xr:uid="{00000000-0005-0000-0000-00003C090000}"/>
    <cellStyle name="TotCol - Style5 8" xfId="2282" xr:uid="{00000000-0005-0000-0000-00003D090000}"/>
    <cellStyle name="TotCol - Style5 9" xfId="2283" xr:uid="{00000000-0005-0000-0000-00003E090000}"/>
    <cellStyle name="TotRow - Style4" xfId="2284" xr:uid="{00000000-0005-0000-0000-00003F090000}"/>
    <cellStyle name="TotRow - Style4 10" xfId="2285" xr:uid="{00000000-0005-0000-0000-000040090000}"/>
    <cellStyle name="TotRow - Style4 11" xfId="2286" xr:uid="{00000000-0005-0000-0000-000041090000}"/>
    <cellStyle name="TotRow - Style4 2" xfId="2287" xr:uid="{00000000-0005-0000-0000-000042090000}"/>
    <cellStyle name="TotRow - Style4 2 2" xfId="2288" xr:uid="{00000000-0005-0000-0000-000043090000}"/>
    <cellStyle name="TotRow - Style4 2 2 2" xfId="2289" xr:uid="{00000000-0005-0000-0000-000044090000}"/>
    <cellStyle name="TotRow - Style4 2 2 2 2" xfId="2290" xr:uid="{00000000-0005-0000-0000-000045090000}"/>
    <cellStyle name="TotRow - Style4 2 2 3" xfId="2291" xr:uid="{00000000-0005-0000-0000-000046090000}"/>
    <cellStyle name="TotRow - Style4 2 2 4" xfId="2292" xr:uid="{00000000-0005-0000-0000-000047090000}"/>
    <cellStyle name="TotRow - Style4 2 2 5" xfId="2293" xr:uid="{00000000-0005-0000-0000-000048090000}"/>
    <cellStyle name="TotRow - Style4 2 2 6" xfId="2294" xr:uid="{00000000-0005-0000-0000-000049090000}"/>
    <cellStyle name="TotRow - Style4 2 3" xfId="2295" xr:uid="{00000000-0005-0000-0000-00004A090000}"/>
    <cellStyle name="TotRow - Style4 2 3 2" xfId="2296" xr:uid="{00000000-0005-0000-0000-00004B090000}"/>
    <cellStyle name="TotRow - Style4 2 4" xfId="2297" xr:uid="{00000000-0005-0000-0000-00004C090000}"/>
    <cellStyle name="TotRow - Style4 2 5" xfId="2298" xr:uid="{00000000-0005-0000-0000-00004D090000}"/>
    <cellStyle name="TotRow - Style4 2 6" xfId="2299" xr:uid="{00000000-0005-0000-0000-00004E090000}"/>
    <cellStyle name="TotRow - Style4 3" xfId="2300" xr:uid="{00000000-0005-0000-0000-00004F090000}"/>
    <cellStyle name="TotRow - Style4 4" xfId="2301" xr:uid="{00000000-0005-0000-0000-000050090000}"/>
    <cellStyle name="TotRow - Style4 5" xfId="2302" xr:uid="{00000000-0005-0000-0000-000051090000}"/>
    <cellStyle name="TotRow - Style4 6" xfId="2303" xr:uid="{00000000-0005-0000-0000-000052090000}"/>
    <cellStyle name="TotRow - Style4 6 2" xfId="2304" xr:uid="{00000000-0005-0000-0000-000053090000}"/>
    <cellStyle name="TotRow - Style4 7" xfId="2305" xr:uid="{00000000-0005-0000-0000-000054090000}"/>
    <cellStyle name="TotRow - Style4 8" xfId="2306" xr:uid="{00000000-0005-0000-0000-000055090000}"/>
    <cellStyle name="TotRow - Style4 9" xfId="2307" xr:uid="{00000000-0005-0000-0000-000056090000}"/>
    <cellStyle name="Tusenskille [0]_Ark1" xfId="2308" xr:uid="{00000000-0005-0000-0000-000057090000}"/>
    <cellStyle name="Tusenskille_Ark1" xfId="2309" xr:uid="{00000000-0005-0000-0000-000058090000}"/>
    <cellStyle name="Tusental (0)_Appx 2 Action plan" xfId="2310" xr:uid="{00000000-0005-0000-0000-000059090000}"/>
    <cellStyle name="Tusental_Appx 2 Action plan" xfId="2311" xr:uid="{00000000-0005-0000-0000-00005A090000}"/>
    <cellStyle name="Valuta (0)_Appx 2 Action plan" xfId="2312" xr:uid="{00000000-0005-0000-0000-00005B090000}"/>
    <cellStyle name="Valuta [0]_Ark1" xfId="2313" xr:uid="{00000000-0005-0000-0000-00005C090000}"/>
    <cellStyle name="Valuta_Appx 2 Action plan" xfId="2314" xr:uid="{00000000-0005-0000-0000-00005D090000}"/>
    <cellStyle name="Vérification" xfId="2315" xr:uid="{00000000-0005-0000-0000-00005E090000}"/>
    <cellStyle name="Währung [0]_Sheet1" xfId="2316" xr:uid="{00000000-0005-0000-0000-00005F090000}"/>
    <cellStyle name="Währung_Sheet1" xfId="2317" xr:uid="{00000000-0005-0000-0000-000060090000}"/>
    <cellStyle name="Warning Text 2" xfId="2318" xr:uid="{00000000-0005-0000-0000-000061090000}"/>
    <cellStyle name="Warning Text 2 2" xfId="2319" xr:uid="{00000000-0005-0000-0000-000062090000}"/>
    <cellStyle name="Warning Text 2 3" xfId="2320" xr:uid="{00000000-0005-0000-0000-000063090000}"/>
    <cellStyle name="Warning Text 2 4" xfId="2321" xr:uid="{00000000-0005-0000-0000-000064090000}"/>
    <cellStyle name="Warning Text 2 5" xfId="2322" xr:uid="{00000000-0005-0000-0000-000065090000}"/>
    <cellStyle name="Warning Text 2 6" xfId="2323" xr:uid="{00000000-0005-0000-0000-000066090000}"/>
    <cellStyle name="Warning Text 2 7" xfId="2324" xr:uid="{00000000-0005-0000-0000-000067090000}"/>
    <cellStyle name="Warning Text 2 8" xfId="2325" xr:uid="{00000000-0005-0000-0000-000068090000}"/>
    <cellStyle name="Warning Text 2 9" xfId="2326" xr:uid="{00000000-0005-0000-0000-000069090000}"/>
    <cellStyle name="Warning Text 3" xfId="2327" xr:uid="{00000000-0005-0000-0000-00006A090000}"/>
    <cellStyle name="Warning Text 3 2" xfId="2328" xr:uid="{00000000-0005-0000-0000-00006B090000}"/>
    <cellStyle name="Warning Text 4" xfId="2329" xr:uid="{00000000-0005-0000-0000-00006C090000}"/>
    <cellStyle name="Warning Text 4 2" xfId="2330" xr:uid="{00000000-0005-0000-0000-00006D090000}"/>
    <cellStyle name="Warning Text 5" xfId="2331" xr:uid="{00000000-0005-0000-0000-00006E090000}"/>
    <cellStyle name="Warning Text 5 2" xfId="2332" xr:uid="{00000000-0005-0000-0000-00006F090000}"/>
    <cellStyle name="Warning Text 6" xfId="2333" xr:uid="{00000000-0005-0000-0000-000070090000}"/>
    <cellStyle name="백분율_95" xfId="2334" xr:uid="{00000000-0005-0000-0000-000071090000}"/>
    <cellStyle name="콤마 [0]_95" xfId="2335" xr:uid="{00000000-0005-0000-0000-000072090000}"/>
    <cellStyle name="콤마_95" xfId="2336" xr:uid="{00000000-0005-0000-0000-000073090000}"/>
    <cellStyle name="통화 [0]_95" xfId="2337" xr:uid="{00000000-0005-0000-0000-000074090000}"/>
    <cellStyle name="통화_95" xfId="2338" xr:uid="{00000000-0005-0000-0000-000075090000}"/>
    <cellStyle name="표준_2차(A4)-잔여물량정리" xfId="2339" xr:uid="{00000000-0005-0000-0000-000076090000}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  <color rgb="FFFF5399"/>
      <color rgb="FFFF0066"/>
      <color rgb="FFFF9900"/>
      <color rgb="FFFF7A5B"/>
      <color rgb="FFAE85FF"/>
      <color rgb="FF9966FF"/>
      <color rgb="FF000000"/>
      <color rgb="FFFF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38100</xdr:rowOff>
    </xdr:from>
    <xdr:to>
      <xdr:col>0</xdr:col>
      <xdr:colOff>1097280</xdr:colOff>
      <xdr:row>2</xdr:row>
      <xdr:rowOff>297180</xdr:rowOff>
    </xdr:to>
    <xdr:pic>
      <xdr:nvPicPr>
        <xdr:cNvPr id="2" name="Picture 1" descr="companylogo">
          <a:extLst>
            <a:ext uri="{FF2B5EF4-FFF2-40B4-BE49-F238E27FC236}">
              <a16:creationId xmlns:a16="http://schemas.microsoft.com/office/drawing/2014/main" id="{DB41F620-9F1D-4250-9D5D-E3EAF1BB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431800"/>
          <a:ext cx="1051560" cy="652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372782" y="3489426"/>
          <a:ext cx="624521" cy="30285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15</xdr:row>
      <xdr:rowOff>78147</xdr:rowOff>
    </xdr:from>
    <xdr:to>
      <xdr:col>11</xdr:col>
      <xdr:colOff>0</xdr:colOff>
      <xdr:row>16</xdr:row>
      <xdr:rowOff>192447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100572" y="17259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48813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13" name="Isosceles Triangl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100572" y="307852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20" name="Isosceles Triangl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442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48813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6100572" y="4431072"/>
          <a:ext cx="605028" cy="25717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73197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85389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9758172" y="443107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0977372" y="44310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43" name="Isosceles Triangl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73197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165" name="Isosceles Triangle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11878124" y="6822416"/>
          <a:ext cx="620951" cy="26965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67" name="Isosceles Triangle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2442972" y="7136172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259" name="Line 327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>
          <a:spLocks noChangeShapeType="1"/>
        </xdr:cNvSpPr>
      </xdr:nvSpPr>
      <xdr:spPr bwMode="auto">
        <a:xfrm flipH="1">
          <a:off x="7043928" y="2616403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261" name="Line 327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>
          <a:spLocks noChangeShapeType="1"/>
        </xdr:cNvSpPr>
      </xdr:nvSpPr>
      <xdr:spPr bwMode="auto">
        <a:xfrm flipH="1">
          <a:off x="7079361" y="26190702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263" name="AutoShape 301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>
          <a:spLocks noChangeArrowheads="1"/>
        </xdr:cNvSpPr>
      </xdr:nvSpPr>
      <xdr:spPr bwMode="auto">
        <a:xfrm rot="7084349">
          <a:off x="2591967" y="26859235"/>
          <a:ext cx="308152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267" name="Line 318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>
          <a:spLocks noChangeShapeType="1"/>
        </xdr:cNvSpPr>
      </xdr:nvSpPr>
      <xdr:spPr bwMode="auto">
        <a:xfrm>
          <a:off x="10687050" y="233457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268" name="Line 318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>
          <a:spLocks noChangeShapeType="1"/>
        </xdr:cNvSpPr>
      </xdr:nvSpPr>
      <xdr:spPr bwMode="auto">
        <a:xfrm>
          <a:off x="10696575" y="234886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269" name="Line 31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>
          <a:spLocks noChangeShapeType="1"/>
        </xdr:cNvSpPr>
      </xdr:nvSpPr>
      <xdr:spPr bwMode="auto">
        <a:xfrm>
          <a:off x="10687050" y="234219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270" name="Line 305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>
          <a:spLocks noChangeShapeType="1"/>
        </xdr:cNvSpPr>
      </xdr:nvSpPr>
      <xdr:spPr bwMode="auto">
        <a:xfrm flipH="1">
          <a:off x="10696575" y="233267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271" name="Line 305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>
          <a:spLocks noChangeShapeType="1"/>
        </xdr:cNvSpPr>
      </xdr:nvSpPr>
      <xdr:spPr bwMode="auto">
        <a:xfrm flipH="1">
          <a:off x="10877550" y="233267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34686" y="25905793"/>
          <a:ext cx="319569" cy="48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273" name="Parallelogram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/>
      </xdr:nvSpPr>
      <xdr:spPr>
        <a:xfrm rot="1440000">
          <a:off x="10102443" y="27114875"/>
          <a:ext cx="193194" cy="3523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274" name="Straight Connector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CxnSpPr/>
      </xdr:nvCxnSpPr>
      <xdr:spPr>
        <a:xfrm flipH="1">
          <a:off x="10093625" y="27140911"/>
          <a:ext cx="196693" cy="31235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275" name="Isosceles Triangle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/>
      </xdr:nvSpPr>
      <xdr:spPr>
        <a:xfrm>
          <a:off x="3662172" y="22376172"/>
          <a:ext cx="605028" cy="255228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276" name="Isosceles Triangle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/>
      </xdr:nvSpPr>
      <xdr:spPr>
        <a:xfrm>
          <a:off x="4881372" y="223761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277" name="Isosceles Triangle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/>
      </xdr:nvSpPr>
      <xdr:spPr>
        <a:xfrm>
          <a:off x="6100572" y="223761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563501</xdr:colOff>
      <xdr:row>15</xdr:row>
      <xdr:rowOff>69287</xdr:rowOff>
    </xdr:from>
    <xdr:to>
      <xdr:col>2</xdr:col>
      <xdr:colOff>600118</xdr:colOff>
      <xdr:row>16</xdr:row>
      <xdr:rowOff>170502</xdr:rowOff>
    </xdr:to>
    <xdr:sp macro="" textlink="">
      <xdr:nvSpPr>
        <xdr:cNvPr id="281" name="Isosceles Triangle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/>
      </xdr:nvSpPr>
      <xdr:spPr>
        <a:xfrm>
          <a:off x="563501" y="3480566"/>
          <a:ext cx="621408" cy="305006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282" name="Isosceles Triangle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/>
      </xdr:nvSpPr>
      <xdr:spPr>
        <a:xfrm>
          <a:off x="1838689" y="3489426"/>
          <a:ext cx="624521" cy="3028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283" name="Isosceles Triangle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/>
      </xdr:nvSpPr>
      <xdr:spPr>
        <a:xfrm>
          <a:off x="3105736" y="3489426"/>
          <a:ext cx="624521" cy="299041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285" name="Curved Down Ribbon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/>
      </xdr:nvSpPr>
      <xdr:spPr>
        <a:xfrm>
          <a:off x="6828865" y="226426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286" name="Isosceles Triangle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/>
      </xdr:nvSpPr>
      <xdr:spPr>
        <a:xfrm>
          <a:off x="10363200" y="22298025"/>
          <a:ext cx="609261" cy="257175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287" name="Isosceles Triangle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/>
      </xdr:nvSpPr>
      <xdr:spPr>
        <a:xfrm>
          <a:off x="10363200" y="228123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288" name="Curved Right Arrow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/>
      </xdr:nvSpPr>
      <xdr:spPr>
        <a:xfrm>
          <a:off x="10567308" y="22907625"/>
          <a:ext cx="149679" cy="153760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289" name="Flowchart: Connector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/>
      </xdr:nvSpPr>
      <xdr:spPr>
        <a:xfrm>
          <a:off x="6340928" y="2247355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CxnSpPr>
          <a:endCxn id="277" idx="5"/>
        </xdr:cNvCxnSpPr>
      </xdr:nvCxnSpPr>
      <xdr:spPr>
        <a:xfrm flipH="1">
          <a:off x="6556385" y="223932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314" name="Curved Right Arrow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/>
      </xdr:nvSpPr>
      <xdr:spPr>
        <a:xfrm>
          <a:off x="8503593" y="422153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315" name="Curved Right Arrow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/>
      </xdr:nvSpPr>
      <xdr:spPr>
        <a:xfrm>
          <a:off x="8653272" y="423664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316" name="Curved Right Arrow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/>
      </xdr:nvSpPr>
      <xdr:spPr>
        <a:xfrm>
          <a:off x="8805672" y="425174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662172" y="3078522"/>
          <a:ext cx="605028" cy="25717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11" name="Isosceles Triangle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/>
      </xdr:nvSpPr>
      <xdr:spPr>
        <a:xfrm>
          <a:off x="9376035" y="11620812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22" name="Isosceles Triangle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/>
      </xdr:nvSpPr>
      <xdr:spPr>
        <a:xfrm>
          <a:off x="11930758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515" name="Isosceles Triangle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/>
      </xdr:nvSpPr>
      <xdr:spPr>
        <a:xfrm>
          <a:off x="4890897" y="12386829"/>
          <a:ext cx="605028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586" name="Line 327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>
          <a:spLocks noChangeShapeType="1"/>
        </xdr:cNvSpPr>
      </xdr:nvSpPr>
      <xdr:spPr bwMode="auto">
        <a:xfrm flipH="1">
          <a:off x="7013546" y="26030019"/>
          <a:ext cx="266700" cy="352724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588" name="Line 32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>
          <a:spLocks noChangeShapeType="1"/>
        </xdr:cNvSpPr>
      </xdr:nvSpPr>
      <xdr:spPr bwMode="auto">
        <a:xfrm flipH="1">
          <a:off x="7118985" y="26224230"/>
          <a:ext cx="266700" cy="35433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591" name="AutoShape 41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>
          <a:spLocks noChangeArrowheads="1"/>
        </xdr:cNvSpPr>
      </xdr:nvSpPr>
      <xdr:spPr bwMode="auto">
        <a:xfrm rot="7297720">
          <a:off x="4498861" y="26832338"/>
          <a:ext cx="385288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594" name="Line 318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>
          <a:spLocks noChangeShapeType="1"/>
        </xdr:cNvSpPr>
      </xdr:nvSpPr>
      <xdr:spPr bwMode="auto">
        <a:xfrm>
          <a:off x="10687050" y="232314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595" name="Line 318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>
          <a:spLocks noChangeShapeType="1"/>
        </xdr:cNvSpPr>
      </xdr:nvSpPr>
      <xdr:spPr bwMode="auto">
        <a:xfrm>
          <a:off x="10696575" y="233743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596" name="Line 318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>
          <a:spLocks noChangeShapeType="1"/>
        </xdr:cNvSpPr>
      </xdr:nvSpPr>
      <xdr:spPr bwMode="auto">
        <a:xfrm>
          <a:off x="10687050" y="2330767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597" name="Line 305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>
          <a:spLocks noChangeShapeType="1"/>
        </xdr:cNvSpPr>
      </xdr:nvSpPr>
      <xdr:spPr bwMode="auto">
        <a:xfrm flipH="1">
          <a:off x="10696575" y="23212425"/>
          <a:ext cx="0" cy="2000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598" name="Line 305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>
          <a:spLocks noChangeShapeType="1"/>
        </xdr:cNvSpPr>
      </xdr:nvSpPr>
      <xdr:spPr bwMode="auto">
        <a:xfrm flipH="1">
          <a:off x="10877550" y="23212425"/>
          <a:ext cx="0" cy="2095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602" name="Isosceles Triangle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/>
      </xdr:nvSpPr>
      <xdr:spPr>
        <a:xfrm>
          <a:off x="3801872" y="24843147"/>
          <a:ext cx="60502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603" name="Isosceles Triangle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/>
      </xdr:nvSpPr>
      <xdr:spPr>
        <a:xfrm>
          <a:off x="4881372" y="22261872"/>
          <a:ext cx="605028" cy="257175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604" name="Isosceles Triangle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/>
      </xdr:nvSpPr>
      <xdr:spPr>
        <a:xfrm>
          <a:off x="6100572" y="22261872"/>
          <a:ext cx="605028" cy="257175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611" name="Curved Down Ribbon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/>
      </xdr:nvSpPr>
      <xdr:spPr>
        <a:xfrm>
          <a:off x="6955865" y="2513180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612" name="Isosceles Triangle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/>
      </xdr:nvSpPr>
      <xdr:spPr>
        <a:xfrm>
          <a:off x="10363200" y="22183725"/>
          <a:ext cx="609261" cy="257175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613" name="Isosceles Triangle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/>
      </xdr:nvSpPr>
      <xdr:spPr>
        <a:xfrm>
          <a:off x="10363200" y="22698075"/>
          <a:ext cx="609261" cy="262617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614" name="Curved Right Arrow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/>
      </xdr:nvSpPr>
      <xdr:spPr>
        <a:xfrm>
          <a:off x="10707008" y="25380950"/>
          <a:ext cx="149679" cy="15058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615" name="Flowchart: Connector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/>
      </xdr:nvSpPr>
      <xdr:spPr>
        <a:xfrm>
          <a:off x="6480628" y="2493100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616" name="Straight Arrow Connector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CxnSpPr>
          <a:endCxn id="604" idx="5"/>
        </xdr:cNvCxnSpPr>
      </xdr:nvCxnSpPr>
      <xdr:spPr>
        <a:xfrm flipH="1">
          <a:off x="6556385" y="22278975"/>
          <a:ext cx="366929" cy="11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622" name="Curved Right Arrow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/>
      </xdr:nvSpPr>
      <xdr:spPr>
        <a:xfrm>
          <a:off x="8503593" y="42101086"/>
          <a:ext cx="146958" cy="148318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623" name="Curved Right Arrow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/>
      </xdr:nvSpPr>
      <xdr:spPr>
        <a:xfrm>
          <a:off x="8653272" y="42252126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624" name="Curved Right Arrow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/>
      </xdr:nvSpPr>
      <xdr:spPr>
        <a:xfrm>
          <a:off x="8805672" y="42403165"/>
          <a:ext cx="149679" cy="148317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654" name="Flowchart: Connector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/>
      </xdr:nvSpPr>
      <xdr:spPr>
        <a:xfrm>
          <a:off x="7584280" y="1238250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661" name="Straight Arrow Connector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CxnSpPr/>
      </xdr:nvCxnSpPr>
      <xdr:spPr>
        <a:xfrm flipH="1" flipV="1">
          <a:off x="582706" y="2955131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689" name="Straight Arrow Connector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CxnSpPr/>
      </xdr:nvCxnSpPr>
      <xdr:spPr>
        <a:xfrm flipV="1">
          <a:off x="2967318" y="2966898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694" name="Straight Arrow Connector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CxnSpPr/>
      </xdr:nvCxnSpPr>
      <xdr:spPr>
        <a:xfrm>
          <a:off x="2178424" y="4643718"/>
          <a:ext cx="4015693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702" name="Straight Arrow Connector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CxnSpPr/>
      </xdr:nvCxnSpPr>
      <xdr:spPr>
        <a:xfrm flipH="1" flipV="1">
          <a:off x="582705" y="6621554"/>
          <a:ext cx="2662519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703" name="Straight Arrow Connector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CxnSpPr/>
      </xdr:nvCxnSpPr>
      <xdr:spPr>
        <a:xfrm flipV="1">
          <a:off x="4190159" y="6615953"/>
          <a:ext cx="2623017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704" name="Straight Arrow Connector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CxnSpPr/>
      </xdr:nvCxnSpPr>
      <xdr:spPr>
        <a:xfrm>
          <a:off x="585646" y="8200836"/>
          <a:ext cx="1189366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705" name="Straight Arrow Connector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CxnSpPr/>
      </xdr:nvCxnSpPr>
      <xdr:spPr>
        <a:xfrm flipH="1">
          <a:off x="1921389" y="8184776"/>
          <a:ext cx="2731293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706" name="Straight Arrow Connector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CxnSpPr/>
      </xdr:nvCxnSpPr>
      <xdr:spPr>
        <a:xfrm flipV="1">
          <a:off x="2250269" y="9843247"/>
          <a:ext cx="574624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747" name="Isosceles Triangle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/>
      </xdr:nvSpPr>
      <xdr:spPr>
        <a:xfrm>
          <a:off x="8120418" y="11623629"/>
          <a:ext cx="602647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66013</xdr:rowOff>
    </xdr:from>
    <xdr:to>
      <xdr:col>4</xdr:col>
      <xdr:colOff>602646</xdr:colOff>
      <xdr:row>91</xdr:row>
      <xdr:rowOff>161263</xdr:rowOff>
    </xdr:to>
    <xdr:sp macro="" textlink="">
      <xdr:nvSpPr>
        <xdr:cNvPr id="760" name="Isosceles Triangle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/>
      </xdr:nvSpPr>
      <xdr:spPr>
        <a:xfrm>
          <a:off x="1851837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761" name="Isosceles Triangle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/>
      </xdr:nvSpPr>
      <xdr:spPr>
        <a:xfrm>
          <a:off x="3667125" y="15478128"/>
          <a:ext cx="602646" cy="25717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762" name="Isosceles Triangle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/>
      </xdr:nvSpPr>
      <xdr:spPr>
        <a:xfrm>
          <a:off x="437707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763" name="Isosceles Triangle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/>
      </xdr:nvSpPr>
      <xdr:spPr>
        <a:xfrm>
          <a:off x="5635256" y="16856594"/>
          <a:ext cx="602646" cy="33448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764" name="Isosceles Triangle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/>
      </xdr:nvSpPr>
      <xdr:spPr>
        <a:xfrm>
          <a:off x="6893442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765" name="Isosceles Triangle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/>
      </xdr:nvSpPr>
      <xdr:spPr>
        <a:xfrm>
          <a:off x="8160488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767" name="Isosceles Triangle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/>
      </xdr:nvSpPr>
      <xdr:spPr>
        <a:xfrm>
          <a:off x="9409814" y="16858975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769" name="Isosceles Triangle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/>
      </xdr:nvSpPr>
      <xdr:spPr>
        <a:xfrm>
          <a:off x="10668000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771" name="Isosceles Triangle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/>
      </xdr:nvSpPr>
      <xdr:spPr>
        <a:xfrm>
          <a:off x="584791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772" name="Isosceles Triangle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/>
      </xdr:nvSpPr>
      <xdr:spPr>
        <a:xfrm>
          <a:off x="1851837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774" name="Isosceles Triangle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/>
      </xdr:nvSpPr>
      <xdr:spPr>
        <a:xfrm>
          <a:off x="437707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775" name="Isosceles Triangle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/>
      </xdr:nvSpPr>
      <xdr:spPr>
        <a:xfrm>
          <a:off x="6108700" y="17065627"/>
          <a:ext cx="602646" cy="26035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776" name="Isosceles Triangle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/>
      </xdr:nvSpPr>
      <xdr:spPr>
        <a:xfrm>
          <a:off x="6893442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777" name="Isosceles Triangle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/>
      </xdr:nvSpPr>
      <xdr:spPr>
        <a:xfrm>
          <a:off x="8151628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778" name="Isosceles Triangle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/>
      </xdr:nvSpPr>
      <xdr:spPr>
        <a:xfrm>
          <a:off x="9409814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779" name="Isosceles Triangle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/>
      </xdr:nvSpPr>
      <xdr:spPr>
        <a:xfrm>
          <a:off x="10668000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780" name="Isosceles Triangle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/>
      </xdr:nvSpPr>
      <xdr:spPr>
        <a:xfrm>
          <a:off x="11926186" y="18681849"/>
          <a:ext cx="602646" cy="2636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781" name="Isosceles Triangle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/>
      </xdr:nvSpPr>
      <xdr:spPr>
        <a:xfrm>
          <a:off x="584791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782" name="Isosceles Triangle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/>
      </xdr:nvSpPr>
      <xdr:spPr>
        <a:xfrm>
          <a:off x="1857375" y="18789654"/>
          <a:ext cx="602646" cy="35718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783" name="Isosceles Triangle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/>
      </xdr:nvSpPr>
      <xdr:spPr>
        <a:xfrm>
          <a:off x="3118884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784" name="Isosceles Triangle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/>
      </xdr:nvSpPr>
      <xdr:spPr>
        <a:xfrm>
          <a:off x="4377070" y="20542548"/>
          <a:ext cx="602646" cy="35220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785" name="Isosceles Triangle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/>
      </xdr:nvSpPr>
      <xdr:spPr>
        <a:xfrm>
          <a:off x="5635256" y="20542548"/>
          <a:ext cx="602646" cy="352203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786" name="Isosceles Triangle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/>
      </xdr:nvSpPr>
      <xdr:spPr>
        <a:xfrm>
          <a:off x="7298531" y="17716503"/>
          <a:ext cx="602646" cy="26193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787" name="Isosceles Triangle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/>
      </xdr:nvSpPr>
      <xdr:spPr>
        <a:xfrm>
          <a:off x="8143875" y="185991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789" name="Isosceles Triangle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/>
      </xdr:nvSpPr>
      <xdr:spPr>
        <a:xfrm>
          <a:off x="10668000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790" name="Isosceles Triangle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/>
      </xdr:nvSpPr>
      <xdr:spPr>
        <a:xfrm>
          <a:off x="11884096" y="20030413"/>
          <a:ext cx="621669" cy="346363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806" name="Isosceles Triangle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/>
      </xdr:nvSpPr>
      <xdr:spPr>
        <a:xfrm>
          <a:off x="6893442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404" name="Straight Arrow Connector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CxnSpPr/>
      </xdr:nvCxnSpPr>
      <xdr:spPr>
        <a:xfrm flipH="1" flipV="1">
          <a:off x="528918" y="11786676"/>
          <a:ext cx="1210235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408" name="Straight Arrow Connector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CxnSpPr/>
      </xdr:nvCxnSpPr>
      <xdr:spPr>
        <a:xfrm>
          <a:off x="2017059" y="13482918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409" name="Straight Arrow Connector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CxnSpPr/>
      </xdr:nvCxnSpPr>
      <xdr:spPr>
        <a:xfrm flipV="1">
          <a:off x="2342092" y="15204141"/>
          <a:ext cx="569028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CxnSpPr/>
      </xdr:nvCxnSpPr>
      <xdr:spPr>
        <a:xfrm flipV="1">
          <a:off x="8232425" y="15186212"/>
          <a:ext cx="3699599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415" name="Straight Arrow Connector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CxnSpPr/>
      </xdr:nvCxnSpPr>
      <xdr:spPr>
        <a:xfrm flipV="1">
          <a:off x="6302188" y="16975649"/>
          <a:ext cx="1717548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416" name="Straight Arrow Connector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CxnSpPr/>
      </xdr:nvCxnSpPr>
      <xdr:spPr>
        <a:xfrm flipH="1" flipV="1">
          <a:off x="8256495" y="16973502"/>
          <a:ext cx="3245223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417" name="Straight Arrow Connector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CxnSpPr/>
      </xdr:nvCxnSpPr>
      <xdr:spPr>
        <a:xfrm>
          <a:off x="605046" y="18716390"/>
          <a:ext cx="3590436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418" name="Straight Arrow Connector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CxnSpPr/>
      </xdr:nvCxnSpPr>
      <xdr:spPr>
        <a:xfrm flipH="1">
          <a:off x="4495778" y="18718306"/>
          <a:ext cx="7095587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421" name="Straight Arrow Connector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CxnSpPr/>
      </xdr:nvCxnSpPr>
      <xdr:spPr>
        <a:xfrm flipH="1">
          <a:off x="3227166" y="20735365"/>
          <a:ext cx="8211799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423" name="Straight Arrow Connector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CxnSpPr/>
      </xdr:nvCxnSpPr>
      <xdr:spPr>
        <a:xfrm flipV="1">
          <a:off x="580786" y="22608988"/>
          <a:ext cx="2278955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424" name="Straight Arrow Connector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CxnSpPr/>
      </xdr:nvCxnSpPr>
      <xdr:spPr>
        <a:xfrm flipH="1">
          <a:off x="3206322" y="22617953"/>
          <a:ext cx="4279207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CxnSpPr/>
      </xdr:nvCxnSpPr>
      <xdr:spPr>
        <a:xfrm flipV="1">
          <a:off x="2111814" y="25580163"/>
          <a:ext cx="10975093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434" name="Lightning Bolt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/>
      </xdr:nvSpPr>
      <xdr:spPr>
        <a:xfrm>
          <a:off x="7127211" y="25427762"/>
          <a:ext cx="151477" cy="5278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436" name="AutoShape 10733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>
          <a:spLocks noChangeArrowheads="1"/>
        </xdr:cNvSpPr>
      </xdr:nvSpPr>
      <xdr:spPr bwMode="auto">
        <a:xfrm rot="5400000">
          <a:off x="9994866" y="26722372"/>
          <a:ext cx="52903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440" name="Lightning Bolt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/>
      </xdr:nvSpPr>
      <xdr:spPr>
        <a:xfrm>
          <a:off x="7143452" y="26799977"/>
          <a:ext cx="125801" cy="578114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468" name="AutoShape 10733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>
          <a:spLocks noChangeArrowheads="1"/>
        </xdr:cNvSpPr>
      </xdr:nvSpPr>
      <xdr:spPr bwMode="auto">
        <a:xfrm rot="5400000">
          <a:off x="11506573" y="16960849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25" name="Parallelogram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/>
      </xdr:nvSpPr>
      <xdr:spPr>
        <a:xfrm rot="1440000">
          <a:off x="7628564" y="17682240"/>
          <a:ext cx="193194" cy="348036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CxnSpPr/>
      </xdr:nvCxnSpPr>
      <xdr:spPr>
        <a:xfrm flipH="1">
          <a:off x="7576020" y="17194358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30" name="AutoShape 301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>
          <a:spLocks noChangeArrowheads="1"/>
        </xdr:cNvSpPr>
      </xdr:nvSpPr>
      <xdr:spPr bwMode="auto">
        <a:xfrm rot="7084349">
          <a:off x="1953855" y="11368445"/>
          <a:ext cx="29860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32" name="AutoShape 410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>
          <a:spLocks noChangeArrowheads="1"/>
        </xdr:cNvSpPr>
      </xdr:nvSpPr>
      <xdr:spPr bwMode="auto">
        <a:xfrm rot="7297720">
          <a:off x="4968179" y="25791221"/>
          <a:ext cx="37429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34" name="Picture 11597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4084" y="26452052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38" name="Picture 1159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42175" y="24999950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41" name="Lightning Bolt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/>
      </xdr:nvSpPr>
      <xdr:spPr>
        <a:xfrm>
          <a:off x="9398000" y="1828800"/>
          <a:ext cx="125801" cy="56251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49" name="Picture 11597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709" y="348882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57" name="Picture 11597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9600" y="3352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8" name="Picture 1159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97100" y="48894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74" name="Picture 11597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2136" y="34901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79" name="Picture 11597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3453" y="5599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81" name="Picture 11597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1497" y="560615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625" name="Picture 11597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83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626" name="Picture 11597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617200" y="4889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672" name="Picture 11597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803900" y="1282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673" name="Picture 11597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91179" y="1233051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674" name="Picture 11597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9021" y="123426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678" name="Picture 1159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06317" y="131728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679" name="Picture 11597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8194" y="13196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686" name="Picture 11597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12801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687" name="Picture 11597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938000" y="12788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692" name="Picture 11597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93900" y="144018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714" name="Picture 11597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4500" y="144526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742" name="Picture 11597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336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811" name="Picture 11597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2346" y="1677296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830" name="Picture 11597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57040" y="158552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832" name="Picture 11597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159639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833" name="Picture 11597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04200" y="159766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836" name="Picture 11597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5800" y="159639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840" name="Picture 11597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1388" y="167946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841" name="Picture 11597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6153" y="1769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845" name="Picture 11597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48417" y="184045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847" name="Picture 11597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66400" y="1733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851" name="Picture 11597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0714" y="195745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852" name="Picture 11597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8719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862" name="Picture 11597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99488" y="2049331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864" name="Picture 11597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823700" y="18694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865" name="Picture 11597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906154" y="196808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866" name="Picture 11597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34334" y="196917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868" name="Picture 1159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52107" y="214373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874" name="Picture 11597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2270" y="214213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875" name="Picture 11597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8519" y="2143346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878" name="Picture 1159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01019" y="213177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879" name="Picture 11597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307328" y="2141249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880" name="Picture 11597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652" y="2131888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885" name="Picture 11597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7210" y="232944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889" name="Picture 11597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3402" y="2338860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1052" name="Isosceles Triangle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/>
      </xdr:nvSpPr>
      <xdr:spPr>
        <a:xfrm>
          <a:off x="11926186" y="7111409"/>
          <a:ext cx="605028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1054" name="Isosceles Triangle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/>
      </xdr:nvSpPr>
      <xdr:spPr>
        <a:xfrm>
          <a:off x="1219200" y="3073400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506" name="Isosceles Triangle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551" name="Isosceles Triangle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/>
      </xdr:nvSpPr>
      <xdr:spPr>
        <a:xfrm>
          <a:off x="3116239" y="3316216"/>
          <a:ext cx="605028" cy="31134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582" name="Isosceles Triangle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/>
      </xdr:nvSpPr>
      <xdr:spPr>
        <a:xfrm>
          <a:off x="3192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599" name="Isosceles Triangle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/>
      </xdr:nvSpPr>
      <xdr:spPr>
        <a:xfrm>
          <a:off x="4411472" y="32277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07" name="Isosceles Triangle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/>
      </xdr:nvSpPr>
      <xdr:spPr>
        <a:xfrm>
          <a:off x="43973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19" name="Isosceles Triangle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20" name="Isosceles Triangle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/>
      </xdr:nvSpPr>
      <xdr:spPr>
        <a:xfrm>
          <a:off x="8156200" y="7113356"/>
          <a:ext cx="624521" cy="28264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8" name="Isosceles Triangle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/>
      </xdr:nvSpPr>
      <xdr:spPr>
        <a:xfrm>
          <a:off x="68498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49" name="Isosceles Triangle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60" name="Isosceles Triangle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64" name="Isosceles Triangle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/>
      </xdr:nvSpPr>
      <xdr:spPr>
        <a:xfrm>
          <a:off x="3143251" y="5310190"/>
          <a:ext cx="605028" cy="26193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70" name="Isosceles Triangle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81" name="Isosceles Triangle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82" name="Isosceles Triangle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/>
      </xdr:nvSpPr>
      <xdr:spPr>
        <a:xfrm>
          <a:off x="6905626" y="5302252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84" name="Isosceles Triangle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709" name="Isosceles Triangle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/>
      </xdr:nvSpPr>
      <xdr:spPr>
        <a:xfrm>
          <a:off x="44114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710" name="Isosceles Triangle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/>
      </xdr:nvSpPr>
      <xdr:spPr>
        <a:xfrm>
          <a:off x="9413876" y="5310190"/>
          <a:ext cx="605028" cy="26193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6" name="Isosceles Triangle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7" name="Isosceles Triangle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718" name="Isosceles Triangle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44</xdr:row>
      <xdr:rowOff>74873</xdr:rowOff>
    </xdr:from>
    <xdr:to>
      <xdr:col>2</xdr:col>
      <xdr:colOff>605028</xdr:colOff>
      <xdr:row>45</xdr:row>
      <xdr:rowOff>170123</xdr:rowOff>
    </xdr:to>
    <xdr:sp macro="" textlink="">
      <xdr:nvSpPr>
        <xdr:cNvPr id="719" name="Isosceles Triangle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/>
      </xdr:nvSpPr>
      <xdr:spPr>
        <a:xfrm>
          <a:off x="59140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1" name="Isosceles Triangle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2" name="Isosceles Triangle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723" name="Isosceles Triangle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44</xdr:row>
      <xdr:rowOff>74873</xdr:rowOff>
    </xdr:from>
    <xdr:to>
      <xdr:col>4</xdr:col>
      <xdr:colOff>605028</xdr:colOff>
      <xdr:row>45</xdr:row>
      <xdr:rowOff>170123</xdr:rowOff>
    </xdr:to>
    <xdr:sp macro="" textlink="">
      <xdr:nvSpPr>
        <xdr:cNvPr id="724" name="Isosceles Triangle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/>
      </xdr:nvSpPr>
      <xdr:spPr>
        <a:xfrm>
          <a:off x="1853821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6" name="Isosceles Triangle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7" name="Isosceles Triangle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728" name="Isosceles Triangle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74873</xdr:rowOff>
    </xdr:from>
    <xdr:to>
      <xdr:col>6</xdr:col>
      <xdr:colOff>605028</xdr:colOff>
      <xdr:row>45</xdr:row>
      <xdr:rowOff>170123</xdr:rowOff>
    </xdr:to>
    <xdr:sp macro="" textlink="">
      <xdr:nvSpPr>
        <xdr:cNvPr id="731" name="Isosceles Triangle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/>
      </xdr:nvSpPr>
      <xdr:spPr>
        <a:xfrm>
          <a:off x="3116239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8" name="Isosceles Triangle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29" name="Isosceles Triangle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843" name="Isosceles Triangle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855" name="Isosceles Triangle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/>
      </xdr:nvSpPr>
      <xdr:spPr>
        <a:xfrm>
          <a:off x="561832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0" name="Isosceles Triangle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1" name="Isosceles Triangle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912" name="Isosceles Triangle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913" name="Isosceles Triangle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/>
      </xdr:nvSpPr>
      <xdr:spPr>
        <a:xfrm>
          <a:off x="6869373" y="6830515"/>
          <a:ext cx="605028" cy="26584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5" name="Isosceles Triangle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6" name="Isosceles Triangle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917" name="Isosceles Triangle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918" name="Isosceles Triangle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/>
      </xdr:nvSpPr>
      <xdr:spPr>
        <a:xfrm>
          <a:off x="8120418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0" name="Isosceles Triangle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1" name="Isosceles Triangle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922" name="Isosceles Triangle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/>
      </xdr:nvSpPr>
      <xdr:spPr>
        <a:xfrm>
          <a:off x="9288272" y="48025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923" name="Isosceles Triangle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/>
      </xdr:nvSpPr>
      <xdr:spPr>
        <a:xfrm>
          <a:off x="9371463" y="6830515"/>
          <a:ext cx="605028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5" name="Isosceles Triangle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6" name="Isosceles Triangle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927" name="Isosceles Triangle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625521</xdr:colOff>
      <xdr:row>53</xdr:row>
      <xdr:rowOff>86246</xdr:rowOff>
    </xdr:from>
    <xdr:to>
      <xdr:col>14</xdr:col>
      <xdr:colOff>614148</xdr:colOff>
      <xdr:row>54</xdr:row>
      <xdr:rowOff>193343</xdr:rowOff>
    </xdr:to>
    <xdr:sp macro="" textlink="">
      <xdr:nvSpPr>
        <xdr:cNvPr id="928" name="Isosceles Triangle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/>
      </xdr:nvSpPr>
      <xdr:spPr>
        <a:xfrm>
          <a:off x="8120417" y="8400007"/>
          <a:ext cx="614149" cy="27769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0" name="Isosceles Triangle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1" name="Isosceles Triangle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932" name="Isosceles Triangle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933" name="Isosceles Triangle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/>
      </xdr:nvSpPr>
      <xdr:spPr>
        <a:xfrm>
          <a:off x="9392094" y="10213759"/>
          <a:ext cx="651839" cy="306127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5" name="Isosceles Triangle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6" name="Isosceles Triangle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937" name="Isosceles Triangle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938" name="Isosceles Triangle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/>
      </xdr:nvSpPr>
      <xdr:spPr>
        <a:xfrm>
          <a:off x="10655568" y="10231479"/>
          <a:ext cx="655410" cy="27293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0" name="Isosceles Triangle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1" name="Isosceles Triangle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942" name="Isosceles Triangle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/>
      </xdr:nvSpPr>
      <xdr:spPr>
        <a:xfrm>
          <a:off x="9288272" y="63646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943" name="Isosceles Triangle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/>
      </xdr:nvSpPr>
      <xdr:spPr>
        <a:xfrm>
          <a:off x="3110022" y="10222618"/>
          <a:ext cx="655675" cy="29475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947" name="Isosceles Triangle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/>
      </xdr:nvSpPr>
      <xdr:spPr>
        <a:xfrm>
          <a:off x="4381642" y="11801595"/>
          <a:ext cx="624521" cy="263599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949" name="Isosceles Triangle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/>
      </xdr:nvSpPr>
      <xdr:spPr>
        <a:xfrm>
          <a:off x="1856409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951" name="Isosceles Triangle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/>
      </xdr:nvSpPr>
      <xdr:spPr>
        <a:xfrm>
          <a:off x="563096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953" name="Isosceles Triangle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/>
      </xdr:nvSpPr>
      <xdr:spPr>
        <a:xfrm>
          <a:off x="6889154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955" name="Isosceles Triangle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/>
      </xdr:nvSpPr>
      <xdr:spPr>
        <a:xfrm>
          <a:off x="8156200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957" name="Isosceles Triangle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/>
      </xdr:nvSpPr>
      <xdr:spPr>
        <a:xfrm>
          <a:off x="9414386" y="11801595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959" name="Isosceles Triangle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/>
      </xdr:nvSpPr>
      <xdr:spPr>
        <a:xfrm>
          <a:off x="10672572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961" name="Isosceles Triangle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/>
      </xdr:nvSpPr>
      <xdr:spPr>
        <a:xfrm>
          <a:off x="11930758" y="11801595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61479</xdr:rowOff>
    </xdr:from>
    <xdr:to>
      <xdr:col>3</xdr:col>
      <xdr:colOff>0</xdr:colOff>
      <xdr:row>73</xdr:row>
      <xdr:rowOff>156729</xdr:rowOff>
    </xdr:to>
    <xdr:sp macro="" textlink="">
      <xdr:nvSpPr>
        <xdr:cNvPr id="963" name="Isosceles Triangle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965" name="Isosceles Triangle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967" name="Isosceles Triangle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969" name="Isosceles Triangle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971" name="Isosceles Triangle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/>
      </xdr:nvSpPr>
      <xdr:spPr>
        <a:xfrm>
          <a:off x="4411472" y="111612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15945</xdr:colOff>
      <xdr:row>81</xdr:row>
      <xdr:rowOff>61479</xdr:rowOff>
    </xdr:from>
    <xdr:to>
      <xdr:col>3</xdr:col>
      <xdr:colOff>11373</xdr:colOff>
      <xdr:row>82</xdr:row>
      <xdr:rowOff>156729</xdr:rowOff>
    </xdr:to>
    <xdr:sp macro="" textlink="">
      <xdr:nvSpPr>
        <xdr:cNvPr id="973" name="Isosceles Triangle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/>
      </xdr:nvSpPr>
      <xdr:spPr>
        <a:xfrm>
          <a:off x="607348" y="13299807"/>
          <a:ext cx="620950" cy="26584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975" name="Isosceles Triangle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/>
      </xdr:nvSpPr>
      <xdr:spPr>
        <a:xfrm>
          <a:off x="10672572" y="15170288"/>
          <a:ext cx="624521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977" name="Isosceles Triangle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/>
      </xdr:nvSpPr>
      <xdr:spPr>
        <a:xfrm>
          <a:off x="8156200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979" name="Isosceles Triangle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/>
      </xdr:nvSpPr>
      <xdr:spPr>
        <a:xfrm>
          <a:off x="6898014" y="15170288"/>
          <a:ext cx="624521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981" name="Isosceles Triangle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/>
      </xdr:nvSpPr>
      <xdr:spPr>
        <a:xfrm>
          <a:off x="11926186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983" name="Isosceles Triangle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/>
      </xdr:nvSpPr>
      <xdr:spPr>
        <a:xfrm>
          <a:off x="584791" y="16856594"/>
          <a:ext cx="602646" cy="33448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985" name="Isosceles Triangle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/>
      </xdr:nvSpPr>
      <xdr:spPr>
        <a:xfrm>
          <a:off x="741172" y="14285479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987" name="Isosceles Triangle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/>
      </xdr:nvSpPr>
      <xdr:spPr>
        <a:xfrm>
          <a:off x="1851837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988" name="Isosceles Triangle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/>
      </xdr:nvSpPr>
      <xdr:spPr>
        <a:xfrm>
          <a:off x="584791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989" name="Isosceles Triangle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/>
      </xdr:nvSpPr>
      <xdr:spPr>
        <a:xfrm>
          <a:off x="5635256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990" name="Isosceles Triangle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/>
      </xdr:nvSpPr>
      <xdr:spPr>
        <a:xfrm>
          <a:off x="6893442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991" name="Isosceles Triangle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73951</xdr:rowOff>
    </xdr:from>
    <xdr:to>
      <xdr:col>8</xdr:col>
      <xdr:colOff>602646</xdr:colOff>
      <xdr:row>118</xdr:row>
      <xdr:rowOff>169201</xdr:rowOff>
    </xdr:to>
    <xdr:sp macro="" textlink="">
      <xdr:nvSpPr>
        <xdr:cNvPr id="992" name="Isosceles Triangle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/>
      </xdr:nvSpPr>
      <xdr:spPr>
        <a:xfrm>
          <a:off x="4377070" y="2238460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994" name="Isosceles Triangle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995" name="Isosceles Triangle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/>
      </xdr:nvSpPr>
      <xdr:spPr>
        <a:xfrm>
          <a:off x="3135313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997" name="Isosceles Triangle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998" name="Isosceles Triangle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/>
      </xdr:nvSpPr>
      <xdr:spPr>
        <a:xfrm>
          <a:off x="3118884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1000" name="Isosceles Triangle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1001" name="Isosceles Triangle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/>
      </xdr:nvSpPr>
      <xdr:spPr>
        <a:xfrm>
          <a:off x="1842976" y="24153628"/>
          <a:ext cx="637954" cy="37213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1003" name="Isosceles Triangle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1004" name="Isosceles Triangle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/>
      </xdr:nvSpPr>
      <xdr:spPr>
        <a:xfrm>
          <a:off x="584791" y="24175338"/>
          <a:ext cx="602646" cy="34156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1006" name="Isosceles Triangle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1007" name="Isosceles Triangle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/>
      </xdr:nvSpPr>
      <xdr:spPr>
        <a:xfrm>
          <a:off x="9408892" y="22375742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1009" name="Isosceles Triangle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1010" name="Isosceles Triangle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/>
      </xdr:nvSpPr>
      <xdr:spPr>
        <a:xfrm>
          <a:off x="10668000" y="22376664"/>
          <a:ext cx="602646" cy="352204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1012" name="Isosceles Triangle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/>
      </xdr:nvSpPr>
      <xdr:spPr>
        <a:xfrm>
          <a:off x="8064500" y="18576928"/>
          <a:ext cx="602646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1013" name="Isosceles Triangle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/>
      </xdr:nvSpPr>
      <xdr:spPr>
        <a:xfrm>
          <a:off x="11906250" y="20440654"/>
          <a:ext cx="602646" cy="35718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617" name="Isosceles Triangle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737" name="Isosceles Triangle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/>
      </xdr:nvSpPr>
      <xdr:spPr>
        <a:xfrm>
          <a:off x="10507472" y="48025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738" name="Isosceles Triangle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/>
      </xdr:nvSpPr>
      <xdr:spPr>
        <a:xfrm>
          <a:off x="1851837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741" name="Isosceles Triangle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/>
      </xdr:nvSpPr>
      <xdr:spPr>
        <a:xfrm>
          <a:off x="8151628" y="22376663"/>
          <a:ext cx="602646" cy="352205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749" name="Isosceles Triangle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/>
      </xdr:nvSpPr>
      <xdr:spPr>
        <a:xfrm>
          <a:off x="4377070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1032" name="Isosceles Triangle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/>
      </xdr:nvSpPr>
      <xdr:spPr>
        <a:xfrm>
          <a:off x="5630672" y="79013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750" name="Straight Arrow Connector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CxnSpPr/>
      </xdr:nvCxnSpPr>
      <xdr:spPr>
        <a:xfrm flipV="1">
          <a:off x="6006353" y="8157135"/>
          <a:ext cx="3276002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00" name="Straight Arrow Connector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CxnSpPr/>
      </xdr:nvCxnSpPr>
      <xdr:spPr>
        <a:xfrm flipH="1">
          <a:off x="9393517" y="8139953"/>
          <a:ext cx="3461871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13" name="Isosceles Triangle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/>
      </xdr:nvSpPr>
      <xdr:spPr>
        <a:xfrm>
          <a:off x="3118884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14" name="Isosceles Triangle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/>
      </xdr:nvSpPr>
      <xdr:spPr>
        <a:xfrm>
          <a:off x="4377070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4" name="Isosceles Triangle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/>
      </xdr:nvSpPr>
      <xdr:spPr>
        <a:xfrm>
          <a:off x="2049272" y="7952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1045" name="Isosceles Triangle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/>
      </xdr:nvSpPr>
      <xdr:spPr>
        <a:xfrm>
          <a:off x="5635256" y="15173106"/>
          <a:ext cx="602646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754" name="Isosceles Triangle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1047" name="Isosceles Triangle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48" name="Isosceles Triangle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1056" name="Isosceles Triangle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/>
      </xdr:nvSpPr>
      <xdr:spPr>
        <a:xfrm>
          <a:off x="6926072" y="32531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1059" name="Isosceles Triangle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/>
      </xdr:nvSpPr>
      <xdr:spPr>
        <a:xfrm>
          <a:off x="1851837" y="13480757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1060" name="Isosceles Triangle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/>
      </xdr:nvSpPr>
      <xdr:spPr>
        <a:xfrm>
          <a:off x="940981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1061" name="Isosceles Triangle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/>
      </xdr:nvSpPr>
      <xdr:spPr>
        <a:xfrm>
          <a:off x="5635256" y="24201920"/>
          <a:ext cx="602646" cy="32562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01" name="Isosceles Triangle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1049" name="Isosceles Triangle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/>
      </xdr:nvSpPr>
      <xdr:spPr>
        <a:xfrm>
          <a:off x="11926186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63</xdr:row>
      <xdr:rowOff>68394</xdr:rowOff>
    </xdr:from>
    <xdr:to>
      <xdr:col>2</xdr:col>
      <xdr:colOff>602647</xdr:colOff>
      <xdr:row>64</xdr:row>
      <xdr:rowOff>163644</xdr:rowOff>
    </xdr:to>
    <xdr:sp macro="" textlink="">
      <xdr:nvSpPr>
        <xdr:cNvPr id="1057" name="Isosceles Triangle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/>
      </xdr:nvSpPr>
      <xdr:spPr>
        <a:xfrm>
          <a:off x="584791" y="11799650"/>
          <a:ext cx="602647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22" name="Isosceles Triangle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1090" name="Isosceles Triangle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/>
      </xdr:nvSpPr>
      <xdr:spPr>
        <a:xfrm>
          <a:off x="8145272" y="16910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1091" name="Isosceles Triangle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/>
      </xdr:nvSpPr>
      <xdr:spPr>
        <a:xfrm>
          <a:off x="9409814" y="20542548"/>
          <a:ext cx="602646" cy="35220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29" name="Isosceles Triangle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1130" name="Isosceles Triangle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/>
      </xdr:nvSpPr>
      <xdr:spPr>
        <a:xfrm>
          <a:off x="5478272" y="3265847"/>
          <a:ext cx="605028" cy="26035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15" name="Isosceles Triangle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/>
      </xdr:nvSpPr>
      <xdr:spPr>
        <a:xfrm>
          <a:off x="3118884" y="11808510"/>
          <a:ext cx="602647" cy="26359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1051" name="Isosceles Triangle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/>
      </xdr:nvSpPr>
      <xdr:spPr>
        <a:xfrm>
          <a:off x="3118884" y="15173106"/>
          <a:ext cx="602646" cy="263599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1136" name="Isosceles Triangle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/>
      </xdr:nvSpPr>
      <xdr:spPr>
        <a:xfrm>
          <a:off x="10668000" y="3477291"/>
          <a:ext cx="602646" cy="29904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1166" name="Isosceles Triangle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/>
      </xdr:nvSpPr>
      <xdr:spPr>
        <a:xfrm>
          <a:off x="1807972" y="7926747"/>
          <a:ext cx="605028" cy="26035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1212" name="Isosceles Triangle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/>
      </xdr:nvSpPr>
      <xdr:spPr>
        <a:xfrm>
          <a:off x="6697472" y="32658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1213" name="Isosceles Triangle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/>
      </xdr:nvSpPr>
      <xdr:spPr>
        <a:xfrm>
          <a:off x="580503" y="7104496"/>
          <a:ext cx="624521" cy="28264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1167" name="Isosceles Triangle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/>
      </xdr:nvSpPr>
      <xdr:spPr>
        <a:xfrm>
          <a:off x="7916672" y="1691047"/>
          <a:ext cx="605028" cy="26035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1168" name="Isosceles Triangle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/>
      </xdr:nvSpPr>
      <xdr:spPr>
        <a:xfrm>
          <a:off x="6870192" y="1640247"/>
          <a:ext cx="620268" cy="26670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5FC5D646-D420-45A0-B4CF-B333423ACCCA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354A2B38-49B4-486D-97E7-2F6BBBDED058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EA7FB7A2-4CC5-4C9E-95D1-70E3705B9B0B}"/>
            </a:ext>
          </a:extLst>
        </xdr:cNvPr>
        <xdr:cNvSpPr/>
      </xdr:nvSpPr>
      <xdr:spPr>
        <a:xfrm>
          <a:off x="10627079" y="7845998"/>
          <a:ext cx="620951" cy="26965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336B2E27-87B3-4A91-A12F-4F2EDF07BF4E}"/>
            </a:ext>
          </a:extLst>
        </xdr:cNvPr>
        <xdr:cNvSpPr/>
      </xdr:nvSpPr>
      <xdr:spPr>
        <a:xfrm>
          <a:off x="11931474" y="10231479"/>
          <a:ext cx="617720" cy="272933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" name="Lightning Bolt 7">
          <a:extLst>
            <a:ext uri="{FF2B5EF4-FFF2-40B4-BE49-F238E27FC236}">
              <a16:creationId xmlns:a16="http://schemas.microsoft.com/office/drawing/2014/main" id="{6D791661-500F-469C-AACD-C3540B115E67}"/>
            </a:ext>
          </a:extLst>
        </xdr:cNvPr>
        <xdr:cNvSpPr/>
      </xdr:nvSpPr>
      <xdr:spPr>
        <a:xfrm>
          <a:off x="1459606" y="1878168"/>
          <a:ext cx="125801" cy="58237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9" name="Picture 11597">
          <a:extLst>
            <a:ext uri="{FF2B5EF4-FFF2-40B4-BE49-F238E27FC236}">
              <a16:creationId xmlns:a16="http://schemas.microsoft.com/office/drawing/2014/main" id="{D022ABB2-2109-4E43-860C-51D707B89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5208" y="1919377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10" name="Picture 11597">
          <a:extLst>
            <a:ext uri="{FF2B5EF4-FFF2-40B4-BE49-F238E27FC236}">
              <a16:creationId xmlns:a16="http://schemas.microsoft.com/office/drawing/2014/main" id="{766EF3AB-1B38-452A-87D0-24CA9FA0B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396" y="1926566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16" name="Picture 11597">
          <a:extLst>
            <a:ext uri="{FF2B5EF4-FFF2-40B4-BE49-F238E27FC236}">
              <a16:creationId xmlns:a16="http://schemas.microsoft.com/office/drawing/2014/main" id="{1FCD848B-AC63-43E5-95D4-E77901079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694" y="3129483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18" name="Picture 11597">
          <a:extLst>
            <a:ext uri="{FF2B5EF4-FFF2-40B4-BE49-F238E27FC236}">
              <a16:creationId xmlns:a16="http://schemas.microsoft.com/office/drawing/2014/main" id="{C13E1F78-AFDE-4613-A9C2-2C51A27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3555" y="3120710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19" name="Picture 11597">
          <a:extLst>
            <a:ext uri="{FF2B5EF4-FFF2-40B4-BE49-F238E27FC236}">
              <a16:creationId xmlns:a16="http://schemas.microsoft.com/office/drawing/2014/main" id="{5E71901B-5CEA-4EEE-B528-91D77310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6970" y="18939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21" name="Picture 11597">
          <a:extLst>
            <a:ext uri="{FF2B5EF4-FFF2-40B4-BE49-F238E27FC236}">
              <a16:creationId xmlns:a16="http://schemas.microsoft.com/office/drawing/2014/main" id="{BB2D530E-2756-4967-812B-CB3B42AE6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276" y="189791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1C27C4B-6D9A-4DDA-8BF6-73F9CE97B6C4}"/>
            </a:ext>
          </a:extLst>
        </xdr:cNvPr>
        <xdr:cNvCxnSpPr/>
      </xdr:nvCxnSpPr>
      <xdr:spPr>
        <a:xfrm flipH="1">
          <a:off x="9950388" y="2027068"/>
          <a:ext cx="244136" cy="37464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31" name="Parallelogram 30">
          <a:extLst>
            <a:ext uri="{FF2B5EF4-FFF2-40B4-BE49-F238E27FC236}">
              <a16:creationId xmlns:a16="http://schemas.microsoft.com/office/drawing/2014/main" id="{03C36B52-6A62-4756-A2F3-B0944E7A3974}"/>
            </a:ext>
          </a:extLst>
        </xdr:cNvPr>
        <xdr:cNvSpPr/>
      </xdr:nvSpPr>
      <xdr:spPr>
        <a:xfrm rot="1440000">
          <a:off x="10222071" y="1925867"/>
          <a:ext cx="156475" cy="31081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A69937D5-A1AF-43E1-8AC4-180AA6C92AFE}"/>
            </a:ext>
          </a:extLst>
        </xdr:cNvPr>
        <xdr:cNvCxnSpPr/>
      </xdr:nvCxnSpPr>
      <xdr:spPr>
        <a:xfrm flipH="1">
          <a:off x="10203179" y="1919569"/>
          <a:ext cx="196693" cy="30369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33" name="Picture 11597">
          <a:extLst>
            <a:ext uri="{FF2B5EF4-FFF2-40B4-BE49-F238E27FC236}">
              <a16:creationId xmlns:a16="http://schemas.microsoft.com/office/drawing/2014/main" id="{59533524-5A81-4086-A77B-F4C63860F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0380" y="190185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35" name="AutoShape 10733">
          <a:extLst>
            <a:ext uri="{FF2B5EF4-FFF2-40B4-BE49-F238E27FC236}">
              <a16:creationId xmlns:a16="http://schemas.microsoft.com/office/drawing/2014/main" id="{5E106205-6944-4B1F-8784-9CF1E54B5C24}"/>
            </a:ext>
          </a:extLst>
        </xdr:cNvPr>
        <xdr:cNvSpPr>
          <a:spLocks noChangeArrowheads="1"/>
        </xdr:cNvSpPr>
      </xdr:nvSpPr>
      <xdr:spPr bwMode="auto">
        <a:xfrm rot="5400000" flipV="1">
          <a:off x="1333731" y="3730462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37" name="AutoShape 301">
          <a:extLst>
            <a:ext uri="{FF2B5EF4-FFF2-40B4-BE49-F238E27FC236}">
              <a16:creationId xmlns:a16="http://schemas.microsoft.com/office/drawing/2014/main" id="{E97DEE6F-6898-4C1C-8320-8D016F188F5F}"/>
            </a:ext>
          </a:extLst>
        </xdr:cNvPr>
        <xdr:cNvSpPr>
          <a:spLocks noChangeArrowheads="1"/>
        </xdr:cNvSpPr>
      </xdr:nvSpPr>
      <xdr:spPr bwMode="auto">
        <a:xfrm rot="7084349">
          <a:off x="2852811" y="3652529"/>
          <a:ext cx="24201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40" name="AutoShape 10733">
          <a:extLst>
            <a:ext uri="{FF2B5EF4-FFF2-40B4-BE49-F238E27FC236}">
              <a16:creationId xmlns:a16="http://schemas.microsoft.com/office/drawing/2014/main" id="{A1164028-4E10-4E8D-B9A0-DA9DB1114EBF}"/>
            </a:ext>
          </a:extLst>
        </xdr:cNvPr>
        <xdr:cNvSpPr>
          <a:spLocks noChangeArrowheads="1"/>
        </xdr:cNvSpPr>
      </xdr:nvSpPr>
      <xdr:spPr bwMode="auto">
        <a:xfrm rot="5400000" flipV="1">
          <a:off x="6118859" y="374305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41" name="AutoShape 301">
          <a:extLst>
            <a:ext uri="{FF2B5EF4-FFF2-40B4-BE49-F238E27FC236}">
              <a16:creationId xmlns:a16="http://schemas.microsoft.com/office/drawing/2014/main" id="{45499746-DDFB-4E37-9E7A-97FC40D9C33A}"/>
            </a:ext>
          </a:extLst>
        </xdr:cNvPr>
        <xdr:cNvSpPr>
          <a:spLocks noChangeArrowheads="1"/>
        </xdr:cNvSpPr>
      </xdr:nvSpPr>
      <xdr:spPr bwMode="auto">
        <a:xfrm rot="7084349">
          <a:off x="1291026" y="572441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42" name="AutoShape 301">
          <a:extLst>
            <a:ext uri="{FF2B5EF4-FFF2-40B4-BE49-F238E27FC236}">
              <a16:creationId xmlns:a16="http://schemas.microsoft.com/office/drawing/2014/main" id="{50605345-D82C-4F9E-AD71-6AF5382BB81A}"/>
            </a:ext>
          </a:extLst>
        </xdr:cNvPr>
        <xdr:cNvSpPr>
          <a:spLocks noChangeArrowheads="1"/>
        </xdr:cNvSpPr>
      </xdr:nvSpPr>
      <xdr:spPr bwMode="auto">
        <a:xfrm rot="7084349">
          <a:off x="2667140" y="5746032"/>
          <a:ext cx="242012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45" name="Picture 11597">
          <a:extLst>
            <a:ext uri="{FF2B5EF4-FFF2-40B4-BE49-F238E27FC236}">
              <a16:creationId xmlns:a16="http://schemas.microsoft.com/office/drawing/2014/main" id="{7E5BF54F-7183-4F93-B9CE-DA0EDEF09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8892" y="561109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46" name="Picture 11597">
          <a:extLst>
            <a:ext uri="{FF2B5EF4-FFF2-40B4-BE49-F238E27FC236}">
              <a16:creationId xmlns:a16="http://schemas.microsoft.com/office/drawing/2014/main" id="{35D6E91E-23D6-47C9-8F1E-085291AF8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61784" y="677731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47" name="Picture 11597">
          <a:extLst>
            <a:ext uri="{FF2B5EF4-FFF2-40B4-BE49-F238E27FC236}">
              <a16:creationId xmlns:a16="http://schemas.microsoft.com/office/drawing/2014/main" id="{20C618D0-BD42-407C-9435-87584142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2331" y="561109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48" name="AutoShape 10733">
          <a:extLst>
            <a:ext uri="{FF2B5EF4-FFF2-40B4-BE49-F238E27FC236}">
              <a16:creationId xmlns:a16="http://schemas.microsoft.com/office/drawing/2014/main" id="{2276FC81-3CC3-4CCA-9467-4BE1861A4E6F}"/>
            </a:ext>
          </a:extLst>
        </xdr:cNvPr>
        <xdr:cNvSpPr>
          <a:spLocks noChangeArrowheads="1"/>
        </xdr:cNvSpPr>
      </xdr:nvSpPr>
      <xdr:spPr bwMode="auto">
        <a:xfrm rot="5400000" flipV="1">
          <a:off x="10130381" y="5852727"/>
          <a:ext cx="541587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49" name="AutoShape 301">
          <a:extLst>
            <a:ext uri="{FF2B5EF4-FFF2-40B4-BE49-F238E27FC236}">
              <a16:creationId xmlns:a16="http://schemas.microsoft.com/office/drawing/2014/main" id="{56A61E34-6692-4C17-9229-36538DED2D6A}"/>
            </a:ext>
          </a:extLst>
        </xdr:cNvPr>
        <xdr:cNvSpPr>
          <a:spLocks noChangeArrowheads="1"/>
        </xdr:cNvSpPr>
      </xdr:nvSpPr>
      <xdr:spPr bwMode="auto">
        <a:xfrm rot="7084349">
          <a:off x="11535955" y="5692539"/>
          <a:ext cx="277584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50" name="Picture 11597">
          <a:extLst>
            <a:ext uri="{FF2B5EF4-FFF2-40B4-BE49-F238E27FC236}">
              <a16:creationId xmlns:a16="http://schemas.microsoft.com/office/drawing/2014/main" id="{1E39D37E-0967-47ED-86C0-9E152E5E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9008" y="71099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52" name="Picture 11597">
          <a:extLst>
            <a:ext uri="{FF2B5EF4-FFF2-40B4-BE49-F238E27FC236}">
              <a16:creationId xmlns:a16="http://schemas.microsoft.com/office/drawing/2014/main" id="{E342853D-1003-4F76-9CA1-63CC0B969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86446" y="7116199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53" name="AutoShape 10733">
          <a:extLst>
            <a:ext uri="{FF2B5EF4-FFF2-40B4-BE49-F238E27FC236}">
              <a16:creationId xmlns:a16="http://schemas.microsoft.com/office/drawing/2014/main" id="{FA8DBB7F-AE01-4604-AA5D-9439ABF7EAF1}"/>
            </a:ext>
          </a:extLst>
        </xdr:cNvPr>
        <xdr:cNvSpPr>
          <a:spLocks noChangeArrowheads="1"/>
        </xdr:cNvSpPr>
      </xdr:nvSpPr>
      <xdr:spPr bwMode="auto">
        <a:xfrm rot="5400000">
          <a:off x="6461727" y="7329844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54" name="Picture 11597">
          <a:extLst>
            <a:ext uri="{FF2B5EF4-FFF2-40B4-BE49-F238E27FC236}">
              <a16:creationId xmlns:a16="http://schemas.microsoft.com/office/drawing/2014/main" id="{8168EAFE-A465-4278-A3E3-85101451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62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55" name="Picture 11597">
          <a:extLst>
            <a:ext uri="{FF2B5EF4-FFF2-40B4-BE49-F238E27FC236}">
              <a16:creationId xmlns:a16="http://schemas.microsoft.com/office/drawing/2014/main" id="{5A50536B-4A0A-4A12-8D1A-6BBA1CFC5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8546" y="712879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56" name="Lightning Bolt 55">
          <a:extLst>
            <a:ext uri="{FF2B5EF4-FFF2-40B4-BE49-F238E27FC236}">
              <a16:creationId xmlns:a16="http://schemas.microsoft.com/office/drawing/2014/main" id="{7CA35BB6-9632-40BE-AC56-56E58728E4EF}"/>
            </a:ext>
          </a:extLst>
        </xdr:cNvPr>
        <xdr:cNvSpPr/>
      </xdr:nvSpPr>
      <xdr:spPr>
        <a:xfrm>
          <a:off x="10214579" y="7122496"/>
          <a:ext cx="125801" cy="570701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57" name="Picture 11597">
          <a:extLst>
            <a:ext uri="{FF2B5EF4-FFF2-40B4-BE49-F238E27FC236}">
              <a16:creationId xmlns:a16="http://schemas.microsoft.com/office/drawing/2014/main" id="{EBA5A651-D6C6-4804-BEB3-E2377F11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5041" y="71224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58" name="AutoShape 10733">
          <a:extLst>
            <a:ext uri="{FF2B5EF4-FFF2-40B4-BE49-F238E27FC236}">
              <a16:creationId xmlns:a16="http://schemas.microsoft.com/office/drawing/2014/main" id="{FD3BEA2D-20F4-4522-A310-5B73094ED918}"/>
            </a:ext>
          </a:extLst>
        </xdr:cNvPr>
        <xdr:cNvSpPr>
          <a:spLocks noChangeArrowheads="1"/>
        </xdr:cNvSpPr>
      </xdr:nvSpPr>
      <xdr:spPr bwMode="auto">
        <a:xfrm rot="5400000">
          <a:off x="12582918" y="7336141"/>
          <a:ext cx="465387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51" name="Picture 11597">
          <a:extLst>
            <a:ext uri="{FF2B5EF4-FFF2-40B4-BE49-F238E27FC236}">
              <a16:creationId xmlns:a16="http://schemas.microsoft.com/office/drawing/2014/main" id="{63CFEBE6-F716-49BF-9E61-C84BBC182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599" y="99129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62" name="Lightning Bolt 61">
          <a:extLst>
            <a:ext uri="{FF2B5EF4-FFF2-40B4-BE49-F238E27FC236}">
              <a16:creationId xmlns:a16="http://schemas.microsoft.com/office/drawing/2014/main" id="{C2075D26-5772-48B7-A8B3-BBE09702E93F}"/>
            </a:ext>
          </a:extLst>
        </xdr:cNvPr>
        <xdr:cNvSpPr/>
      </xdr:nvSpPr>
      <xdr:spPr>
        <a:xfrm>
          <a:off x="6503582" y="8807303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63" name="Lightning Bolt 62">
          <a:extLst>
            <a:ext uri="{FF2B5EF4-FFF2-40B4-BE49-F238E27FC236}">
              <a16:creationId xmlns:a16="http://schemas.microsoft.com/office/drawing/2014/main" id="{7EE26F09-4146-4D26-926F-49832CBE7A1C}"/>
            </a:ext>
          </a:extLst>
        </xdr:cNvPr>
        <xdr:cNvSpPr/>
      </xdr:nvSpPr>
      <xdr:spPr>
        <a:xfrm>
          <a:off x="6636488" y="8789582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128" name="Picture 11597">
          <a:extLst>
            <a:ext uri="{FF2B5EF4-FFF2-40B4-BE49-F238E27FC236}">
              <a16:creationId xmlns:a16="http://schemas.microsoft.com/office/drawing/2014/main" id="{E5261845-2CCF-4060-A6A6-72B8174D8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9521" y="9906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129" name="Picture 11597">
          <a:extLst>
            <a:ext uri="{FF2B5EF4-FFF2-40B4-BE49-F238E27FC236}">
              <a16:creationId xmlns:a16="http://schemas.microsoft.com/office/drawing/2014/main" id="{2A925EFC-0149-4B3B-AC3D-ADF9894E4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32698" y="106325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130" name="Picture 11597">
          <a:extLst>
            <a:ext uri="{FF2B5EF4-FFF2-40B4-BE49-F238E27FC236}">
              <a16:creationId xmlns:a16="http://schemas.microsoft.com/office/drawing/2014/main" id="{A22CFEB7-F027-43D7-B21F-344BF4984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7628" y="1065027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132" name="Picture 11597">
          <a:extLst>
            <a:ext uri="{FF2B5EF4-FFF2-40B4-BE49-F238E27FC236}">
              <a16:creationId xmlns:a16="http://schemas.microsoft.com/office/drawing/2014/main" id="{6FF640A7-94CA-429C-A215-20FE31350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41721" y="1235148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134" name="Picture 11597">
          <a:extLst>
            <a:ext uri="{FF2B5EF4-FFF2-40B4-BE49-F238E27FC236}">
              <a16:creationId xmlns:a16="http://schemas.microsoft.com/office/drawing/2014/main" id="{8ECE9D03-D847-4E9E-8CE1-24544C39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7931" y="12360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135" name="Picture 11597">
          <a:extLst>
            <a:ext uri="{FF2B5EF4-FFF2-40B4-BE49-F238E27FC236}">
              <a16:creationId xmlns:a16="http://schemas.microsoft.com/office/drawing/2014/main" id="{4B7D0F7E-34B7-4AC8-A0D9-6CCCEF7F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0674" y="12307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137" name="Lightning Bolt 136">
          <a:extLst>
            <a:ext uri="{FF2B5EF4-FFF2-40B4-BE49-F238E27FC236}">
              <a16:creationId xmlns:a16="http://schemas.microsoft.com/office/drawing/2014/main" id="{CF3FCF99-AFCC-4562-AA73-C4F77A2A4B25}"/>
            </a:ext>
          </a:extLst>
        </xdr:cNvPr>
        <xdr:cNvSpPr/>
      </xdr:nvSpPr>
      <xdr:spPr>
        <a:xfrm>
          <a:off x="9046536" y="12386930"/>
          <a:ext cx="125801" cy="60445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138" name="AutoShape 10733">
          <a:extLst>
            <a:ext uri="{FF2B5EF4-FFF2-40B4-BE49-F238E27FC236}">
              <a16:creationId xmlns:a16="http://schemas.microsoft.com/office/drawing/2014/main" id="{8FB3AE68-7683-4FBF-92E5-5F3DA6A6655E}"/>
            </a:ext>
          </a:extLst>
        </xdr:cNvPr>
        <xdr:cNvSpPr>
          <a:spLocks noChangeArrowheads="1"/>
        </xdr:cNvSpPr>
      </xdr:nvSpPr>
      <xdr:spPr bwMode="auto">
        <a:xfrm rot="5400000">
          <a:off x="8669226" y="12613612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141" name="Picture 11597">
          <a:extLst>
            <a:ext uri="{FF2B5EF4-FFF2-40B4-BE49-F238E27FC236}">
              <a16:creationId xmlns:a16="http://schemas.microsoft.com/office/drawing/2014/main" id="{C327DC14-F422-4604-A63C-C7BFF0F81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279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142" name="AutoShape 10733">
          <a:extLst>
            <a:ext uri="{FF2B5EF4-FFF2-40B4-BE49-F238E27FC236}">
              <a16:creationId xmlns:a16="http://schemas.microsoft.com/office/drawing/2014/main" id="{5E263D1B-731B-4790-A176-A241B09091FE}"/>
            </a:ext>
          </a:extLst>
        </xdr:cNvPr>
        <xdr:cNvSpPr>
          <a:spLocks noChangeArrowheads="1"/>
        </xdr:cNvSpPr>
      </xdr:nvSpPr>
      <xdr:spPr bwMode="auto">
        <a:xfrm rot="5400000">
          <a:off x="1465668" y="14305960"/>
          <a:ext cx="47373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143" name="Picture 11597">
          <a:extLst>
            <a:ext uri="{FF2B5EF4-FFF2-40B4-BE49-F238E27FC236}">
              <a16:creationId xmlns:a16="http://schemas.microsoft.com/office/drawing/2014/main" id="{D4D532E4-5E33-43EF-BBC6-BE614D1A1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674" y="141058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144" name="Picture 11597">
          <a:extLst>
            <a:ext uri="{FF2B5EF4-FFF2-40B4-BE49-F238E27FC236}">
              <a16:creationId xmlns:a16="http://schemas.microsoft.com/office/drawing/2014/main" id="{73EE4D9F-8316-45B1-8AF8-545173EE8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3581" y="141058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149" name="Picture 11597">
          <a:extLst>
            <a:ext uri="{FF2B5EF4-FFF2-40B4-BE49-F238E27FC236}">
              <a16:creationId xmlns:a16="http://schemas.microsoft.com/office/drawing/2014/main" id="{2C266B13-968D-46E2-9184-D5EA84F42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7721" y="14097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150" name="AutoShape 301">
          <a:extLst>
            <a:ext uri="{FF2B5EF4-FFF2-40B4-BE49-F238E27FC236}">
              <a16:creationId xmlns:a16="http://schemas.microsoft.com/office/drawing/2014/main" id="{6477FAF1-5A9A-476C-909B-8FAF04CD4484}"/>
            </a:ext>
          </a:extLst>
        </xdr:cNvPr>
        <xdr:cNvSpPr>
          <a:spLocks noChangeArrowheads="1"/>
        </xdr:cNvSpPr>
      </xdr:nvSpPr>
      <xdr:spPr bwMode="auto">
        <a:xfrm rot="7084349">
          <a:off x="3961931" y="14202020"/>
          <a:ext cx="30687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153" name="Picture 11597">
          <a:extLst>
            <a:ext uri="{FF2B5EF4-FFF2-40B4-BE49-F238E27FC236}">
              <a16:creationId xmlns:a16="http://schemas.microsoft.com/office/drawing/2014/main" id="{BB956984-64C5-4965-B43F-9989D93A0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18605" y="140969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154" name="Picture 11597">
          <a:extLst>
            <a:ext uri="{FF2B5EF4-FFF2-40B4-BE49-F238E27FC236}">
              <a16:creationId xmlns:a16="http://schemas.microsoft.com/office/drawing/2014/main" id="{C2B0D232-B78F-452F-8692-E566E8EAE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6954" y="141147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155" name="Picture 11597">
          <a:extLst>
            <a:ext uri="{FF2B5EF4-FFF2-40B4-BE49-F238E27FC236}">
              <a16:creationId xmlns:a16="http://schemas.microsoft.com/office/drawing/2014/main" id="{28F23012-87EB-4F22-BB87-655688AF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0838" y="141590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56" name="AutoShape 10733">
          <a:extLst>
            <a:ext uri="{FF2B5EF4-FFF2-40B4-BE49-F238E27FC236}">
              <a16:creationId xmlns:a16="http://schemas.microsoft.com/office/drawing/2014/main" id="{A19F8969-87F1-4733-97B1-5C8D71EE1A4E}"/>
            </a:ext>
          </a:extLst>
        </xdr:cNvPr>
        <xdr:cNvSpPr>
          <a:spLocks noChangeArrowheads="1"/>
        </xdr:cNvSpPr>
      </xdr:nvSpPr>
      <xdr:spPr bwMode="auto">
        <a:xfrm rot="5400000">
          <a:off x="12468240" y="14297632"/>
          <a:ext cx="46735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60" name="AutoShape 10733">
          <a:extLst>
            <a:ext uri="{FF2B5EF4-FFF2-40B4-BE49-F238E27FC236}">
              <a16:creationId xmlns:a16="http://schemas.microsoft.com/office/drawing/2014/main" id="{CDD16678-5160-493B-A504-81E058F68BCC}"/>
            </a:ext>
          </a:extLst>
        </xdr:cNvPr>
        <xdr:cNvSpPr>
          <a:spLocks noChangeArrowheads="1"/>
        </xdr:cNvSpPr>
      </xdr:nvSpPr>
      <xdr:spPr bwMode="auto">
        <a:xfrm rot="5400000">
          <a:off x="10111294" y="16885401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61" name="Picture 11597">
          <a:extLst>
            <a:ext uri="{FF2B5EF4-FFF2-40B4-BE49-F238E27FC236}">
              <a16:creationId xmlns:a16="http://schemas.microsoft.com/office/drawing/2014/main" id="{065AD839-E5D4-40A9-9B8B-C347B79A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43954" y="1584251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62" name="Picture 11597">
          <a:extLst>
            <a:ext uri="{FF2B5EF4-FFF2-40B4-BE49-F238E27FC236}">
              <a16:creationId xmlns:a16="http://schemas.microsoft.com/office/drawing/2014/main" id="{84FFE26D-B650-497A-B3C3-2A1734F8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750" y="1670823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63" name="Picture 11597">
          <a:extLst>
            <a:ext uri="{FF2B5EF4-FFF2-40B4-BE49-F238E27FC236}">
              <a16:creationId xmlns:a16="http://schemas.microsoft.com/office/drawing/2014/main" id="{32301321-4186-4E4F-A5FC-D16B24AAC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50209" y="1592225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64" name="Picture 11597">
          <a:extLst>
            <a:ext uri="{FF2B5EF4-FFF2-40B4-BE49-F238E27FC236}">
              <a16:creationId xmlns:a16="http://schemas.microsoft.com/office/drawing/2014/main" id="{9C969D0C-A737-4FF5-A8E9-1367A5A97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0163" y="1770320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66" name="Picture 11597">
          <a:extLst>
            <a:ext uri="{FF2B5EF4-FFF2-40B4-BE49-F238E27FC236}">
              <a16:creationId xmlns:a16="http://schemas.microsoft.com/office/drawing/2014/main" id="{4C3EA2CA-9BBF-40C2-BEE1-1DE18C0D0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4117" y="1722948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69" name="Lightning Bolt 168">
          <a:extLst>
            <a:ext uri="{FF2B5EF4-FFF2-40B4-BE49-F238E27FC236}">
              <a16:creationId xmlns:a16="http://schemas.microsoft.com/office/drawing/2014/main" id="{D4961EA4-F5AC-4864-A884-29C2CFD2FF00}"/>
            </a:ext>
          </a:extLst>
        </xdr:cNvPr>
        <xdr:cNvSpPr/>
      </xdr:nvSpPr>
      <xdr:spPr>
        <a:xfrm>
          <a:off x="1342204" y="20482373"/>
          <a:ext cx="125801" cy="59538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70" name="Picture 11597">
          <a:extLst>
            <a:ext uri="{FF2B5EF4-FFF2-40B4-BE49-F238E27FC236}">
              <a16:creationId xmlns:a16="http://schemas.microsoft.com/office/drawing/2014/main" id="{BF9E1BF9-D9F6-427A-9AFA-C675A45D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93" y="1959934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71" name="Picture 11597">
          <a:extLst>
            <a:ext uri="{FF2B5EF4-FFF2-40B4-BE49-F238E27FC236}">
              <a16:creationId xmlns:a16="http://schemas.microsoft.com/office/drawing/2014/main" id="{85046CC7-453A-4A45-98D1-A25A96EA0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9907" y="1959934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72" name="Picture 11597">
          <a:extLst>
            <a:ext uri="{FF2B5EF4-FFF2-40B4-BE49-F238E27FC236}">
              <a16:creationId xmlns:a16="http://schemas.microsoft.com/office/drawing/2014/main" id="{6CD4224A-599F-400B-9CAE-D890C837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50418" y="195993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73" name="Picture 11597">
          <a:extLst>
            <a:ext uri="{FF2B5EF4-FFF2-40B4-BE49-F238E27FC236}">
              <a16:creationId xmlns:a16="http://schemas.microsoft.com/office/drawing/2014/main" id="{58D31D9A-5606-4EA7-B81D-FEEC6FF1E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5699" y="1968795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75" name="Picture 11597">
          <a:extLst>
            <a:ext uri="{FF2B5EF4-FFF2-40B4-BE49-F238E27FC236}">
              <a16:creationId xmlns:a16="http://schemas.microsoft.com/office/drawing/2014/main" id="{5EDA5CD4-7076-4D89-83AE-CBB8D6CD1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56697" y="1968795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77" name="Picture 11597">
          <a:extLst>
            <a:ext uri="{FF2B5EF4-FFF2-40B4-BE49-F238E27FC236}">
              <a16:creationId xmlns:a16="http://schemas.microsoft.com/office/drawing/2014/main" id="{62367A06-10C6-4377-B397-46F046227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31648" y="2052629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79" name="Picture 11597">
          <a:extLst>
            <a:ext uri="{FF2B5EF4-FFF2-40B4-BE49-F238E27FC236}">
              <a16:creationId xmlns:a16="http://schemas.microsoft.com/office/drawing/2014/main" id="{C239ADA6-2E99-4B9D-8662-34D993B6D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2974" y="2224122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80" name="Picture 11597">
          <a:extLst>
            <a:ext uri="{FF2B5EF4-FFF2-40B4-BE49-F238E27FC236}">
              <a16:creationId xmlns:a16="http://schemas.microsoft.com/office/drawing/2014/main" id="{D75FD147-1314-4ED5-AF2B-8DBC639C1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3289" y="2227708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83" name="Parallelogram 182">
          <a:extLst>
            <a:ext uri="{FF2B5EF4-FFF2-40B4-BE49-F238E27FC236}">
              <a16:creationId xmlns:a16="http://schemas.microsoft.com/office/drawing/2014/main" id="{8B601812-0DC5-4A22-AA11-FFB7913CDF86}"/>
            </a:ext>
          </a:extLst>
        </xdr:cNvPr>
        <xdr:cNvSpPr/>
      </xdr:nvSpPr>
      <xdr:spPr>
        <a:xfrm rot="495798">
          <a:off x="8818646" y="21316181"/>
          <a:ext cx="136696" cy="34436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40E7641B-D651-4FE8-92FD-50D0872A643C}"/>
            </a:ext>
          </a:extLst>
        </xdr:cNvPr>
        <xdr:cNvCxnSpPr/>
      </xdr:nvCxnSpPr>
      <xdr:spPr>
        <a:xfrm flipH="1">
          <a:off x="8843493" y="21325017"/>
          <a:ext cx="81381" cy="330272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86" name="Lightning Bolt 185">
          <a:extLst>
            <a:ext uri="{FF2B5EF4-FFF2-40B4-BE49-F238E27FC236}">
              <a16:creationId xmlns:a16="http://schemas.microsoft.com/office/drawing/2014/main" id="{07D1BB32-0D5C-445A-8B1F-6E355CABC08B}"/>
            </a:ext>
          </a:extLst>
        </xdr:cNvPr>
        <xdr:cNvSpPr/>
      </xdr:nvSpPr>
      <xdr:spPr>
        <a:xfrm>
          <a:off x="8965003" y="21312745"/>
          <a:ext cx="125801" cy="593263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87" name="Picture 11597">
          <a:extLst>
            <a:ext uri="{FF2B5EF4-FFF2-40B4-BE49-F238E27FC236}">
              <a16:creationId xmlns:a16="http://schemas.microsoft.com/office/drawing/2014/main" id="{F48FE419-EBBB-4F2F-9814-5B2C329B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1346" y="2227368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258" name="Picture 11597">
          <a:extLst>
            <a:ext uri="{FF2B5EF4-FFF2-40B4-BE49-F238E27FC236}">
              <a16:creationId xmlns:a16="http://schemas.microsoft.com/office/drawing/2014/main" id="{40F2BE5A-982D-43DA-BAE3-26D3CDDFB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61472" y="233200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ECC0E635-A811-470C-AB6F-C7F6C20C884D}"/>
            </a:ext>
          </a:extLst>
        </xdr:cNvPr>
        <xdr:cNvCxnSpPr/>
      </xdr:nvCxnSpPr>
      <xdr:spPr>
        <a:xfrm flipH="1" flipV="1">
          <a:off x="3792071" y="2976283"/>
          <a:ext cx="78889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A7D68F05-9D64-40AE-8B3C-0834EB4E4524}"/>
            </a:ext>
          </a:extLst>
        </xdr:cNvPr>
        <xdr:cNvCxnSpPr/>
      </xdr:nvCxnSpPr>
      <xdr:spPr>
        <a:xfrm flipV="1">
          <a:off x="6078071" y="2976283"/>
          <a:ext cx="756660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BFD19AE8-3CF6-48A4-A12C-47820B813368}"/>
            </a:ext>
          </a:extLst>
        </xdr:cNvPr>
        <xdr:cNvCxnSpPr/>
      </xdr:nvCxnSpPr>
      <xdr:spPr>
        <a:xfrm flipH="1">
          <a:off x="6956611" y="2967318"/>
          <a:ext cx="4446495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57CEEF0B-6D17-4253-821F-D6CFE572D58C}"/>
            </a:ext>
          </a:extLst>
        </xdr:cNvPr>
        <xdr:cNvCxnSpPr/>
      </xdr:nvCxnSpPr>
      <xdr:spPr>
        <a:xfrm flipH="1">
          <a:off x="7010400" y="6615953"/>
          <a:ext cx="42313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3251D700-554B-46B5-A33E-A74DA987DB7C}"/>
            </a:ext>
          </a:extLst>
        </xdr:cNvPr>
        <xdr:cNvCxnSpPr/>
      </xdr:nvCxnSpPr>
      <xdr:spPr>
        <a:xfrm flipH="1">
          <a:off x="8247530" y="9834283"/>
          <a:ext cx="162261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318" name="Straight Arrow Connector 317">
          <a:extLst>
            <a:ext uri="{FF2B5EF4-FFF2-40B4-BE49-F238E27FC236}">
              <a16:creationId xmlns:a16="http://schemas.microsoft.com/office/drawing/2014/main" id="{A5587854-BEA0-4E47-89AC-0D4B8C8C62D6}"/>
            </a:ext>
          </a:extLst>
        </xdr:cNvPr>
        <xdr:cNvCxnSpPr/>
      </xdr:nvCxnSpPr>
      <xdr:spPr>
        <a:xfrm flipV="1">
          <a:off x="11313458" y="9834282"/>
          <a:ext cx="1676401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386" name="Straight Arrow Connector 385">
          <a:extLst>
            <a:ext uri="{FF2B5EF4-FFF2-40B4-BE49-F238E27FC236}">
              <a16:creationId xmlns:a16="http://schemas.microsoft.com/office/drawing/2014/main" id="{44FB7B82-0177-4754-9A80-1806BD3BE985}"/>
            </a:ext>
          </a:extLst>
        </xdr:cNvPr>
        <xdr:cNvCxnSpPr/>
      </xdr:nvCxnSpPr>
      <xdr:spPr>
        <a:xfrm flipV="1">
          <a:off x="2859741" y="11779624"/>
          <a:ext cx="138953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89647</xdr:colOff>
      <xdr:row>70</xdr:row>
      <xdr:rowOff>98612</xdr:rowOff>
    </xdr:from>
    <xdr:to>
      <xdr:col>18</xdr:col>
      <xdr:colOff>385482</xdr:colOff>
      <xdr:row>70</xdr:row>
      <xdr:rowOff>116541</xdr:rowOff>
    </xdr:to>
    <xdr:cxnSp macro="">
      <xdr:nvCxnSpPr>
        <xdr:cNvPr id="388" name="Straight Arrow Connector 387">
          <a:extLst>
            <a:ext uri="{FF2B5EF4-FFF2-40B4-BE49-F238E27FC236}">
              <a16:creationId xmlns:a16="http://schemas.microsoft.com/office/drawing/2014/main" id="{26575F8E-0B57-4426-BB8E-009855564670}"/>
            </a:ext>
          </a:extLst>
        </xdr:cNvPr>
        <xdr:cNvCxnSpPr/>
      </xdr:nvCxnSpPr>
      <xdr:spPr>
        <a:xfrm flipH="1" flipV="1">
          <a:off x="4455459" y="1177962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392" name="Straight Arrow Connector 391">
          <a:extLst>
            <a:ext uri="{FF2B5EF4-FFF2-40B4-BE49-F238E27FC236}">
              <a16:creationId xmlns:a16="http://schemas.microsoft.com/office/drawing/2014/main" id="{E628AC83-175F-4408-8338-A05E79ED37D8}"/>
            </a:ext>
          </a:extLst>
        </xdr:cNvPr>
        <xdr:cNvCxnSpPr/>
      </xdr:nvCxnSpPr>
      <xdr:spPr>
        <a:xfrm flipH="1">
          <a:off x="4446494" y="13464988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394" name="Straight Arrow Connector 393">
          <a:extLst>
            <a:ext uri="{FF2B5EF4-FFF2-40B4-BE49-F238E27FC236}">
              <a16:creationId xmlns:a16="http://schemas.microsoft.com/office/drawing/2014/main" id="{1DC3B5BB-B55D-46A2-BFF7-A66DEBF346A0}"/>
            </a:ext>
          </a:extLst>
        </xdr:cNvPr>
        <xdr:cNvCxnSpPr/>
      </xdr:nvCxnSpPr>
      <xdr:spPr>
        <a:xfrm flipV="1">
          <a:off x="5934636" y="13473953"/>
          <a:ext cx="896470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396" name="Straight Arrow Connector 395">
          <a:extLst>
            <a:ext uri="{FF2B5EF4-FFF2-40B4-BE49-F238E27FC236}">
              <a16:creationId xmlns:a16="http://schemas.microsoft.com/office/drawing/2014/main" id="{494D7275-A5F2-4ED7-9793-F784C199B0CB}"/>
            </a:ext>
          </a:extLst>
        </xdr:cNvPr>
        <xdr:cNvCxnSpPr/>
      </xdr:nvCxnSpPr>
      <xdr:spPr>
        <a:xfrm flipH="1">
          <a:off x="7019365" y="13473953"/>
          <a:ext cx="4078941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403" name="Straight Arrow Connector 402">
          <a:extLst>
            <a:ext uri="{FF2B5EF4-FFF2-40B4-BE49-F238E27FC236}">
              <a16:creationId xmlns:a16="http://schemas.microsoft.com/office/drawing/2014/main" id="{E4038088-CA82-46FD-A52F-191AC706107B}"/>
            </a:ext>
          </a:extLst>
        </xdr:cNvPr>
        <xdr:cNvCxnSpPr/>
      </xdr:nvCxnSpPr>
      <xdr:spPr>
        <a:xfrm>
          <a:off x="582706" y="16979153"/>
          <a:ext cx="225014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407" name="Straight Arrow Connector 406">
          <a:extLst>
            <a:ext uri="{FF2B5EF4-FFF2-40B4-BE49-F238E27FC236}">
              <a16:creationId xmlns:a16="http://schemas.microsoft.com/office/drawing/2014/main" id="{DFC598C9-CDB1-4B1F-BBF1-6867233B588D}"/>
            </a:ext>
          </a:extLst>
        </xdr:cNvPr>
        <xdr:cNvCxnSpPr/>
      </xdr:nvCxnSpPr>
      <xdr:spPr>
        <a:xfrm flipH="1">
          <a:off x="3236259" y="16970188"/>
          <a:ext cx="171225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435" name="Straight Arrow Connector 434">
          <a:extLst>
            <a:ext uri="{FF2B5EF4-FFF2-40B4-BE49-F238E27FC236}">
              <a16:creationId xmlns:a16="http://schemas.microsoft.com/office/drawing/2014/main" id="{69465B76-A735-4730-A079-2D1FA1A5A8E0}"/>
            </a:ext>
          </a:extLst>
        </xdr:cNvPr>
        <xdr:cNvCxnSpPr/>
      </xdr:nvCxnSpPr>
      <xdr:spPr>
        <a:xfrm flipV="1">
          <a:off x="600635" y="20744329"/>
          <a:ext cx="2375647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442" name="Straight Arrow Connector 441">
          <a:extLst>
            <a:ext uri="{FF2B5EF4-FFF2-40B4-BE49-F238E27FC236}">
              <a16:creationId xmlns:a16="http://schemas.microsoft.com/office/drawing/2014/main" id="{A7367319-43F4-416B-8C96-4294182A17B8}"/>
            </a:ext>
          </a:extLst>
        </xdr:cNvPr>
        <xdr:cNvCxnSpPr/>
      </xdr:nvCxnSpPr>
      <xdr:spPr>
        <a:xfrm flipV="1">
          <a:off x="8686800" y="22608988"/>
          <a:ext cx="3067849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448" name="Straight Arrow Connector 447">
          <a:extLst>
            <a:ext uri="{FF2B5EF4-FFF2-40B4-BE49-F238E27FC236}">
              <a16:creationId xmlns:a16="http://schemas.microsoft.com/office/drawing/2014/main" id="{BCA15A98-31FE-4D1C-82BD-ADC70114120D}"/>
            </a:ext>
          </a:extLst>
        </xdr:cNvPr>
        <xdr:cNvCxnSpPr/>
      </xdr:nvCxnSpPr>
      <xdr:spPr>
        <a:xfrm flipH="1">
          <a:off x="11976848" y="22600024"/>
          <a:ext cx="118334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713D6AF0-EE4F-44BD-BC21-76C7B9CD34CF}"/>
            </a:ext>
          </a:extLst>
        </xdr:cNvPr>
        <xdr:cNvCxnSpPr/>
      </xdr:nvCxnSpPr>
      <xdr:spPr>
        <a:xfrm flipH="1">
          <a:off x="7626168" y="17224561"/>
          <a:ext cx="196693" cy="30177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426CCE8A-248D-4DF4-8D4E-67B7B5AB81A6}"/>
            </a:ext>
          </a:extLst>
        </xdr:cNvPr>
        <xdr:cNvSpPr/>
      </xdr:nvSpPr>
      <xdr:spPr>
        <a:xfrm>
          <a:off x="4603750" y="26114375"/>
          <a:ext cx="194930" cy="242001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280" name="Isosceles Triangle 279">
          <a:extLst>
            <a:ext uri="{FF2B5EF4-FFF2-40B4-BE49-F238E27FC236}">
              <a16:creationId xmlns:a16="http://schemas.microsoft.com/office/drawing/2014/main" id="{4EB22B5E-103A-42A0-997E-7114F58BDF45}"/>
            </a:ext>
          </a:extLst>
        </xdr:cNvPr>
        <xdr:cNvSpPr/>
      </xdr:nvSpPr>
      <xdr:spPr>
        <a:xfrm>
          <a:off x="4580193" y="26665903"/>
          <a:ext cx="186070" cy="229324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8860</xdr:colOff>
      <xdr:row>127</xdr:row>
      <xdr:rowOff>83732</xdr:rowOff>
    </xdr:from>
    <xdr:to>
      <xdr:col>14</xdr:col>
      <xdr:colOff>611506</xdr:colOff>
      <xdr:row>129</xdr:row>
      <xdr:rowOff>1774</xdr:rowOff>
    </xdr:to>
    <xdr:sp macro="" textlink="">
      <xdr:nvSpPr>
        <xdr:cNvPr id="147" name="Isosceles Triangle 146">
          <a:extLst>
            <a:ext uri="{FF2B5EF4-FFF2-40B4-BE49-F238E27FC236}">
              <a16:creationId xmlns:a16="http://schemas.microsoft.com/office/drawing/2014/main" id="{E08992AC-CDE2-4D3B-BF5E-CE1604AD460C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260" name="Isosceles Triangle 259">
          <a:extLst>
            <a:ext uri="{FF2B5EF4-FFF2-40B4-BE49-F238E27FC236}">
              <a16:creationId xmlns:a16="http://schemas.microsoft.com/office/drawing/2014/main" id="{BA3E186E-FB2B-49B9-9AF3-060F2E6C1F08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262" name="Isosceles Triangle 261">
          <a:extLst>
            <a:ext uri="{FF2B5EF4-FFF2-40B4-BE49-F238E27FC236}">
              <a16:creationId xmlns:a16="http://schemas.microsoft.com/office/drawing/2014/main" id="{5F4D8F7E-6D5D-46BD-85D4-FAAB3D5A4256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264" name="Isosceles Triangle 263">
          <a:extLst>
            <a:ext uri="{FF2B5EF4-FFF2-40B4-BE49-F238E27FC236}">
              <a16:creationId xmlns:a16="http://schemas.microsoft.com/office/drawing/2014/main" id="{803263A2-EBF2-44D7-A9DC-799258A4B5C3}"/>
            </a:ext>
          </a:extLst>
        </xdr:cNvPr>
        <xdr:cNvSpPr/>
      </xdr:nvSpPr>
      <xdr:spPr>
        <a:xfrm>
          <a:off x="6902302" y="24210779"/>
          <a:ext cx="602646" cy="325623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292" name="Isosceles Triangle 291">
          <a:extLst>
            <a:ext uri="{FF2B5EF4-FFF2-40B4-BE49-F238E27FC236}">
              <a16:creationId xmlns:a16="http://schemas.microsoft.com/office/drawing/2014/main" id="{D32355F3-5DDC-4AB6-9739-B786275A39F2}"/>
            </a:ext>
          </a:extLst>
        </xdr:cNvPr>
        <xdr:cNvSpPr/>
      </xdr:nvSpPr>
      <xdr:spPr>
        <a:xfrm>
          <a:off x="1851837" y="26120649"/>
          <a:ext cx="629094" cy="38100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298" name="Isosceles Triangle 297">
          <a:extLst>
            <a:ext uri="{FF2B5EF4-FFF2-40B4-BE49-F238E27FC236}">
              <a16:creationId xmlns:a16="http://schemas.microsoft.com/office/drawing/2014/main" id="{5C94918C-DC64-4342-A51C-DD85EA09F2EE}"/>
            </a:ext>
          </a:extLst>
        </xdr:cNvPr>
        <xdr:cNvSpPr/>
      </xdr:nvSpPr>
      <xdr:spPr>
        <a:xfrm>
          <a:off x="575931" y="26138371"/>
          <a:ext cx="637954" cy="354418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299" name="Rectangle 298">
          <a:extLst>
            <a:ext uri="{FF2B5EF4-FFF2-40B4-BE49-F238E27FC236}">
              <a16:creationId xmlns:a16="http://schemas.microsoft.com/office/drawing/2014/main" id="{F173667F-FF1C-4D9A-B838-D5E6DCDBD00D}"/>
            </a:ext>
          </a:extLst>
        </xdr:cNvPr>
        <xdr:cNvSpPr/>
      </xdr:nvSpPr>
      <xdr:spPr>
        <a:xfrm>
          <a:off x="3340396" y="26235837"/>
          <a:ext cx="103188" cy="703852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300" name="Picture 11597">
          <a:extLst>
            <a:ext uri="{FF2B5EF4-FFF2-40B4-BE49-F238E27FC236}">
              <a16:creationId xmlns:a16="http://schemas.microsoft.com/office/drawing/2014/main" id="{428CC140-A938-45AB-A190-32C0A9EB39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41348" y="2274481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301" name="Picture 11597">
          <a:extLst>
            <a:ext uri="{FF2B5EF4-FFF2-40B4-BE49-F238E27FC236}">
              <a16:creationId xmlns:a16="http://schemas.microsoft.com/office/drawing/2014/main" id="{4057DEB6-65CC-4170-BD5D-29AFDB189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20209" y="244637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302" name="Picture 11597">
          <a:extLst>
            <a:ext uri="{FF2B5EF4-FFF2-40B4-BE49-F238E27FC236}">
              <a16:creationId xmlns:a16="http://schemas.microsoft.com/office/drawing/2014/main" id="{BCAADDAC-70AD-440C-A0A3-FE30E3FF1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2349" y="2451690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306" name="Lightning Bolt 305">
          <a:extLst>
            <a:ext uri="{FF2B5EF4-FFF2-40B4-BE49-F238E27FC236}">
              <a16:creationId xmlns:a16="http://schemas.microsoft.com/office/drawing/2014/main" id="{1B301A67-DE48-40A3-A83D-3BB36CF11F1F}"/>
            </a:ext>
          </a:extLst>
        </xdr:cNvPr>
        <xdr:cNvSpPr/>
      </xdr:nvSpPr>
      <xdr:spPr>
        <a:xfrm>
          <a:off x="2693582" y="24508047"/>
          <a:ext cx="125801" cy="5867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307" name="Picture 11597">
          <a:extLst>
            <a:ext uri="{FF2B5EF4-FFF2-40B4-BE49-F238E27FC236}">
              <a16:creationId xmlns:a16="http://schemas.microsoft.com/office/drawing/2014/main" id="{EDCA58C6-06BC-456E-B958-0B298CCAE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4302" y="2449918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310" name="Picture 11597">
          <a:extLst>
            <a:ext uri="{FF2B5EF4-FFF2-40B4-BE49-F238E27FC236}">
              <a16:creationId xmlns:a16="http://schemas.microsoft.com/office/drawing/2014/main" id="{43ADC129-8157-46A6-AEF3-9F72A970B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7465" y="24508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311" name="Picture 11597">
          <a:extLst>
            <a:ext uri="{FF2B5EF4-FFF2-40B4-BE49-F238E27FC236}">
              <a16:creationId xmlns:a16="http://schemas.microsoft.com/office/drawing/2014/main" id="{0B921A60-3C28-480F-9937-E84898906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6555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313" name="Picture 11597">
          <a:extLst>
            <a:ext uri="{FF2B5EF4-FFF2-40B4-BE49-F238E27FC236}">
              <a16:creationId xmlns:a16="http://schemas.microsoft.com/office/drawing/2014/main" id="{7E858DBA-D09D-4990-AE92-3F6D29FAD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313582" y="2450804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317" name="Picture 11597">
          <a:extLst>
            <a:ext uri="{FF2B5EF4-FFF2-40B4-BE49-F238E27FC236}">
              <a16:creationId xmlns:a16="http://schemas.microsoft.com/office/drawing/2014/main" id="{23063848-BB52-47EA-A010-59C4EBCC1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9488" y="2451690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45" name="Parallelogram 144">
          <a:extLst>
            <a:ext uri="{FF2B5EF4-FFF2-40B4-BE49-F238E27FC236}">
              <a16:creationId xmlns:a16="http://schemas.microsoft.com/office/drawing/2014/main" id="{992DFA44-0C48-454D-979E-9D9A1DEE0284}"/>
            </a:ext>
          </a:extLst>
        </xdr:cNvPr>
        <xdr:cNvSpPr/>
      </xdr:nvSpPr>
      <xdr:spPr>
        <a:xfrm rot="1440000">
          <a:off x="2671484" y="9959788"/>
          <a:ext cx="193194" cy="341261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FA21349F-79E8-4F45-8DBF-B7197A4CCEA5}"/>
            </a:ext>
          </a:extLst>
        </xdr:cNvPr>
        <xdr:cNvCxnSpPr/>
      </xdr:nvCxnSpPr>
      <xdr:spPr>
        <a:xfrm flipH="1">
          <a:off x="2671484" y="9959788"/>
          <a:ext cx="196693" cy="30124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88" name="Picture 11597">
          <a:extLst>
            <a:ext uri="{FF2B5EF4-FFF2-40B4-BE49-F238E27FC236}">
              <a16:creationId xmlns:a16="http://schemas.microsoft.com/office/drawing/2014/main" id="{1A6B8A71-FAC5-4EDB-967E-F4115637A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083" y="99239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89" name="Picture 11597">
          <a:extLst>
            <a:ext uri="{FF2B5EF4-FFF2-40B4-BE49-F238E27FC236}">
              <a16:creationId xmlns:a16="http://schemas.microsoft.com/office/drawing/2014/main" id="{FB388798-4C49-4671-A8DE-41024B633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9083" y="994185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90" name="Picture 11597">
          <a:extLst>
            <a:ext uri="{FF2B5EF4-FFF2-40B4-BE49-F238E27FC236}">
              <a16:creationId xmlns:a16="http://schemas.microsoft.com/office/drawing/2014/main" id="{700090FB-D435-42EF-866C-8185B0A02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6541" y="994185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91" name="Picture 11597">
          <a:extLst>
            <a:ext uri="{FF2B5EF4-FFF2-40B4-BE49-F238E27FC236}">
              <a16:creationId xmlns:a16="http://schemas.microsoft.com/office/drawing/2014/main" id="{2525528F-D8B7-4A00-8532-49C1C81A8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97553" y="167640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256" name="Picture 11597">
          <a:extLst>
            <a:ext uri="{FF2B5EF4-FFF2-40B4-BE49-F238E27FC236}">
              <a16:creationId xmlns:a16="http://schemas.microsoft.com/office/drawing/2014/main" id="{C84A5742-3EBA-4E26-AFEE-C5D0424BD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28494" y="1669228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257" name="Picture 11597">
          <a:extLst>
            <a:ext uri="{FF2B5EF4-FFF2-40B4-BE49-F238E27FC236}">
              <a16:creationId xmlns:a16="http://schemas.microsoft.com/office/drawing/2014/main" id="{DCABEC98-DF16-4B08-8F8F-F2C7E2C9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98377" y="18440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284" name="Picture 11597">
          <a:extLst>
            <a:ext uri="{FF2B5EF4-FFF2-40B4-BE49-F238E27FC236}">
              <a16:creationId xmlns:a16="http://schemas.microsoft.com/office/drawing/2014/main" id="{BAD44435-E867-4EE6-ACC7-CA9A1E93F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28588" y="1850247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291" name="Picture 11597">
          <a:extLst>
            <a:ext uri="{FF2B5EF4-FFF2-40B4-BE49-F238E27FC236}">
              <a16:creationId xmlns:a16="http://schemas.microsoft.com/office/drawing/2014/main" id="{18D3A981-0998-461C-90DD-A5525571D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00565" y="2040367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293" name="Picture 11597">
          <a:extLst>
            <a:ext uri="{FF2B5EF4-FFF2-40B4-BE49-F238E27FC236}">
              <a16:creationId xmlns:a16="http://schemas.microsoft.com/office/drawing/2014/main" id="{DCDF61F9-F260-4740-BC52-209B0C9C6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6188" y="2044849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297" name="Picture 11597">
          <a:extLst>
            <a:ext uri="{FF2B5EF4-FFF2-40B4-BE49-F238E27FC236}">
              <a16:creationId xmlns:a16="http://schemas.microsoft.com/office/drawing/2014/main" id="{2CB4F819-0E6A-4438-86B2-F1D32299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46659" y="2227729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319" name="AutoShape 10733">
          <a:extLst>
            <a:ext uri="{FF2B5EF4-FFF2-40B4-BE49-F238E27FC236}">
              <a16:creationId xmlns:a16="http://schemas.microsoft.com/office/drawing/2014/main" id="{87EEF735-5F1A-4A64-B154-83EAEE5730E8}"/>
            </a:ext>
          </a:extLst>
        </xdr:cNvPr>
        <xdr:cNvSpPr>
          <a:spLocks noChangeArrowheads="1"/>
        </xdr:cNvSpPr>
      </xdr:nvSpPr>
      <xdr:spPr bwMode="auto">
        <a:xfrm rot="5400000">
          <a:off x="6337752" y="24330508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384" name="AutoShape 10733">
          <a:extLst>
            <a:ext uri="{FF2B5EF4-FFF2-40B4-BE49-F238E27FC236}">
              <a16:creationId xmlns:a16="http://schemas.microsoft.com/office/drawing/2014/main" id="{7EDBE4EB-3B69-4F5B-BF84-10A6B3A63805}"/>
            </a:ext>
          </a:extLst>
        </xdr:cNvPr>
        <xdr:cNvSpPr>
          <a:spLocks noChangeArrowheads="1"/>
        </xdr:cNvSpPr>
      </xdr:nvSpPr>
      <xdr:spPr bwMode="auto">
        <a:xfrm rot="5400000">
          <a:off x="1284055" y="24275782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385" name="AutoShape 10733">
          <a:extLst>
            <a:ext uri="{FF2B5EF4-FFF2-40B4-BE49-F238E27FC236}">
              <a16:creationId xmlns:a16="http://schemas.microsoft.com/office/drawing/2014/main" id="{B6EE5412-A129-4861-82A0-8A2519419D41}"/>
            </a:ext>
          </a:extLst>
        </xdr:cNvPr>
        <xdr:cNvSpPr>
          <a:spLocks noChangeArrowheads="1"/>
        </xdr:cNvSpPr>
      </xdr:nvSpPr>
      <xdr:spPr bwMode="auto">
        <a:xfrm rot="5400000">
          <a:off x="1362340" y="22456885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387" name="Picture 11597">
          <a:extLst>
            <a:ext uri="{FF2B5EF4-FFF2-40B4-BE49-F238E27FC236}">
              <a16:creationId xmlns:a16="http://schemas.microsoft.com/office/drawing/2014/main" id="{7CFE9C55-412D-4FB3-BCDB-28049E994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56776" y="240792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389" name="Picture 11597">
          <a:extLst>
            <a:ext uri="{FF2B5EF4-FFF2-40B4-BE49-F238E27FC236}">
              <a16:creationId xmlns:a16="http://schemas.microsoft.com/office/drawing/2014/main" id="{F644918F-C28D-4E45-A7A3-03E370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282" y="260604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390" name="Picture 11597">
          <a:extLst>
            <a:ext uri="{FF2B5EF4-FFF2-40B4-BE49-F238E27FC236}">
              <a16:creationId xmlns:a16="http://schemas.microsoft.com/office/drawing/2014/main" id="{A4B501D3-5884-4EC1-AD97-E13107E25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1482" y="260783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393" name="AutoShape 10733">
          <a:extLst>
            <a:ext uri="{FF2B5EF4-FFF2-40B4-BE49-F238E27FC236}">
              <a16:creationId xmlns:a16="http://schemas.microsoft.com/office/drawing/2014/main" id="{03C3C3A6-1FF1-41F8-A89B-261D6080FF1F}"/>
            </a:ext>
          </a:extLst>
        </xdr:cNvPr>
        <xdr:cNvSpPr>
          <a:spLocks noChangeArrowheads="1"/>
        </xdr:cNvSpPr>
      </xdr:nvSpPr>
      <xdr:spPr bwMode="auto">
        <a:xfrm rot="5400000">
          <a:off x="2635329" y="26302743"/>
          <a:ext cx="530404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395" name="Picture 11597">
          <a:extLst>
            <a:ext uri="{FF2B5EF4-FFF2-40B4-BE49-F238E27FC236}">
              <a16:creationId xmlns:a16="http://schemas.microsoft.com/office/drawing/2014/main" id="{18AD9174-1000-4E35-8247-873AF35AA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3317" y="476922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397" name="Picture 11597">
          <a:extLst>
            <a:ext uri="{FF2B5EF4-FFF2-40B4-BE49-F238E27FC236}">
              <a16:creationId xmlns:a16="http://schemas.microsoft.com/office/drawing/2014/main" id="{E5BB5DF2-F663-4DA5-B596-94E8E178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307" y="481404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398" name="Picture 11597">
          <a:extLst>
            <a:ext uri="{FF2B5EF4-FFF2-40B4-BE49-F238E27FC236}">
              <a16:creationId xmlns:a16="http://schemas.microsoft.com/office/drawing/2014/main" id="{6FD01BA9-729C-4359-9794-1A12BA3E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871" y="677731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399" name="AutoShape 301">
          <a:extLst>
            <a:ext uri="{FF2B5EF4-FFF2-40B4-BE49-F238E27FC236}">
              <a16:creationId xmlns:a16="http://schemas.microsoft.com/office/drawing/2014/main" id="{02C804C1-19A6-4376-9935-A187837A4FF7}"/>
            </a:ext>
          </a:extLst>
        </xdr:cNvPr>
        <xdr:cNvSpPr>
          <a:spLocks noChangeArrowheads="1"/>
        </xdr:cNvSpPr>
      </xdr:nvSpPr>
      <xdr:spPr bwMode="auto">
        <a:xfrm rot="7084349">
          <a:off x="5036977" y="686815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400" name="Isosceles Triangle 399">
          <a:extLst>
            <a:ext uri="{FF2B5EF4-FFF2-40B4-BE49-F238E27FC236}">
              <a16:creationId xmlns:a16="http://schemas.microsoft.com/office/drawing/2014/main" id="{54AA0098-7D5F-4ECF-9C31-22FB2D4D3019}"/>
            </a:ext>
          </a:extLst>
        </xdr:cNvPr>
        <xdr:cNvSpPr/>
      </xdr:nvSpPr>
      <xdr:spPr>
        <a:xfrm>
          <a:off x="2680447" y="834614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401" name="Isosceles Triangle 400">
          <a:extLst>
            <a:ext uri="{FF2B5EF4-FFF2-40B4-BE49-F238E27FC236}">
              <a16:creationId xmlns:a16="http://schemas.microsoft.com/office/drawing/2014/main" id="{E468700B-CE2F-45BF-9F5E-0DF7F4D1BE18}"/>
            </a:ext>
          </a:extLst>
        </xdr:cNvPr>
        <xdr:cNvSpPr/>
      </xdr:nvSpPr>
      <xdr:spPr>
        <a:xfrm>
          <a:off x="3980329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402" name="Isosceles Triangle 401">
          <a:extLst>
            <a:ext uri="{FF2B5EF4-FFF2-40B4-BE49-F238E27FC236}">
              <a16:creationId xmlns:a16="http://schemas.microsoft.com/office/drawing/2014/main" id="{0814842F-EA56-47F6-AC5B-144D33151CD1}"/>
            </a:ext>
          </a:extLst>
        </xdr:cNvPr>
        <xdr:cNvSpPr/>
      </xdr:nvSpPr>
      <xdr:spPr>
        <a:xfrm>
          <a:off x="5145741" y="8364070"/>
          <a:ext cx="251012" cy="215153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405" name="AutoShape 301">
          <a:extLst>
            <a:ext uri="{FF2B5EF4-FFF2-40B4-BE49-F238E27FC236}">
              <a16:creationId xmlns:a16="http://schemas.microsoft.com/office/drawing/2014/main" id="{F6A97225-8DB4-4310-B79C-46B5FCC70751}"/>
            </a:ext>
          </a:extLst>
        </xdr:cNvPr>
        <xdr:cNvSpPr>
          <a:spLocks noChangeArrowheads="1"/>
        </xdr:cNvSpPr>
      </xdr:nvSpPr>
      <xdr:spPr bwMode="auto">
        <a:xfrm rot="7084349">
          <a:off x="11482599" y="8436975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406" name="AutoShape 10733">
          <a:extLst>
            <a:ext uri="{FF2B5EF4-FFF2-40B4-BE49-F238E27FC236}">
              <a16:creationId xmlns:a16="http://schemas.microsoft.com/office/drawing/2014/main" id="{40E7F341-6A07-4430-B202-2182BE37B99C}"/>
            </a:ext>
          </a:extLst>
        </xdr:cNvPr>
        <xdr:cNvSpPr>
          <a:spLocks noChangeArrowheads="1"/>
        </xdr:cNvSpPr>
      </xdr:nvSpPr>
      <xdr:spPr bwMode="auto">
        <a:xfrm rot="5400000">
          <a:off x="2783902" y="10152168"/>
          <a:ext cx="4587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410" name="AutoShape 301">
          <a:extLst>
            <a:ext uri="{FF2B5EF4-FFF2-40B4-BE49-F238E27FC236}">
              <a16:creationId xmlns:a16="http://schemas.microsoft.com/office/drawing/2014/main" id="{35D411E7-EAC8-4C10-AD35-DB2F93C48E65}"/>
            </a:ext>
          </a:extLst>
        </xdr:cNvPr>
        <xdr:cNvSpPr>
          <a:spLocks noChangeArrowheads="1"/>
        </xdr:cNvSpPr>
      </xdr:nvSpPr>
      <xdr:spPr bwMode="auto">
        <a:xfrm rot="7084349">
          <a:off x="4094847" y="10030713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413" name="AutoShape 301">
          <a:extLst>
            <a:ext uri="{FF2B5EF4-FFF2-40B4-BE49-F238E27FC236}">
              <a16:creationId xmlns:a16="http://schemas.microsoft.com/office/drawing/2014/main" id="{F6A9D393-C7C4-4840-82D7-44F43D1C414C}"/>
            </a:ext>
          </a:extLst>
        </xdr:cNvPr>
        <xdr:cNvSpPr>
          <a:spLocks noChangeArrowheads="1"/>
        </xdr:cNvSpPr>
      </xdr:nvSpPr>
      <xdr:spPr bwMode="auto">
        <a:xfrm rot="7084349">
          <a:off x="7851894" y="10059588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414" name="AutoShape 301">
          <a:extLst>
            <a:ext uri="{FF2B5EF4-FFF2-40B4-BE49-F238E27FC236}">
              <a16:creationId xmlns:a16="http://schemas.microsoft.com/office/drawing/2014/main" id="{C2A51507-F52D-49EF-948F-33315A4A0480}"/>
            </a:ext>
          </a:extLst>
        </xdr:cNvPr>
        <xdr:cNvSpPr>
          <a:spLocks noChangeArrowheads="1"/>
        </xdr:cNvSpPr>
      </xdr:nvSpPr>
      <xdr:spPr bwMode="auto">
        <a:xfrm rot="7084349">
          <a:off x="10209613" y="10005799"/>
          <a:ext cx="238678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419" name="Picture 11597">
          <a:extLst>
            <a:ext uri="{FF2B5EF4-FFF2-40B4-BE49-F238E27FC236}">
              <a16:creationId xmlns:a16="http://schemas.microsoft.com/office/drawing/2014/main" id="{3F2A7A75-150E-4B81-A03B-09A5C738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49317" y="989703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420" name="AutoShape 301">
          <a:extLst>
            <a:ext uri="{FF2B5EF4-FFF2-40B4-BE49-F238E27FC236}">
              <a16:creationId xmlns:a16="http://schemas.microsoft.com/office/drawing/2014/main" id="{63E9C031-90BD-47C5-B8F3-53497B38A9A9}"/>
            </a:ext>
          </a:extLst>
        </xdr:cNvPr>
        <xdr:cNvSpPr>
          <a:spLocks noChangeArrowheads="1"/>
        </xdr:cNvSpPr>
      </xdr:nvSpPr>
      <xdr:spPr bwMode="auto">
        <a:xfrm rot="7084349">
          <a:off x="11628888" y="9995564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425" name="AutoShape 301">
          <a:extLst>
            <a:ext uri="{FF2B5EF4-FFF2-40B4-BE49-F238E27FC236}">
              <a16:creationId xmlns:a16="http://schemas.microsoft.com/office/drawing/2014/main" id="{D345966D-092E-4AC4-AFCA-EB85D72BBADB}"/>
            </a:ext>
          </a:extLst>
        </xdr:cNvPr>
        <xdr:cNvSpPr>
          <a:spLocks noChangeArrowheads="1"/>
        </xdr:cNvSpPr>
      </xdr:nvSpPr>
      <xdr:spPr bwMode="auto">
        <a:xfrm rot="7084349">
          <a:off x="12624498" y="10002420"/>
          <a:ext cx="217025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427" name="Picture 11597">
          <a:extLst>
            <a:ext uri="{FF2B5EF4-FFF2-40B4-BE49-F238E27FC236}">
              <a16:creationId xmlns:a16="http://schemas.microsoft.com/office/drawing/2014/main" id="{EADBD136-66B2-42D2-9A22-0042CC012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79059" y="1322294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428" name="Picture 11597">
          <a:extLst>
            <a:ext uri="{FF2B5EF4-FFF2-40B4-BE49-F238E27FC236}">
              <a16:creationId xmlns:a16="http://schemas.microsoft.com/office/drawing/2014/main" id="{2A0281BF-55BF-44F8-A76F-5446812E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26306" y="1320501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430" name="Picture 11597">
          <a:extLst>
            <a:ext uri="{FF2B5EF4-FFF2-40B4-BE49-F238E27FC236}">
              <a16:creationId xmlns:a16="http://schemas.microsoft.com/office/drawing/2014/main" id="{D7365E90-F6FC-46E3-97F4-A666BDD8D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187" y="167640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431" name="AutoShape 301">
          <a:extLst>
            <a:ext uri="{FF2B5EF4-FFF2-40B4-BE49-F238E27FC236}">
              <a16:creationId xmlns:a16="http://schemas.microsoft.com/office/drawing/2014/main" id="{CB7ED99E-B6FA-4353-BFC7-045576BB3B1B}"/>
            </a:ext>
          </a:extLst>
        </xdr:cNvPr>
        <xdr:cNvSpPr>
          <a:spLocks noChangeArrowheads="1"/>
        </xdr:cNvSpPr>
      </xdr:nvSpPr>
      <xdr:spPr bwMode="auto">
        <a:xfrm rot="7084349">
          <a:off x="5280614" y="16898556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432" name="AutoShape 301">
          <a:extLst>
            <a:ext uri="{FF2B5EF4-FFF2-40B4-BE49-F238E27FC236}">
              <a16:creationId xmlns:a16="http://schemas.microsoft.com/office/drawing/2014/main" id="{454F9B22-3FEC-4CD4-9FCC-C60F7311CC94}"/>
            </a:ext>
          </a:extLst>
        </xdr:cNvPr>
        <xdr:cNvSpPr>
          <a:spLocks noChangeArrowheads="1"/>
        </xdr:cNvSpPr>
      </xdr:nvSpPr>
      <xdr:spPr bwMode="auto">
        <a:xfrm rot="7084349">
          <a:off x="8808869" y="16892944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433" name="AutoShape 301">
          <a:extLst>
            <a:ext uri="{FF2B5EF4-FFF2-40B4-BE49-F238E27FC236}">
              <a16:creationId xmlns:a16="http://schemas.microsoft.com/office/drawing/2014/main" id="{46D155EE-3860-4E0A-AE0F-97B1BD0622A9}"/>
            </a:ext>
          </a:extLst>
        </xdr:cNvPr>
        <xdr:cNvSpPr>
          <a:spLocks noChangeArrowheads="1"/>
        </xdr:cNvSpPr>
      </xdr:nvSpPr>
      <xdr:spPr bwMode="auto">
        <a:xfrm rot="7084349">
          <a:off x="11409513" y="16939031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437" name="AutoShape 301">
          <a:extLst>
            <a:ext uri="{FF2B5EF4-FFF2-40B4-BE49-F238E27FC236}">
              <a16:creationId xmlns:a16="http://schemas.microsoft.com/office/drawing/2014/main" id="{DB1ACC06-F123-4063-AC72-85C0A5A336E4}"/>
            </a:ext>
          </a:extLst>
        </xdr:cNvPr>
        <xdr:cNvSpPr>
          <a:spLocks noChangeArrowheads="1"/>
        </xdr:cNvSpPr>
      </xdr:nvSpPr>
      <xdr:spPr bwMode="auto">
        <a:xfrm rot="7084349">
          <a:off x="3805386" y="18624310"/>
          <a:ext cx="300744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438" name="AutoShape 301">
          <a:extLst>
            <a:ext uri="{FF2B5EF4-FFF2-40B4-BE49-F238E27FC236}">
              <a16:creationId xmlns:a16="http://schemas.microsoft.com/office/drawing/2014/main" id="{890AEF21-BC5C-46D6-B243-1D5261AFBECD}"/>
            </a:ext>
          </a:extLst>
        </xdr:cNvPr>
        <xdr:cNvSpPr>
          <a:spLocks noChangeArrowheads="1"/>
        </xdr:cNvSpPr>
      </xdr:nvSpPr>
      <xdr:spPr bwMode="auto">
        <a:xfrm rot="7084349">
          <a:off x="8907480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439" name="AutoShape 301">
          <a:extLst>
            <a:ext uri="{FF2B5EF4-FFF2-40B4-BE49-F238E27FC236}">
              <a16:creationId xmlns:a16="http://schemas.microsoft.com/office/drawing/2014/main" id="{D65BCABA-077B-46C3-9AD7-7AD8F308AC19}"/>
            </a:ext>
          </a:extLst>
        </xdr:cNvPr>
        <xdr:cNvSpPr>
          <a:spLocks noChangeArrowheads="1"/>
        </xdr:cNvSpPr>
      </xdr:nvSpPr>
      <xdr:spPr bwMode="auto">
        <a:xfrm rot="7084349">
          <a:off x="11408632" y="18596238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441" name="AutoShape 301">
          <a:extLst>
            <a:ext uri="{FF2B5EF4-FFF2-40B4-BE49-F238E27FC236}">
              <a16:creationId xmlns:a16="http://schemas.microsoft.com/office/drawing/2014/main" id="{4951797C-8F36-4FB8-B97E-0705694F02BE}"/>
            </a:ext>
          </a:extLst>
        </xdr:cNvPr>
        <xdr:cNvSpPr>
          <a:spLocks noChangeArrowheads="1"/>
        </xdr:cNvSpPr>
      </xdr:nvSpPr>
      <xdr:spPr bwMode="auto">
        <a:xfrm rot="7084349">
          <a:off x="1502633" y="20622262"/>
          <a:ext cx="300099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443" name="AutoShape 10733">
          <a:extLst>
            <a:ext uri="{FF2B5EF4-FFF2-40B4-BE49-F238E27FC236}">
              <a16:creationId xmlns:a16="http://schemas.microsoft.com/office/drawing/2014/main" id="{AA434DB0-4F67-4E9B-81F5-83403FF3EE3B}"/>
            </a:ext>
          </a:extLst>
        </xdr:cNvPr>
        <xdr:cNvSpPr>
          <a:spLocks noChangeArrowheads="1"/>
        </xdr:cNvSpPr>
      </xdr:nvSpPr>
      <xdr:spPr bwMode="auto">
        <a:xfrm rot="5400000">
          <a:off x="7561356" y="20695398"/>
          <a:ext cx="460188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444" name="AutoShape 301">
          <a:extLst>
            <a:ext uri="{FF2B5EF4-FFF2-40B4-BE49-F238E27FC236}">
              <a16:creationId xmlns:a16="http://schemas.microsoft.com/office/drawing/2014/main" id="{C1B59E3E-5459-42C0-95DC-197779D8083E}"/>
            </a:ext>
          </a:extLst>
        </xdr:cNvPr>
        <xdr:cNvSpPr>
          <a:spLocks noChangeArrowheads="1"/>
        </xdr:cNvSpPr>
      </xdr:nvSpPr>
      <xdr:spPr bwMode="auto">
        <a:xfrm rot="7084349">
          <a:off x="10318455" y="20621945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445" name="AutoShape 301">
          <a:extLst>
            <a:ext uri="{FF2B5EF4-FFF2-40B4-BE49-F238E27FC236}">
              <a16:creationId xmlns:a16="http://schemas.microsoft.com/office/drawing/2014/main" id="{D265D639-C8A0-4956-A3F9-DB861728F90F}"/>
            </a:ext>
          </a:extLst>
        </xdr:cNvPr>
        <xdr:cNvSpPr>
          <a:spLocks noChangeArrowheads="1"/>
        </xdr:cNvSpPr>
      </xdr:nvSpPr>
      <xdr:spPr bwMode="auto">
        <a:xfrm rot="7084349">
          <a:off x="2590402" y="22385269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446" name="AutoShape 301">
          <a:extLst>
            <a:ext uri="{FF2B5EF4-FFF2-40B4-BE49-F238E27FC236}">
              <a16:creationId xmlns:a16="http://schemas.microsoft.com/office/drawing/2014/main" id="{AEFDCC2F-19C3-47AE-8FE3-50F831CF35C7}"/>
            </a:ext>
          </a:extLst>
        </xdr:cNvPr>
        <xdr:cNvSpPr>
          <a:spLocks noChangeArrowheads="1"/>
        </xdr:cNvSpPr>
      </xdr:nvSpPr>
      <xdr:spPr bwMode="auto">
        <a:xfrm rot="7084349">
          <a:off x="5288778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447" name="AutoShape 301">
          <a:extLst>
            <a:ext uri="{FF2B5EF4-FFF2-40B4-BE49-F238E27FC236}">
              <a16:creationId xmlns:a16="http://schemas.microsoft.com/office/drawing/2014/main" id="{23B61D51-7904-4696-982E-B90C77665239}"/>
            </a:ext>
          </a:extLst>
        </xdr:cNvPr>
        <xdr:cNvSpPr>
          <a:spLocks noChangeArrowheads="1"/>
        </xdr:cNvSpPr>
      </xdr:nvSpPr>
      <xdr:spPr bwMode="auto">
        <a:xfrm rot="7084349">
          <a:off x="6543837" y="22403198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449" name="AutoShape 301">
          <a:extLst>
            <a:ext uri="{FF2B5EF4-FFF2-40B4-BE49-F238E27FC236}">
              <a16:creationId xmlns:a16="http://schemas.microsoft.com/office/drawing/2014/main" id="{4B2547E5-5002-4D68-BD39-E45A898061E1}"/>
            </a:ext>
          </a:extLst>
        </xdr:cNvPr>
        <xdr:cNvSpPr>
          <a:spLocks noChangeArrowheads="1"/>
        </xdr:cNvSpPr>
      </xdr:nvSpPr>
      <xdr:spPr bwMode="auto">
        <a:xfrm rot="7084349">
          <a:off x="10309013" y="22430092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450" name="AutoShape 301">
          <a:extLst>
            <a:ext uri="{FF2B5EF4-FFF2-40B4-BE49-F238E27FC236}">
              <a16:creationId xmlns:a16="http://schemas.microsoft.com/office/drawing/2014/main" id="{F0E374D9-E7DF-47BE-8369-93B4B39F2CD8}"/>
            </a:ext>
          </a:extLst>
        </xdr:cNvPr>
        <xdr:cNvSpPr>
          <a:spLocks noChangeArrowheads="1"/>
        </xdr:cNvSpPr>
      </xdr:nvSpPr>
      <xdr:spPr bwMode="auto">
        <a:xfrm rot="7084349">
          <a:off x="8874661" y="24267857"/>
          <a:ext cx="304437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451" name="AutoShape 301">
          <a:extLst>
            <a:ext uri="{FF2B5EF4-FFF2-40B4-BE49-F238E27FC236}">
              <a16:creationId xmlns:a16="http://schemas.microsoft.com/office/drawing/2014/main" id="{3AD36D66-367E-4CBC-9DAD-7F176B67EF19}"/>
            </a:ext>
          </a:extLst>
        </xdr:cNvPr>
        <xdr:cNvSpPr>
          <a:spLocks noChangeArrowheads="1"/>
        </xdr:cNvSpPr>
      </xdr:nvSpPr>
      <xdr:spPr bwMode="auto">
        <a:xfrm rot="7084349">
          <a:off x="12880060" y="24311980"/>
          <a:ext cx="304437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624805</xdr:colOff>
      <xdr:row>15</xdr:row>
      <xdr:rowOff>78147</xdr:rowOff>
    </xdr:from>
    <xdr:to>
      <xdr:col>8</xdr:col>
      <xdr:colOff>620233</xdr:colOff>
      <xdr:row>16</xdr:row>
      <xdr:rowOff>177207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7A99CE9A-E6E8-4187-96AE-A454B7A8967F}"/>
            </a:ext>
          </a:extLst>
        </xdr:cNvPr>
        <xdr:cNvSpPr/>
      </xdr:nvSpPr>
      <xdr:spPr>
        <a:xfrm>
          <a:off x="4366225" y="2783247"/>
          <a:ext cx="620268" cy="30480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18249</xdr:colOff>
      <xdr:row>15</xdr:row>
      <xdr:rowOff>68377</xdr:rowOff>
    </xdr:from>
    <xdr:to>
      <xdr:col>11</xdr:col>
      <xdr:colOff>13676</xdr:colOff>
      <xdr:row>16</xdr:row>
      <xdr:rowOff>154737</xdr:rowOff>
    </xdr:to>
    <xdr:sp macro="" textlink="">
      <xdr:nvSpPr>
        <xdr:cNvPr id="15" name="Isosceles Triangle 14">
          <a:extLst>
            <a:ext uri="{FF2B5EF4-FFF2-40B4-BE49-F238E27FC236}">
              <a16:creationId xmlns:a16="http://schemas.microsoft.com/office/drawing/2014/main" id="{B58D26A2-8B34-45FD-8217-FF13A88149BA}"/>
            </a:ext>
          </a:extLst>
        </xdr:cNvPr>
        <xdr:cNvSpPr/>
      </xdr:nvSpPr>
      <xdr:spPr>
        <a:xfrm>
          <a:off x="5782095" y="2784223"/>
          <a:ext cx="640196" cy="29151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marL="0" indent="0" algn="ctr"/>
          <a:endParaRPr lang="en-US" sz="1000" b="0" i="0" u="none" strike="noStrike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8</xdr:col>
      <xdr:colOff>4572</xdr:colOff>
      <xdr:row>24</xdr:row>
      <xdr:rowOff>78147</xdr:rowOff>
    </xdr:from>
    <xdr:to>
      <xdr:col>9</xdr:col>
      <xdr:colOff>0</xdr:colOff>
      <xdr:row>25</xdr:row>
      <xdr:rowOff>192447</xdr:rowOff>
    </xdr:to>
    <xdr:sp macro="" textlink="">
      <xdr:nvSpPr>
        <xdr:cNvPr id="17" name="Isosceles Triangle 16">
          <a:extLst>
            <a:ext uri="{FF2B5EF4-FFF2-40B4-BE49-F238E27FC236}">
              <a16:creationId xmlns:a16="http://schemas.microsoft.com/office/drawing/2014/main" id="{77CD35C7-02A0-42F8-A68D-2464C23FFC08}"/>
            </a:ext>
          </a:extLst>
        </xdr:cNvPr>
        <xdr:cNvSpPr/>
      </xdr:nvSpPr>
      <xdr:spPr>
        <a:xfrm>
          <a:off x="43708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704FF7B2-6F64-445A-8DD0-B55A92693671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CA1FD673-517F-4179-BDDB-6DDA8F5CB951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34" name="Isosceles Triangle 33">
          <a:extLst>
            <a:ext uri="{FF2B5EF4-FFF2-40B4-BE49-F238E27FC236}">
              <a16:creationId xmlns:a16="http://schemas.microsoft.com/office/drawing/2014/main" id="{0D19B7A3-EBE5-4653-BE33-48B960AAE0CA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575139EE-44CA-4677-9453-34F7DC2AC2B5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BC52673D-AEE6-458C-A462-208C673639D2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78147</xdr:rowOff>
    </xdr:from>
    <xdr:to>
      <xdr:col>15</xdr:col>
      <xdr:colOff>0</xdr:colOff>
      <xdr:row>36</xdr:row>
      <xdr:rowOff>192447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EF61B5AE-FA34-4343-BC10-C92206AF2F59}"/>
            </a:ext>
          </a:extLst>
        </xdr:cNvPr>
        <xdr:cNvSpPr/>
      </xdr:nvSpPr>
      <xdr:spPr>
        <a:xfrm>
          <a:off x="811987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44" name="Isosceles Triangle 43">
          <a:extLst>
            <a:ext uri="{FF2B5EF4-FFF2-40B4-BE49-F238E27FC236}">
              <a16:creationId xmlns:a16="http://schemas.microsoft.com/office/drawing/2014/main" id="{6037B30C-BF5C-4F1C-BA19-E32C4FEB5084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59" name="Isosceles Triangle 58">
          <a:extLst>
            <a:ext uri="{FF2B5EF4-FFF2-40B4-BE49-F238E27FC236}">
              <a16:creationId xmlns:a16="http://schemas.microsoft.com/office/drawing/2014/main" id="{A9D8C7B8-9CBC-4C7D-BD71-8592E2D329E7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53</xdr:row>
      <xdr:rowOff>78147</xdr:rowOff>
    </xdr:from>
    <xdr:to>
      <xdr:col>13</xdr:col>
      <xdr:colOff>0</xdr:colOff>
      <xdr:row>54</xdr:row>
      <xdr:rowOff>192447</xdr:rowOff>
    </xdr:to>
    <xdr:sp macro="" textlink="">
      <xdr:nvSpPr>
        <xdr:cNvPr id="60" name="Isosceles Triangle 59">
          <a:extLst>
            <a:ext uri="{FF2B5EF4-FFF2-40B4-BE49-F238E27FC236}">
              <a16:creationId xmlns:a16="http://schemas.microsoft.com/office/drawing/2014/main" id="{D9720390-489A-41EE-A63A-19FB5C784347}"/>
            </a:ext>
          </a:extLst>
        </xdr:cNvPr>
        <xdr:cNvSpPr/>
      </xdr:nvSpPr>
      <xdr:spPr>
        <a:xfrm>
          <a:off x="687019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4572</xdr:colOff>
      <xdr:row>44</xdr:row>
      <xdr:rowOff>66774</xdr:rowOff>
    </xdr:from>
    <xdr:to>
      <xdr:col>21</xdr:col>
      <xdr:colOff>0</xdr:colOff>
      <xdr:row>45</xdr:row>
      <xdr:rowOff>165834</xdr:rowOff>
    </xdr:to>
    <xdr:sp macro="" textlink="">
      <xdr:nvSpPr>
        <xdr:cNvPr id="61" name="Isosceles Triangle 60">
          <a:extLst>
            <a:ext uri="{FF2B5EF4-FFF2-40B4-BE49-F238E27FC236}">
              <a16:creationId xmlns:a16="http://schemas.microsoft.com/office/drawing/2014/main" id="{1AC353F9-E80D-42A0-A46C-FC8BEA2D25A1}"/>
            </a:ext>
          </a:extLst>
        </xdr:cNvPr>
        <xdr:cNvSpPr/>
      </xdr:nvSpPr>
      <xdr:spPr>
        <a:xfrm>
          <a:off x="11868912" y="7922994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53</xdr:row>
      <xdr:rowOff>78147</xdr:rowOff>
    </xdr:from>
    <xdr:to>
      <xdr:col>5</xdr:col>
      <xdr:colOff>0</xdr:colOff>
      <xdr:row>54</xdr:row>
      <xdr:rowOff>192447</xdr:rowOff>
    </xdr:to>
    <xdr:sp macro="" textlink="">
      <xdr:nvSpPr>
        <xdr:cNvPr id="133" name="Isosceles Triangle 132">
          <a:extLst>
            <a:ext uri="{FF2B5EF4-FFF2-40B4-BE49-F238E27FC236}">
              <a16:creationId xmlns:a16="http://schemas.microsoft.com/office/drawing/2014/main" id="{65354069-CAB0-40F6-AB3E-A3AEB89E4A2D}"/>
            </a:ext>
          </a:extLst>
        </xdr:cNvPr>
        <xdr:cNvSpPr/>
      </xdr:nvSpPr>
      <xdr:spPr>
        <a:xfrm>
          <a:off x="185623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176784</xdr:colOff>
      <xdr:row>157</xdr:row>
      <xdr:rowOff>146304</xdr:rowOff>
    </xdr:from>
    <xdr:to>
      <xdr:col>12</xdr:col>
      <xdr:colOff>443484</xdr:colOff>
      <xdr:row>159</xdr:row>
      <xdr:rowOff>64770</xdr:rowOff>
    </xdr:to>
    <xdr:sp macro="" textlink="">
      <xdr:nvSpPr>
        <xdr:cNvPr id="136" name="Line 327">
          <a:extLst>
            <a:ext uri="{FF2B5EF4-FFF2-40B4-BE49-F238E27FC236}">
              <a16:creationId xmlns:a16="http://schemas.microsoft.com/office/drawing/2014/main" id="{0C2D478A-1D3C-4EAF-9551-16CD59201424}"/>
            </a:ext>
          </a:extLst>
        </xdr:cNvPr>
        <xdr:cNvSpPr>
          <a:spLocks noChangeShapeType="1"/>
        </xdr:cNvSpPr>
      </xdr:nvSpPr>
      <xdr:spPr bwMode="auto">
        <a:xfrm flipH="1">
          <a:off x="7042404" y="2915564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212217</xdr:colOff>
      <xdr:row>157</xdr:row>
      <xdr:rowOff>172974</xdr:rowOff>
    </xdr:from>
    <xdr:to>
      <xdr:col>12</xdr:col>
      <xdr:colOff>478917</xdr:colOff>
      <xdr:row>159</xdr:row>
      <xdr:rowOff>91440</xdr:rowOff>
    </xdr:to>
    <xdr:sp macro="" textlink="">
      <xdr:nvSpPr>
        <xdr:cNvPr id="139" name="Line 327">
          <a:extLst>
            <a:ext uri="{FF2B5EF4-FFF2-40B4-BE49-F238E27FC236}">
              <a16:creationId xmlns:a16="http://schemas.microsoft.com/office/drawing/2014/main" id="{1ED01202-F7BA-4709-B1F2-A9DB87E78743}"/>
            </a:ext>
          </a:extLst>
        </xdr:cNvPr>
        <xdr:cNvSpPr>
          <a:spLocks noChangeShapeType="1"/>
        </xdr:cNvSpPr>
      </xdr:nvSpPr>
      <xdr:spPr bwMode="auto">
        <a:xfrm flipH="1">
          <a:off x="7077837" y="29182314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182044</xdr:colOff>
      <xdr:row>161</xdr:row>
      <xdr:rowOff>138432</xdr:rowOff>
    </xdr:from>
    <xdr:to>
      <xdr:col>5</xdr:col>
      <xdr:colOff>349761</xdr:colOff>
      <xdr:row>163</xdr:row>
      <xdr:rowOff>106839</xdr:rowOff>
    </xdr:to>
    <xdr:sp macro="" textlink="">
      <xdr:nvSpPr>
        <xdr:cNvPr id="140" name="AutoShape 301">
          <a:extLst>
            <a:ext uri="{FF2B5EF4-FFF2-40B4-BE49-F238E27FC236}">
              <a16:creationId xmlns:a16="http://schemas.microsoft.com/office/drawing/2014/main" id="{9545E206-C953-49E8-AA25-FFD3DED71B5C}"/>
            </a:ext>
          </a:extLst>
        </xdr:cNvPr>
        <xdr:cNvSpPr>
          <a:spLocks noChangeArrowheads="1"/>
        </xdr:cNvSpPr>
      </xdr:nvSpPr>
      <xdr:spPr bwMode="auto">
        <a:xfrm rot="7084349">
          <a:off x="2590559" y="29985377"/>
          <a:ext cx="30368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146" name="Line 318">
          <a:extLst>
            <a:ext uri="{FF2B5EF4-FFF2-40B4-BE49-F238E27FC236}">
              <a16:creationId xmlns:a16="http://schemas.microsoft.com/office/drawing/2014/main" id="{50665E5B-9B92-4960-A1A4-7DDB69BACE30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148" name="Line 318">
          <a:extLst>
            <a:ext uri="{FF2B5EF4-FFF2-40B4-BE49-F238E27FC236}">
              <a16:creationId xmlns:a16="http://schemas.microsoft.com/office/drawing/2014/main" id="{EA4065B3-85D7-44CD-ADC4-4E0D0EFECC9B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151" name="Line 318">
          <a:extLst>
            <a:ext uri="{FF2B5EF4-FFF2-40B4-BE49-F238E27FC236}">
              <a16:creationId xmlns:a16="http://schemas.microsoft.com/office/drawing/2014/main" id="{8B806F76-A3DC-425A-BAB7-FCAA9A4CBE2D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152" name="Line 305">
          <a:extLst>
            <a:ext uri="{FF2B5EF4-FFF2-40B4-BE49-F238E27FC236}">
              <a16:creationId xmlns:a16="http://schemas.microsoft.com/office/drawing/2014/main" id="{DBCB8894-F551-4708-B22B-86E4ADA0A51D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157" name="Line 305">
          <a:extLst>
            <a:ext uri="{FF2B5EF4-FFF2-40B4-BE49-F238E27FC236}">
              <a16:creationId xmlns:a16="http://schemas.microsoft.com/office/drawing/2014/main" id="{1A8D4E64-E63A-4DB4-B4B0-7BB04F860694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126762</xdr:colOff>
      <xdr:row>157</xdr:row>
      <xdr:rowOff>31768</xdr:rowOff>
    </xdr:from>
    <xdr:to>
      <xdr:col>17</xdr:col>
      <xdr:colOff>446331</xdr:colOff>
      <xdr:row>159</xdr:row>
      <xdr:rowOff>78783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F859C52-E941-45EA-A84F-1BEDB9261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6582" y="29041108"/>
          <a:ext cx="319569" cy="481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94519</xdr:colOff>
      <xdr:row>163</xdr:row>
      <xdr:rowOff>124544</xdr:rowOff>
    </xdr:from>
    <xdr:to>
      <xdr:col>17</xdr:col>
      <xdr:colOff>287713</xdr:colOff>
      <xdr:row>165</xdr:row>
      <xdr:rowOff>132319</xdr:rowOff>
    </xdr:to>
    <xdr:sp macro="" textlink="">
      <xdr:nvSpPr>
        <xdr:cNvPr id="159" name="Parallelogram 158">
          <a:extLst>
            <a:ext uri="{FF2B5EF4-FFF2-40B4-BE49-F238E27FC236}">
              <a16:creationId xmlns:a16="http://schemas.microsoft.com/office/drawing/2014/main" id="{1C2BD3D7-FA81-4A72-BE8D-DEE00A23BEF7}"/>
            </a:ext>
          </a:extLst>
        </xdr:cNvPr>
        <xdr:cNvSpPr/>
      </xdr:nvSpPr>
      <xdr:spPr>
        <a:xfrm rot="1440000">
          <a:off x="10084339" y="30238784"/>
          <a:ext cx="193194" cy="282095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85701</xdr:colOff>
      <xdr:row>163</xdr:row>
      <xdr:rowOff>150580</xdr:rowOff>
    </xdr:from>
    <xdr:to>
      <xdr:col>17</xdr:col>
      <xdr:colOff>282394</xdr:colOff>
      <xdr:row>165</xdr:row>
      <xdr:rowOff>118335</xdr:rowOff>
    </xdr:to>
    <xdr:cxnSp macro="">
      <xdr:nvCxnSpPr>
        <xdr:cNvPr id="168" name="Straight Connector 167">
          <a:extLst>
            <a:ext uri="{FF2B5EF4-FFF2-40B4-BE49-F238E27FC236}">
              <a16:creationId xmlns:a16="http://schemas.microsoft.com/office/drawing/2014/main" id="{6E75D7CA-D6B3-4DD9-BA30-A3FE0D753313}"/>
            </a:ext>
          </a:extLst>
        </xdr:cNvPr>
        <xdr:cNvCxnSpPr/>
      </xdr:nvCxnSpPr>
      <xdr:spPr>
        <a:xfrm flipH="1">
          <a:off x="10075521" y="30264820"/>
          <a:ext cx="196693" cy="249695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4572</xdr:colOff>
      <xdr:row>149</xdr:row>
      <xdr:rowOff>78147</xdr:rowOff>
    </xdr:from>
    <xdr:to>
      <xdr:col>7</xdr:col>
      <xdr:colOff>0</xdr:colOff>
      <xdr:row>151</xdr:row>
      <xdr:rowOff>0</xdr:rowOff>
    </xdr:to>
    <xdr:sp macro="" textlink="">
      <xdr:nvSpPr>
        <xdr:cNvPr id="174" name="Isosceles Triangle 173">
          <a:extLst>
            <a:ext uri="{FF2B5EF4-FFF2-40B4-BE49-F238E27FC236}">
              <a16:creationId xmlns:a16="http://schemas.microsoft.com/office/drawing/2014/main" id="{4E135CCB-AFF6-4330-A63C-9C4B8E0309F1}"/>
            </a:ext>
          </a:extLst>
        </xdr:cNvPr>
        <xdr:cNvSpPr/>
      </xdr:nvSpPr>
      <xdr:spPr>
        <a:xfrm>
          <a:off x="3121152" y="27670167"/>
          <a:ext cx="620268" cy="26475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176" name="Isosceles Triangle 175">
          <a:extLst>
            <a:ext uri="{FF2B5EF4-FFF2-40B4-BE49-F238E27FC236}">
              <a16:creationId xmlns:a16="http://schemas.microsoft.com/office/drawing/2014/main" id="{C5084302-ADD4-4693-9D4F-6A38E79E1D76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178" name="Isosceles Triangle 177">
          <a:extLst>
            <a:ext uri="{FF2B5EF4-FFF2-40B4-BE49-F238E27FC236}">
              <a16:creationId xmlns:a16="http://schemas.microsoft.com/office/drawing/2014/main" id="{FDABCF93-8B97-4958-AF61-9633C432472D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563501</xdr:colOff>
      <xdr:row>15</xdr:row>
      <xdr:rowOff>69287</xdr:rowOff>
    </xdr:from>
    <xdr:to>
      <xdr:col>2</xdr:col>
      <xdr:colOff>600118</xdr:colOff>
      <xdr:row>16</xdr:row>
      <xdr:rowOff>170502</xdr:rowOff>
    </xdr:to>
    <xdr:sp macro="" textlink="">
      <xdr:nvSpPr>
        <xdr:cNvPr id="303" name="Isosceles Triangle 302">
          <a:extLst>
            <a:ext uri="{FF2B5EF4-FFF2-40B4-BE49-F238E27FC236}">
              <a16:creationId xmlns:a16="http://schemas.microsoft.com/office/drawing/2014/main" id="{909B5CE5-BD6B-4540-96FE-D679C3387B08}"/>
            </a:ext>
          </a:extLst>
        </xdr:cNvPr>
        <xdr:cNvSpPr/>
      </xdr:nvSpPr>
      <xdr:spPr>
        <a:xfrm>
          <a:off x="563501" y="2774387"/>
          <a:ext cx="623357" cy="306955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624805</xdr:colOff>
      <xdr:row>15</xdr:row>
      <xdr:rowOff>78147</xdr:rowOff>
    </xdr:from>
    <xdr:to>
      <xdr:col>4</xdr:col>
      <xdr:colOff>611373</xdr:colOff>
      <xdr:row>16</xdr:row>
      <xdr:rowOff>177207</xdr:rowOff>
    </xdr:to>
    <xdr:sp macro="" textlink="">
      <xdr:nvSpPr>
        <xdr:cNvPr id="305" name="Isosceles Triangle 304">
          <a:extLst>
            <a:ext uri="{FF2B5EF4-FFF2-40B4-BE49-F238E27FC236}">
              <a16:creationId xmlns:a16="http://schemas.microsoft.com/office/drawing/2014/main" id="{9EE2B9E4-A4E4-49B9-941B-A459DC2A6CC7}"/>
            </a:ext>
          </a:extLst>
        </xdr:cNvPr>
        <xdr:cNvSpPr/>
      </xdr:nvSpPr>
      <xdr:spPr>
        <a:xfrm>
          <a:off x="1836385" y="2783247"/>
          <a:ext cx="626648" cy="304800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624806</xdr:colOff>
      <xdr:row>15</xdr:row>
      <xdr:rowOff>78147</xdr:rowOff>
    </xdr:from>
    <xdr:to>
      <xdr:col>6</xdr:col>
      <xdr:colOff>611373</xdr:colOff>
      <xdr:row>16</xdr:row>
      <xdr:rowOff>173397</xdr:rowOff>
    </xdr:to>
    <xdr:sp macro="" textlink="">
      <xdr:nvSpPr>
        <xdr:cNvPr id="308" name="Isosceles Triangle 307">
          <a:extLst>
            <a:ext uri="{FF2B5EF4-FFF2-40B4-BE49-F238E27FC236}">
              <a16:creationId xmlns:a16="http://schemas.microsoft.com/office/drawing/2014/main" id="{33F9BFDC-3C94-4093-A7E9-F7AB53F52894}"/>
            </a:ext>
          </a:extLst>
        </xdr:cNvPr>
        <xdr:cNvSpPr/>
      </xdr:nvSpPr>
      <xdr:spPr>
        <a:xfrm>
          <a:off x="3101306" y="2783247"/>
          <a:ext cx="626647" cy="300990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123265</xdr:colOff>
      <xdr:row>151</xdr:row>
      <xdr:rowOff>11206</xdr:rowOff>
    </xdr:from>
    <xdr:to>
      <xdr:col>11</xdr:col>
      <xdr:colOff>212913</xdr:colOff>
      <xdr:row>151</xdr:row>
      <xdr:rowOff>156883</xdr:rowOff>
    </xdr:to>
    <xdr:sp macro="" textlink="">
      <xdr:nvSpPr>
        <xdr:cNvPr id="309" name="Curved Down Ribbon 284">
          <a:extLst>
            <a:ext uri="{FF2B5EF4-FFF2-40B4-BE49-F238E27FC236}">
              <a16:creationId xmlns:a16="http://schemas.microsoft.com/office/drawing/2014/main" id="{E493348E-CDA2-485E-B25C-3174C7BFFAA3}"/>
            </a:ext>
          </a:extLst>
        </xdr:cNvPr>
        <xdr:cNvSpPr/>
      </xdr:nvSpPr>
      <xdr:spPr>
        <a:xfrm>
          <a:off x="63640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391" name="Isosceles Triangle 390">
          <a:extLst>
            <a:ext uri="{FF2B5EF4-FFF2-40B4-BE49-F238E27FC236}">
              <a16:creationId xmlns:a16="http://schemas.microsoft.com/office/drawing/2014/main" id="{720ED1EB-E349-4967-BA76-69DF6F7DE68D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52" name="Isosceles Triangle 451">
          <a:extLst>
            <a:ext uri="{FF2B5EF4-FFF2-40B4-BE49-F238E27FC236}">
              <a16:creationId xmlns:a16="http://schemas.microsoft.com/office/drawing/2014/main" id="{CFC83E40-FE33-45FF-9631-0BB13F29C7AC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95250</xdr:rowOff>
    </xdr:from>
    <xdr:to>
      <xdr:col>17</xdr:col>
      <xdr:colOff>353787</xdr:colOff>
      <xdr:row>153</xdr:row>
      <xdr:rowOff>68035</xdr:rowOff>
    </xdr:to>
    <xdr:sp macro="" textlink="">
      <xdr:nvSpPr>
        <xdr:cNvPr id="453" name="Curved Right Arrow 287">
          <a:extLst>
            <a:ext uri="{FF2B5EF4-FFF2-40B4-BE49-F238E27FC236}">
              <a16:creationId xmlns:a16="http://schemas.microsoft.com/office/drawing/2014/main" id="{A8A44CC8-1823-46D0-9786-D9CFAF50ECBE}"/>
            </a:ext>
          </a:extLst>
        </xdr:cNvPr>
        <xdr:cNvSpPr/>
      </xdr:nvSpPr>
      <xdr:spPr>
        <a:xfrm>
          <a:off x="10193928" y="282206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150</xdr:row>
      <xdr:rowOff>13608</xdr:rowOff>
    </xdr:from>
    <xdr:to>
      <xdr:col>10</xdr:col>
      <xdr:colOff>381000</xdr:colOff>
      <xdr:row>150</xdr:row>
      <xdr:rowOff>149679</xdr:rowOff>
    </xdr:to>
    <xdr:sp macro="" textlink="">
      <xdr:nvSpPr>
        <xdr:cNvPr id="454" name="Flowchart: Connector 453">
          <a:extLst>
            <a:ext uri="{FF2B5EF4-FFF2-40B4-BE49-F238E27FC236}">
              <a16:creationId xmlns:a16="http://schemas.microsoft.com/office/drawing/2014/main" id="{7EE45E4A-FD28-407E-BA3B-E4F3987B3889}"/>
            </a:ext>
          </a:extLst>
        </xdr:cNvPr>
        <xdr:cNvSpPr/>
      </xdr:nvSpPr>
      <xdr:spPr>
        <a:xfrm>
          <a:off x="5860868" y="27773268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57" name="Straight Arrow Connector 456">
          <a:extLst>
            <a:ext uri="{FF2B5EF4-FFF2-40B4-BE49-F238E27FC236}">
              <a16:creationId xmlns:a16="http://schemas.microsoft.com/office/drawing/2014/main" id="{39EF1C41-0BD3-4B56-A284-0DF969C16D7B}"/>
            </a:ext>
          </a:extLst>
        </xdr:cNvPr>
        <xdr:cNvCxnSpPr>
          <a:endCxn id="178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58" name="Curved Right Arrow 313">
          <a:extLst>
            <a:ext uri="{FF2B5EF4-FFF2-40B4-BE49-F238E27FC236}">
              <a16:creationId xmlns:a16="http://schemas.microsoft.com/office/drawing/2014/main" id="{EC38247C-6700-44FA-8432-298A26C0B6D1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59" name="Curved Right Arrow 314">
          <a:extLst>
            <a:ext uri="{FF2B5EF4-FFF2-40B4-BE49-F238E27FC236}">
              <a16:creationId xmlns:a16="http://schemas.microsoft.com/office/drawing/2014/main" id="{58DA190F-9D4F-4B99-9A90-E14FF3CE175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60" name="Curved Right Arrow 315">
          <a:extLst>
            <a:ext uri="{FF2B5EF4-FFF2-40B4-BE49-F238E27FC236}">
              <a16:creationId xmlns:a16="http://schemas.microsoft.com/office/drawing/2014/main" id="{110668E6-F254-4DBF-9676-FCD230C1EE1A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4572</xdr:colOff>
      <xdr:row>24</xdr:row>
      <xdr:rowOff>78147</xdr:rowOff>
    </xdr:from>
    <xdr:to>
      <xdr:col>7</xdr:col>
      <xdr:colOff>0</xdr:colOff>
      <xdr:row>25</xdr:row>
      <xdr:rowOff>192447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id="{CB04A39F-8F7C-4E39-96F4-C87F1C8BA8C7}"/>
            </a:ext>
          </a:extLst>
        </xdr:cNvPr>
        <xdr:cNvSpPr/>
      </xdr:nvSpPr>
      <xdr:spPr>
        <a:xfrm>
          <a:off x="312115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72</xdr:row>
      <xdr:rowOff>65708</xdr:rowOff>
    </xdr:from>
    <xdr:to>
      <xdr:col>17</xdr:col>
      <xdr:colOff>0</xdr:colOff>
      <xdr:row>73</xdr:row>
      <xdr:rowOff>160958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7001FB3C-82AF-4611-905C-715BE2EDCD13}"/>
            </a:ext>
          </a:extLst>
        </xdr:cNvPr>
        <xdr:cNvSpPr/>
      </xdr:nvSpPr>
      <xdr:spPr>
        <a:xfrm>
          <a:off x="9369552" y="12745388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81</xdr:row>
      <xdr:rowOff>63195</xdr:rowOff>
    </xdr:from>
    <xdr:to>
      <xdr:col>21</xdr:col>
      <xdr:colOff>0</xdr:colOff>
      <xdr:row>82</xdr:row>
      <xdr:rowOff>158445</xdr:rowOff>
    </xdr:to>
    <xdr:sp macro="" textlink="">
      <xdr:nvSpPr>
        <xdr:cNvPr id="463" name="Isosceles Triangle 462">
          <a:extLst>
            <a:ext uri="{FF2B5EF4-FFF2-40B4-BE49-F238E27FC236}">
              <a16:creationId xmlns:a16="http://schemas.microsoft.com/office/drawing/2014/main" id="{FEF222CD-811F-4718-ADEA-31BDE6386379}"/>
            </a:ext>
          </a:extLst>
        </xdr:cNvPr>
        <xdr:cNvSpPr/>
      </xdr:nvSpPr>
      <xdr:spPr>
        <a:xfrm>
          <a:off x="1186891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72</xdr:row>
      <xdr:rowOff>61479</xdr:rowOff>
    </xdr:from>
    <xdr:to>
      <xdr:col>9</xdr:col>
      <xdr:colOff>0</xdr:colOff>
      <xdr:row>73</xdr:row>
      <xdr:rowOff>156729</xdr:rowOff>
    </xdr:to>
    <xdr:sp macro="" textlink="">
      <xdr:nvSpPr>
        <xdr:cNvPr id="464" name="Isosceles Triangle 463">
          <a:extLst>
            <a:ext uri="{FF2B5EF4-FFF2-40B4-BE49-F238E27FC236}">
              <a16:creationId xmlns:a16="http://schemas.microsoft.com/office/drawing/2014/main" id="{CCD2A294-1DA3-449A-910E-82F72B9E5837}"/>
            </a:ext>
          </a:extLst>
        </xdr:cNvPr>
        <xdr:cNvSpPr/>
      </xdr:nvSpPr>
      <xdr:spPr>
        <a:xfrm>
          <a:off x="437083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135062</xdr:colOff>
      <xdr:row>157</xdr:row>
      <xdr:rowOff>113825</xdr:rowOff>
    </xdr:from>
    <xdr:to>
      <xdr:col>12</xdr:col>
      <xdr:colOff>401762</xdr:colOff>
      <xdr:row>159</xdr:row>
      <xdr:rowOff>32291</xdr:rowOff>
    </xdr:to>
    <xdr:sp macro="" textlink="">
      <xdr:nvSpPr>
        <xdr:cNvPr id="465" name="Line 327">
          <a:extLst>
            <a:ext uri="{FF2B5EF4-FFF2-40B4-BE49-F238E27FC236}">
              <a16:creationId xmlns:a16="http://schemas.microsoft.com/office/drawing/2014/main" id="{8D9668BC-502D-44E3-B49E-A3A343E59127}"/>
            </a:ext>
          </a:extLst>
        </xdr:cNvPr>
        <xdr:cNvSpPr>
          <a:spLocks noChangeShapeType="1"/>
        </xdr:cNvSpPr>
      </xdr:nvSpPr>
      <xdr:spPr bwMode="auto">
        <a:xfrm flipH="1">
          <a:off x="7000682" y="29123165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251841</xdr:colOff>
      <xdr:row>157</xdr:row>
      <xdr:rowOff>206502</xdr:rowOff>
    </xdr:from>
    <xdr:to>
      <xdr:col>12</xdr:col>
      <xdr:colOff>518541</xdr:colOff>
      <xdr:row>159</xdr:row>
      <xdr:rowOff>124968</xdr:rowOff>
    </xdr:to>
    <xdr:sp macro="" textlink="">
      <xdr:nvSpPr>
        <xdr:cNvPr id="466" name="Line 327">
          <a:extLst>
            <a:ext uri="{FF2B5EF4-FFF2-40B4-BE49-F238E27FC236}">
              <a16:creationId xmlns:a16="http://schemas.microsoft.com/office/drawing/2014/main" id="{F80EE868-AFB9-4CA8-B1D8-F9FE48953AC1}"/>
            </a:ext>
          </a:extLst>
        </xdr:cNvPr>
        <xdr:cNvSpPr>
          <a:spLocks noChangeShapeType="1"/>
        </xdr:cNvSpPr>
      </xdr:nvSpPr>
      <xdr:spPr bwMode="auto">
        <a:xfrm flipH="1">
          <a:off x="7117461" y="29215842"/>
          <a:ext cx="266700" cy="352806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236195</xdr:colOff>
      <xdr:row>163</xdr:row>
      <xdr:rowOff>854</xdr:rowOff>
    </xdr:from>
    <xdr:to>
      <xdr:col>8</xdr:col>
      <xdr:colOff>412247</xdr:colOff>
      <xdr:row>165</xdr:row>
      <xdr:rowOff>44948</xdr:rowOff>
    </xdr:to>
    <xdr:sp macro="" textlink="">
      <xdr:nvSpPr>
        <xdr:cNvPr id="467" name="AutoShape 410">
          <a:extLst>
            <a:ext uri="{FF2B5EF4-FFF2-40B4-BE49-F238E27FC236}">
              <a16:creationId xmlns:a16="http://schemas.microsoft.com/office/drawing/2014/main" id="{AFC43AAA-3542-4AA5-BD4F-44F707E20D58}"/>
            </a:ext>
          </a:extLst>
        </xdr:cNvPr>
        <xdr:cNvSpPr>
          <a:spLocks noChangeArrowheads="1"/>
        </xdr:cNvSpPr>
      </xdr:nvSpPr>
      <xdr:spPr bwMode="auto">
        <a:xfrm rot="7297720">
          <a:off x="4500794" y="30216755"/>
          <a:ext cx="379374" cy="176052"/>
        </a:xfrm>
        <a:prstGeom prst="wave">
          <a:avLst>
            <a:gd name="adj1" fmla="val 13005"/>
            <a:gd name="adj2" fmla="val 0"/>
          </a:avLst>
        </a:prstGeom>
        <a:solidFill>
          <a:srgbClr val="0000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323850</xdr:colOff>
      <xdr:row>155</xdr:row>
      <xdr:rowOff>19050</xdr:rowOff>
    </xdr:from>
    <xdr:to>
      <xdr:col>17</xdr:col>
      <xdr:colOff>504825</xdr:colOff>
      <xdr:row>155</xdr:row>
      <xdr:rowOff>19050</xdr:rowOff>
    </xdr:to>
    <xdr:sp macro="" textlink="">
      <xdr:nvSpPr>
        <xdr:cNvPr id="469" name="Line 318">
          <a:extLst>
            <a:ext uri="{FF2B5EF4-FFF2-40B4-BE49-F238E27FC236}">
              <a16:creationId xmlns:a16="http://schemas.microsoft.com/office/drawing/2014/main" id="{D14C8D1E-3D3D-4EAF-BCA6-533DB643C67D}"/>
            </a:ext>
          </a:extLst>
        </xdr:cNvPr>
        <xdr:cNvSpPr>
          <a:spLocks noChangeShapeType="1"/>
        </xdr:cNvSpPr>
      </xdr:nvSpPr>
      <xdr:spPr bwMode="auto">
        <a:xfrm>
          <a:off x="10313670" y="286702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161925</xdr:rowOff>
    </xdr:from>
    <xdr:to>
      <xdr:col>17</xdr:col>
      <xdr:colOff>514350</xdr:colOff>
      <xdr:row>155</xdr:row>
      <xdr:rowOff>161925</xdr:rowOff>
    </xdr:to>
    <xdr:sp macro="" textlink="">
      <xdr:nvSpPr>
        <xdr:cNvPr id="470" name="Line 318">
          <a:extLst>
            <a:ext uri="{FF2B5EF4-FFF2-40B4-BE49-F238E27FC236}">
              <a16:creationId xmlns:a16="http://schemas.microsoft.com/office/drawing/2014/main" id="{321DD52F-5576-44F2-957C-0D3C3D3BA4D3}"/>
            </a:ext>
          </a:extLst>
        </xdr:cNvPr>
        <xdr:cNvSpPr>
          <a:spLocks noChangeShapeType="1"/>
        </xdr:cNvSpPr>
      </xdr:nvSpPr>
      <xdr:spPr bwMode="auto">
        <a:xfrm>
          <a:off x="10323195" y="28813125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323850</xdr:colOff>
      <xdr:row>155</xdr:row>
      <xdr:rowOff>95250</xdr:rowOff>
    </xdr:from>
    <xdr:to>
      <xdr:col>17</xdr:col>
      <xdr:colOff>504825</xdr:colOff>
      <xdr:row>155</xdr:row>
      <xdr:rowOff>95250</xdr:rowOff>
    </xdr:to>
    <xdr:sp macro="" textlink="">
      <xdr:nvSpPr>
        <xdr:cNvPr id="471" name="Line 318">
          <a:extLst>
            <a:ext uri="{FF2B5EF4-FFF2-40B4-BE49-F238E27FC236}">
              <a16:creationId xmlns:a16="http://schemas.microsoft.com/office/drawing/2014/main" id="{737AAEE4-7BA4-452C-AF2C-A88CE784ED30}"/>
            </a:ext>
          </a:extLst>
        </xdr:cNvPr>
        <xdr:cNvSpPr>
          <a:spLocks noChangeShapeType="1"/>
        </xdr:cNvSpPr>
      </xdr:nvSpPr>
      <xdr:spPr bwMode="auto">
        <a:xfrm>
          <a:off x="10313670" y="287464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333375</xdr:colOff>
      <xdr:row>155</xdr:row>
      <xdr:rowOff>0</xdr:rowOff>
    </xdr:from>
    <xdr:to>
      <xdr:col>17</xdr:col>
      <xdr:colOff>333375</xdr:colOff>
      <xdr:row>156</xdr:row>
      <xdr:rowOff>28575</xdr:rowOff>
    </xdr:to>
    <xdr:sp macro="" textlink="">
      <xdr:nvSpPr>
        <xdr:cNvPr id="472" name="Line 305">
          <a:extLst>
            <a:ext uri="{FF2B5EF4-FFF2-40B4-BE49-F238E27FC236}">
              <a16:creationId xmlns:a16="http://schemas.microsoft.com/office/drawing/2014/main" id="{F6E0ACBD-F697-4AEF-BBD7-B6E9FA9DAFF1}"/>
            </a:ext>
          </a:extLst>
        </xdr:cNvPr>
        <xdr:cNvSpPr>
          <a:spLocks noChangeShapeType="1"/>
        </xdr:cNvSpPr>
      </xdr:nvSpPr>
      <xdr:spPr bwMode="auto">
        <a:xfrm flipH="1">
          <a:off x="10323195" y="28651200"/>
          <a:ext cx="0" cy="20383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514350</xdr:colOff>
      <xdr:row>155</xdr:row>
      <xdr:rowOff>0</xdr:rowOff>
    </xdr:from>
    <xdr:to>
      <xdr:col>17</xdr:col>
      <xdr:colOff>514350</xdr:colOff>
      <xdr:row>156</xdr:row>
      <xdr:rowOff>38100</xdr:rowOff>
    </xdr:to>
    <xdr:sp macro="" textlink="">
      <xdr:nvSpPr>
        <xdr:cNvPr id="473" name="Line 305">
          <a:extLst>
            <a:ext uri="{FF2B5EF4-FFF2-40B4-BE49-F238E27FC236}">
              <a16:creationId xmlns:a16="http://schemas.microsoft.com/office/drawing/2014/main" id="{042FAF63-314E-4CCE-B47F-1DED0E790C85}"/>
            </a:ext>
          </a:extLst>
        </xdr:cNvPr>
        <xdr:cNvSpPr>
          <a:spLocks noChangeShapeType="1"/>
        </xdr:cNvSpPr>
      </xdr:nvSpPr>
      <xdr:spPr bwMode="auto">
        <a:xfrm flipH="1">
          <a:off x="10504170" y="28651200"/>
          <a:ext cx="0" cy="21336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</xdr:colOff>
      <xdr:row>149</xdr:row>
      <xdr:rowOff>65447</xdr:rowOff>
    </xdr:from>
    <xdr:to>
      <xdr:col>7</xdr:col>
      <xdr:colOff>0</xdr:colOff>
      <xdr:row>150</xdr:row>
      <xdr:rowOff>165100</xdr:rowOff>
    </xdr:to>
    <xdr:sp macro="" textlink="">
      <xdr:nvSpPr>
        <xdr:cNvPr id="474" name="Isosceles Triangle 473">
          <a:extLst>
            <a:ext uri="{FF2B5EF4-FFF2-40B4-BE49-F238E27FC236}">
              <a16:creationId xmlns:a16="http://schemas.microsoft.com/office/drawing/2014/main" id="{467D8D0C-506A-4CF5-8264-1D45D0BE8620}"/>
            </a:ext>
          </a:extLst>
        </xdr:cNvPr>
        <xdr:cNvSpPr/>
      </xdr:nvSpPr>
      <xdr:spPr>
        <a:xfrm>
          <a:off x="3121152" y="27657467"/>
          <a:ext cx="620268" cy="267293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4572</xdr:colOff>
      <xdr:row>149</xdr:row>
      <xdr:rowOff>78147</xdr:rowOff>
    </xdr:from>
    <xdr:to>
      <xdr:col>9</xdr:col>
      <xdr:colOff>0</xdr:colOff>
      <xdr:row>150</xdr:row>
      <xdr:rowOff>192447</xdr:rowOff>
    </xdr:to>
    <xdr:sp macro="" textlink="">
      <xdr:nvSpPr>
        <xdr:cNvPr id="475" name="Isosceles Triangle 474">
          <a:extLst>
            <a:ext uri="{FF2B5EF4-FFF2-40B4-BE49-F238E27FC236}">
              <a16:creationId xmlns:a16="http://schemas.microsoft.com/office/drawing/2014/main" id="{403C13F8-43CA-46C5-B44D-E4F4D8B5E3B9}"/>
            </a:ext>
          </a:extLst>
        </xdr:cNvPr>
        <xdr:cNvSpPr/>
      </xdr:nvSpPr>
      <xdr:spPr>
        <a:xfrm>
          <a:off x="4370832" y="276701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149</xdr:row>
      <xdr:rowOff>78147</xdr:rowOff>
    </xdr:from>
    <xdr:to>
      <xdr:col>11</xdr:col>
      <xdr:colOff>0</xdr:colOff>
      <xdr:row>150</xdr:row>
      <xdr:rowOff>192447</xdr:rowOff>
    </xdr:to>
    <xdr:sp macro="" textlink="">
      <xdr:nvSpPr>
        <xdr:cNvPr id="476" name="Isosceles Triangle 475">
          <a:extLst>
            <a:ext uri="{FF2B5EF4-FFF2-40B4-BE49-F238E27FC236}">
              <a16:creationId xmlns:a16="http://schemas.microsoft.com/office/drawing/2014/main" id="{AB3C6AE2-8CF0-41CE-A3A3-BE7320EFF28A}"/>
            </a:ext>
          </a:extLst>
        </xdr:cNvPr>
        <xdr:cNvSpPr/>
      </xdr:nvSpPr>
      <xdr:spPr>
        <a:xfrm>
          <a:off x="5620512" y="27670167"/>
          <a:ext cx="620268" cy="266700"/>
        </a:xfrm>
        <a:prstGeom prst="triangl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110565</xdr:colOff>
      <xdr:row>151</xdr:row>
      <xdr:rowOff>11206</xdr:rowOff>
    </xdr:from>
    <xdr:to>
      <xdr:col>11</xdr:col>
      <xdr:colOff>200213</xdr:colOff>
      <xdr:row>151</xdr:row>
      <xdr:rowOff>156883</xdr:rowOff>
    </xdr:to>
    <xdr:sp macro="" textlink="">
      <xdr:nvSpPr>
        <xdr:cNvPr id="478" name="Curved Down Ribbon 610">
          <a:extLst>
            <a:ext uri="{FF2B5EF4-FFF2-40B4-BE49-F238E27FC236}">
              <a16:creationId xmlns:a16="http://schemas.microsoft.com/office/drawing/2014/main" id="{47CA1E75-D230-479E-A3F9-BAE6C19F15DC}"/>
            </a:ext>
          </a:extLst>
        </xdr:cNvPr>
        <xdr:cNvSpPr/>
      </xdr:nvSpPr>
      <xdr:spPr>
        <a:xfrm>
          <a:off x="6351345" y="27946126"/>
          <a:ext cx="89648" cy="145677"/>
        </a:xfrm>
        <a:prstGeom prst="ellipseRibbon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0</xdr:colOff>
      <xdr:row>149</xdr:row>
      <xdr:rowOff>0</xdr:rowOff>
    </xdr:from>
    <xdr:to>
      <xdr:col>17</xdr:col>
      <xdr:colOff>609261</xdr:colOff>
      <xdr:row>150</xdr:row>
      <xdr:rowOff>95250</xdr:rowOff>
    </xdr:to>
    <xdr:sp macro="" textlink="">
      <xdr:nvSpPr>
        <xdr:cNvPr id="479" name="Isosceles Triangle 478">
          <a:extLst>
            <a:ext uri="{FF2B5EF4-FFF2-40B4-BE49-F238E27FC236}">
              <a16:creationId xmlns:a16="http://schemas.microsoft.com/office/drawing/2014/main" id="{566B9643-E4E6-4821-A120-78D2149316A9}"/>
            </a:ext>
          </a:extLst>
        </xdr:cNvPr>
        <xdr:cNvSpPr/>
      </xdr:nvSpPr>
      <xdr:spPr>
        <a:xfrm>
          <a:off x="9989820" y="27592020"/>
          <a:ext cx="609261" cy="262890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152</xdr:row>
      <xdr:rowOff>0</xdr:rowOff>
    </xdr:from>
    <xdr:to>
      <xdr:col>17</xdr:col>
      <xdr:colOff>609261</xdr:colOff>
      <xdr:row>153</xdr:row>
      <xdr:rowOff>81642</xdr:rowOff>
    </xdr:to>
    <xdr:sp macro="" textlink="">
      <xdr:nvSpPr>
        <xdr:cNvPr id="480" name="Isosceles Triangle 479">
          <a:extLst>
            <a:ext uri="{FF2B5EF4-FFF2-40B4-BE49-F238E27FC236}">
              <a16:creationId xmlns:a16="http://schemas.microsoft.com/office/drawing/2014/main" id="{B44CB7DF-DF77-462F-A232-22790BE448A2}"/>
            </a:ext>
          </a:extLst>
        </xdr:cNvPr>
        <xdr:cNvSpPr/>
      </xdr:nvSpPr>
      <xdr:spPr>
        <a:xfrm>
          <a:off x="9989820" y="28125420"/>
          <a:ext cx="609261" cy="264522"/>
        </a:xfrm>
        <a:prstGeom prst="triangl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204108</xdr:colOff>
      <xdr:row>152</xdr:row>
      <xdr:rowOff>82550</xdr:rowOff>
    </xdr:from>
    <xdr:to>
      <xdr:col>17</xdr:col>
      <xdr:colOff>353787</xdr:colOff>
      <xdr:row>153</xdr:row>
      <xdr:rowOff>55335</xdr:rowOff>
    </xdr:to>
    <xdr:sp macro="" textlink="">
      <xdr:nvSpPr>
        <xdr:cNvPr id="481" name="Curved Right Arrow 613">
          <a:extLst>
            <a:ext uri="{FF2B5EF4-FFF2-40B4-BE49-F238E27FC236}">
              <a16:creationId xmlns:a16="http://schemas.microsoft.com/office/drawing/2014/main" id="{F8601B6C-E197-4045-98EC-3E4F634F7EF6}"/>
            </a:ext>
          </a:extLst>
        </xdr:cNvPr>
        <xdr:cNvSpPr/>
      </xdr:nvSpPr>
      <xdr:spPr>
        <a:xfrm>
          <a:off x="10193928" y="28207970"/>
          <a:ext cx="149679" cy="155665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244928</xdr:colOff>
      <xdr:row>149</xdr:row>
      <xdr:rowOff>153308</xdr:rowOff>
    </xdr:from>
    <xdr:to>
      <xdr:col>10</xdr:col>
      <xdr:colOff>381000</xdr:colOff>
      <xdr:row>150</xdr:row>
      <xdr:rowOff>124279</xdr:rowOff>
    </xdr:to>
    <xdr:sp macro="" textlink="">
      <xdr:nvSpPr>
        <xdr:cNvPr id="482" name="Flowchart: Connector 481">
          <a:extLst>
            <a:ext uri="{FF2B5EF4-FFF2-40B4-BE49-F238E27FC236}">
              <a16:creationId xmlns:a16="http://schemas.microsoft.com/office/drawing/2014/main" id="{0FB3A768-EEEF-4329-99D6-6975673B5254}"/>
            </a:ext>
          </a:extLst>
        </xdr:cNvPr>
        <xdr:cNvSpPr/>
      </xdr:nvSpPr>
      <xdr:spPr>
        <a:xfrm>
          <a:off x="5860868" y="27745328"/>
          <a:ext cx="136072" cy="13861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460385</xdr:colOff>
      <xdr:row>149</xdr:row>
      <xdr:rowOff>95250</xdr:rowOff>
    </xdr:from>
    <xdr:to>
      <xdr:col>11</xdr:col>
      <xdr:colOff>217714</xdr:colOff>
      <xdr:row>150</xdr:row>
      <xdr:rowOff>44130</xdr:rowOff>
    </xdr:to>
    <xdr:cxnSp macro="">
      <xdr:nvCxnSpPr>
        <xdr:cNvPr id="483" name="Straight Arrow Connector 482">
          <a:extLst>
            <a:ext uri="{FF2B5EF4-FFF2-40B4-BE49-F238E27FC236}">
              <a16:creationId xmlns:a16="http://schemas.microsoft.com/office/drawing/2014/main" id="{A7219166-90AD-4A9D-A5DA-73C038DC8853}"/>
            </a:ext>
          </a:extLst>
        </xdr:cNvPr>
        <xdr:cNvCxnSpPr>
          <a:endCxn id="476" idx="5"/>
        </xdr:cNvCxnSpPr>
      </xdr:nvCxnSpPr>
      <xdr:spPr>
        <a:xfrm flipH="1">
          <a:off x="6076325" y="27687270"/>
          <a:ext cx="382169" cy="116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578793</xdr:colOff>
      <xdr:row>273</xdr:row>
      <xdr:rowOff>57736</xdr:rowOff>
    </xdr:from>
    <xdr:to>
      <xdr:col>14</xdr:col>
      <xdr:colOff>116151</xdr:colOff>
      <xdr:row>274</xdr:row>
      <xdr:rowOff>44129</xdr:rowOff>
    </xdr:to>
    <xdr:sp macro="" textlink="">
      <xdr:nvSpPr>
        <xdr:cNvPr id="484" name="Curved Right Arrow 621">
          <a:extLst>
            <a:ext uri="{FF2B5EF4-FFF2-40B4-BE49-F238E27FC236}">
              <a16:creationId xmlns:a16="http://schemas.microsoft.com/office/drawing/2014/main" id="{E7EE10AC-F6B2-47E1-B4A0-7E5DEA862857}"/>
            </a:ext>
          </a:extLst>
        </xdr:cNvPr>
        <xdr:cNvSpPr/>
      </xdr:nvSpPr>
      <xdr:spPr>
        <a:xfrm>
          <a:off x="8069253" y="49549636"/>
          <a:ext cx="162198" cy="154033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118872</xdr:colOff>
      <xdr:row>274</xdr:row>
      <xdr:rowOff>46851</xdr:rowOff>
    </xdr:from>
    <xdr:to>
      <xdr:col>14</xdr:col>
      <xdr:colOff>268551</xdr:colOff>
      <xdr:row>275</xdr:row>
      <xdr:rowOff>33243</xdr:rowOff>
    </xdr:to>
    <xdr:sp macro="" textlink="">
      <xdr:nvSpPr>
        <xdr:cNvPr id="485" name="Curved Right Arrow 622">
          <a:extLst>
            <a:ext uri="{FF2B5EF4-FFF2-40B4-BE49-F238E27FC236}">
              <a16:creationId xmlns:a16="http://schemas.microsoft.com/office/drawing/2014/main" id="{83DC792D-8FBE-410F-A8D1-E5BEE7EF4101}"/>
            </a:ext>
          </a:extLst>
        </xdr:cNvPr>
        <xdr:cNvSpPr/>
      </xdr:nvSpPr>
      <xdr:spPr>
        <a:xfrm>
          <a:off x="8234172" y="49706391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271272</xdr:colOff>
      <xdr:row>275</xdr:row>
      <xdr:rowOff>35965</xdr:rowOff>
    </xdr:from>
    <xdr:to>
      <xdr:col>14</xdr:col>
      <xdr:colOff>420951</xdr:colOff>
      <xdr:row>276</xdr:row>
      <xdr:rowOff>22357</xdr:rowOff>
    </xdr:to>
    <xdr:sp macro="" textlink="">
      <xdr:nvSpPr>
        <xdr:cNvPr id="486" name="Curved Right Arrow 623">
          <a:extLst>
            <a:ext uri="{FF2B5EF4-FFF2-40B4-BE49-F238E27FC236}">
              <a16:creationId xmlns:a16="http://schemas.microsoft.com/office/drawing/2014/main" id="{7C74947D-A845-4C74-B844-D8BECF757BFB}"/>
            </a:ext>
          </a:extLst>
        </xdr:cNvPr>
        <xdr:cNvSpPr/>
      </xdr:nvSpPr>
      <xdr:spPr>
        <a:xfrm>
          <a:off x="8386572" y="49863145"/>
          <a:ext cx="149679" cy="154032"/>
        </a:xfrm>
        <a:prstGeom prst="curvedRightArrow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285749</xdr:colOff>
      <xdr:row>73</xdr:row>
      <xdr:rowOff>0</xdr:rowOff>
    </xdr:from>
    <xdr:to>
      <xdr:col>12</xdr:col>
      <xdr:colOff>421821</xdr:colOff>
      <xdr:row>73</xdr:row>
      <xdr:rowOff>136071</xdr:rowOff>
    </xdr:to>
    <xdr:sp macro="" textlink="">
      <xdr:nvSpPr>
        <xdr:cNvPr id="487" name="Flowchart: Connector 486">
          <a:extLst>
            <a:ext uri="{FF2B5EF4-FFF2-40B4-BE49-F238E27FC236}">
              <a16:creationId xmlns:a16="http://schemas.microsoft.com/office/drawing/2014/main" id="{DE0B1A8B-9A44-4A5F-B0CD-D0615BD71299}"/>
            </a:ext>
          </a:extLst>
        </xdr:cNvPr>
        <xdr:cNvSpPr/>
      </xdr:nvSpPr>
      <xdr:spPr>
        <a:xfrm>
          <a:off x="7151369" y="12847320"/>
          <a:ext cx="136072" cy="136071"/>
        </a:xfrm>
        <a:prstGeom prst="flowChartConnector">
          <a:avLst/>
        </a:prstGeom>
        <a:solidFill>
          <a:schemeClr val="tx1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22</xdr:row>
      <xdr:rowOff>59531</xdr:rowOff>
    </xdr:from>
    <xdr:to>
      <xdr:col>3</xdr:col>
      <xdr:colOff>161365</xdr:colOff>
      <xdr:row>22</xdr:row>
      <xdr:rowOff>62753</xdr:rowOff>
    </xdr:to>
    <xdr:cxnSp macro="">
      <xdr:nvCxnSpPr>
        <xdr:cNvPr id="488" name="Straight Arrow Connector 487">
          <a:extLst>
            <a:ext uri="{FF2B5EF4-FFF2-40B4-BE49-F238E27FC236}">
              <a16:creationId xmlns:a16="http://schemas.microsoft.com/office/drawing/2014/main" id="{FCCBD3D7-1EBE-4F16-A27F-2D9B63BA59DF}"/>
            </a:ext>
          </a:extLst>
        </xdr:cNvPr>
        <xdr:cNvCxnSpPr/>
      </xdr:nvCxnSpPr>
      <xdr:spPr>
        <a:xfrm flipH="1" flipV="1">
          <a:off x="586740" y="3999071"/>
          <a:ext cx="786205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493059</xdr:colOff>
      <xdr:row>22</xdr:row>
      <xdr:rowOff>71298</xdr:rowOff>
    </xdr:from>
    <xdr:to>
      <xdr:col>6</xdr:col>
      <xdr:colOff>613225</xdr:colOff>
      <xdr:row>22</xdr:row>
      <xdr:rowOff>71718</xdr:rowOff>
    </xdr:to>
    <xdr:cxnSp macro="">
      <xdr:nvCxnSpPr>
        <xdr:cNvPr id="489" name="Straight Arrow Connector 488">
          <a:extLst>
            <a:ext uri="{FF2B5EF4-FFF2-40B4-BE49-F238E27FC236}">
              <a16:creationId xmlns:a16="http://schemas.microsoft.com/office/drawing/2014/main" id="{B4809213-A2A3-4920-89DC-8F65D6E981F2}"/>
            </a:ext>
          </a:extLst>
        </xdr:cNvPr>
        <xdr:cNvCxnSpPr/>
      </xdr:nvCxnSpPr>
      <xdr:spPr>
        <a:xfrm flipV="1">
          <a:off x="2969559" y="4010838"/>
          <a:ext cx="760246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331695</xdr:colOff>
      <xdr:row>31</xdr:row>
      <xdr:rowOff>89647</xdr:rowOff>
    </xdr:from>
    <xdr:to>
      <xdr:col>10</xdr:col>
      <xdr:colOff>573246</xdr:colOff>
      <xdr:row>31</xdr:row>
      <xdr:rowOff>107154</xdr:rowOff>
    </xdr:to>
    <xdr:cxnSp macro="">
      <xdr:nvCxnSpPr>
        <xdr:cNvPr id="490" name="Straight Arrow Connector 489">
          <a:extLst>
            <a:ext uri="{FF2B5EF4-FFF2-40B4-BE49-F238E27FC236}">
              <a16:creationId xmlns:a16="http://schemas.microsoft.com/office/drawing/2014/main" id="{96F734F3-53CD-4B3F-8BBA-CCD57F43DD0B}"/>
            </a:ext>
          </a:extLst>
        </xdr:cNvPr>
        <xdr:cNvCxnSpPr/>
      </xdr:nvCxnSpPr>
      <xdr:spPr>
        <a:xfrm>
          <a:off x="2183355" y="5659867"/>
          <a:ext cx="4005831" cy="1750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582705</xdr:colOff>
      <xdr:row>42</xdr:row>
      <xdr:rowOff>95248</xdr:rowOff>
    </xdr:from>
    <xdr:to>
      <xdr:col>6</xdr:col>
      <xdr:colOff>134471</xdr:colOff>
      <xdr:row>42</xdr:row>
      <xdr:rowOff>98612</xdr:rowOff>
    </xdr:to>
    <xdr:cxnSp macro="">
      <xdr:nvCxnSpPr>
        <xdr:cNvPr id="491" name="Straight Arrow Connector 490">
          <a:extLst>
            <a:ext uri="{FF2B5EF4-FFF2-40B4-BE49-F238E27FC236}">
              <a16:creationId xmlns:a16="http://schemas.microsoft.com/office/drawing/2014/main" id="{46844A54-DC97-46CC-B2DB-C2DBC4E603ED}"/>
            </a:ext>
          </a:extLst>
        </xdr:cNvPr>
        <xdr:cNvCxnSpPr/>
      </xdr:nvCxnSpPr>
      <xdr:spPr>
        <a:xfrm flipH="1" flipV="1">
          <a:off x="582705" y="7623808"/>
          <a:ext cx="2668346" cy="336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451877</xdr:colOff>
      <xdr:row>42</xdr:row>
      <xdr:rowOff>89647</xdr:rowOff>
    </xdr:from>
    <xdr:to>
      <xdr:col>11</xdr:col>
      <xdr:colOff>564776</xdr:colOff>
      <xdr:row>42</xdr:row>
      <xdr:rowOff>101130</xdr:rowOff>
    </xdr:to>
    <xdr:cxnSp macro="">
      <xdr:nvCxnSpPr>
        <xdr:cNvPr id="492" name="Straight Arrow Connector 491">
          <a:extLst>
            <a:ext uri="{FF2B5EF4-FFF2-40B4-BE49-F238E27FC236}">
              <a16:creationId xmlns:a16="http://schemas.microsoft.com/office/drawing/2014/main" id="{61EF27C3-881E-42FE-934B-267080DF5AB8}"/>
            </a:ext>
          </a:extLst>
        </xdr:cNvPr>
        <xdr:cNvCxnSpPr/>
      </xdr:nvCxnSpPr>
      <xdr:spPr>
        <a:xfrm flipV="1">
          <a:off x="4193297" y="7618207"/>
          <a:ext cx="2612259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2940</xdr:colOff>
      <xdr:row>51</xdr:row>
      <xdr:rowOff>123636</xdr:rowOff>
    </xdr:from>
    <xdr:to>
      <xdr:col>3</xdr:col>
      <xdr:colOff>564777</xdr:colOff>
      <xdr:row>51</xdr:row>
      <xdr:rowOff>125506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4E778783-FB90-4033-9B14-6877B464DE86}"/>
            </a:ext>
          </a:extLst>
        </xdr:cNvPr>
        <xdr:cNvCxnSpPr/>
      </xdr:nvCxnSpPr>
      <xdr:spPr>
        <a:xfrm>
          <a:off x="589680" y="9176196"/>
          <a:ext cx="1186677" cy="18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74660</xdr:colOff>
      <xdr:row>51</xdr:row>
      <xdr:rowOff>107576</xdr:rowOff>
    </xdr:from>
    <xdr:to>
      <xdr:col>8</xdr:col>
      <xdr:colOff>286870</xdr:colOff>
      <xdr:row>51</xdr:row>
      <xdr:rowOff>113177</xdr:rowOff>
    </xdr:to>
    <xdr:cxnSp macro="">
      <xdr:nvCxnSpPr>
        <xdr:cNvPr id="494" name="Straight Arrow Connector 493">
          <a:extLst>
            <a:ext uri="{FF2B5EF4-FFF2-40B4-BE49-F238E27FC236}">
              <a16:creationId xmlns:a16="http://schemas.microsoft.com/office/drawing/2014/main" id="{8C673FE7-9E67-4E2B-8B34-B000A9AD650E}"/>
            </a:ext>
          </a:extLst>
        </xdr:cNvPr>
        <xdr:cNvCxnSpPr/>
      </xdr:nvCxnSpPr>
      <xdr:spPr>
        <a:xfrm flipH="1">
          <a:off x="1926320" y="9160136"/>
          <a:ext cx="2726810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403540</xdr:colOff>
      <xdr:row>60</xdr:row>
      <xdr:rowOff>89647</xdr:rowOff>
    </xdr:from>
    <xdr:to>
      <xdr:col>13</xdr:col>
      <xdr:colOff>493059</xdr:colOff>
      <xdr:row>60</xdr:row>
      <xdr:rowOff>95248</xdr:rowOff>
    </xdr:to>
    <xdr:cxnSp macro="">
      <xdr:nvCxnSpPr>
        <xdr:cNvPr id="495" name="Straight Arrow Connector 494">
          <a:extLst>
            <a:ext uri="{FF2B5EF4-FFF2-40B4-BE49-F238E27FC236}">
              <a16:creationId xmlns:a16="http://schemas.microsoft.com/office/drawing/2014/main" id="{61A15C94-1C71-45D1-80A1-8BA81912066C}"/>
            </a:ext>
          </a:extLst>
        </xdr:cNvPr>
        <xdr:cNvCxnSpPr/>
      </xdr:nvCxnSpPr>
      <xdr:spPr>
        <a:xfrm flipV="1">
          <a:off x="2255200" y="10734787"/>
          <a:ext cx="5728319" cy="56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72</xdr:row>
      <xdr:rowOff>68525</xdr:rowOff>
    </xdr:from>
    <xdr:to>
      <xdr:col>14</xdr:col>
      <xdr:colOff>602647</xdr:colOff>
      <xdr:row>73</xdr:row>
      <xdr:rowOff>163775</xdr:rowOff>
    </xdr:to>
    <xdr:sp macro="" textlink="">
      <xdr:nvSpPr>
        <xdr:cNvPr id="496" name="Isosceles Triangle 495">
          <a:extLst>
            <a:ext uri="{FF2B5EF4-FFF2-40B4-BE49-F238E27FC236}">
              <a16:creationId xmlns:a16="http://schemas.microsoft.com/office/drawing/2014/main" id="{5B8BDB4C-7F0E-429D-8871-97273B7E486A}"/>
            </a:ext>
          </a:extLst>
        </xdr:cNvPr>
        <xdr:cNvSpPr/>
      </xdr:nvSpPr>
      <xdr:spPr>
        <a:xfrm>
          <a:off x="8115300" y="12748205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90</xdr:row>
      <xdr:rowOff>66013</xdr:rowOff>
    </xdr:from>
    <xdr:to>
      <xdr:col>4</xdr:col>
      <xdr:colOff>602646</xdr:colOff>
      <xdr:row>91</xdr:row>
      <xdr:rowOff>161263</xdr:rowOff>
    </xdr:to>
    <xdr:sp macro="" textlink="">
      <xdr:nvSpPr>
        <xdr:cNvPr id="497" name="Isosceles Triangle 496">
          <a:extLst>
            <a:ext uri="{FF2B5EF4-FFF2-40B4-BE49-F238E27FC236}">
              <a16:creationId xmlns:a16="http://schemas.microsoft.com/office/drawing/2014/main" id="{C1B12BA5-0F5C-4291-AB97-6ED36FB1E6F1}"/>
            </a:ext>
          </a:extLst>
        </xdr:cNvPr>
        <xdr:cNvSpPr/>
      </xdr:nvSpPr>
      <xdr:spPr>
        <a:xfrm>
          <a:off x="1851660" y="16212793"/>
          <a:ext cx="602646" cy="331470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90</xdr:row>
      <xdr:rowOff>66678</xdr:rowOff>
    </xdr:from>
    <xdr:to>
      <xdr:col>6</xdr:col>
      <xdr:colOff>602646</xdr:colOff>
      <xdr:row>91</xdr:row>
      <xdr:rowOff>161928</xdr:rowOff>
    </xdr:to>
    <xdr:sp macro="" textlink="">
      <xdr:nvSpPr>
        <xdr:cNvPr id="498" name="Isosceles Triangle 497">
          <a:extLst>
            <a:ext uri="{FF2B5EF4-FFF2-40B4-BE49-F238E27FC236}">
              <a16:creationId xmlns:a16="http://schemas.microsoft.com/office/drawing/2014/main" id="{766BE3F3-CB7F-4B9B-BE77-0A9E04C2971D}"/>
            </a:ext>
          </a:extLst>
        </xdr:cNvPr>
        <xdr:cNvSpPr/>
      </xdr:nvSpPr>
      <xdr:spPr>
        <a:xfrm>
          <a:off x="3116580" y="16213458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90</xdr:row>
      <xdr:rowOff>66013</xdr:rowOff>
    </xdr:from>
    <xdr:to>
      <xdr:col>8</xdr:col>
      <xdr:colOff>602646</xdr:colOff>
      <xdr:row>91</xdr:row>
      <xdr:rowOff>161263</xdr:rowOff>
    </xdr:to>
    <xdr:sp macro="" textlink="">
      <xdr:nvSpPr>
        <xdr:cNvPr id="499" name="Isosceles Triangle 498">
          <a:extLst>
            <a:ext uri="{FF2B5EF4-FFF2-40B4-BE49-F238E27FC236}">
              <a16:creationId xmlns:a16="http://schemas.microsoft.com/office/drawing/2014/main" id="{B9E6246A-9AA9-47C2-9E8F-961B6A6AD843}"/>
            </a:ext>
          </a:extLst>
        </xdr:cNvPr>
        <xdr:cNvSpPr/>
      </xdr:nvSpPr>
      <xdr:spPr>
        <a:xfrm>
          <a:off x="436626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90</xdr:row>
      <xdr:rowOff>66013</xdr:rowOff>
    </xdr:from>
    <xdr:to>
      <xdr:col>10</xdr:col>
      <xdr:colOff>602646</xdr:colOff>
      <xdr:row>91</xdr:row>
      <xdr:rowOff>161263</xdr:rowOff>
    </xdr:to>
    <xdr:sp macro="" textlink="">
      <xdr:nvSpPr>
        <xdr:cNvPr id="500" name="Isosceles Triangle 499">
          <a:extLst>
            <a:ext uri="{FF2B5EF4-FFF2-40B4-BE49-F238E27FC236}">
              <a16:creationId xmlns:a16="http://schemas.microsoft.com/office/drawing/2014/main" id="{6E7A1954-6A7B-4C25-AD04-3BDC065AEC0F}"/>
            </a:ext>
          </a:extLst>
        </xdr:cNvPr>
        <xdr:cNvSpPr/>
      </xdr:nvSpPr>
      <xdr:spPr>
        <a:xfrm>
          <a:off x="561594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90</xdr:row>
      <xdr:rowOff>66013</xdr:rowOff>
    </xdr:from>
    <xdr:to>
      <xdr:col>12</xdr:col>
      <xdr:colOff>602646</xdr:colOff>
      <xdr:row>91</xdr:row>
      <xdr:rowOff>161263</xdr:rowOff>
    </xdr:to>
    <xdr:sp macro="" textlink="">
      <xdr:nvSpPr>
        <xdr:cNvPr id="501" name="Isosceles Triangle 500">
          <a:extLst>
            <a:ext uri="{FF2B5EF4-FFF2-40B4-BE49-F238E27FC236}">
              <a16:creationId xmlns:a16="http://schemas.microsoft.com/office/drawing/2014/main" id="{319B48C4-3C27-484B-A084-1E546C03743D}"/>
            </a:ext>
          </a:extLst>
        </xdr:cNvPr>
        <xdr:cNvSpPr/>
      </xdr:nvSpPr>
      <xdr:spPr>
        <a:xfrm>
          <a:off x="6865620" y="16212793"/>
          <a:ext cx="602646" cy="33147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8860</xdr:colOff>
      <xdr:row>90</xdr:row>
      <xdr:rowOff>66013</xdr:rowOff>
    </xdr:from>
    <xdr:to>
      <xdr:col>14</xdr:col>
      <xdr:colOff>611506</xdr:colOff>
      <xdr:row>91</xdr:row>
      <xdr:rowOff>161263</xdr:rowOff>
    </xdr:to>
    <xdr:sp macro="" textlink="">
      <xdr:nvSpPr>
        <xdr:cNvPr id="502" name="Isosceles Triangle 501">
          <a:extLst>
            <a:ext uri="{FF2B5EF4-FFF2-40B4-BE49-F238E27FC236}">
              <a16:creationId xmlns:a16="http://schemas.microsoft.com/office/drawing/2014/main" id="{426D400C-3A13-42E1-917F-FE8C3CAF7CE7}"/>
            </a:ext>
          </a:extLst>
        </xdr:cNvPr>
        <xdr:cNvSpPr/>
      </xdr:nvSpPr>
      <xdr:spPr>
        <a:xfrm>
          <a:off x="81241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90</xdr:row>
      <xdr:rowOff>68394</xdr:rowOff>
    </xdr:from>
    <xdr:to>
      <xdr:col>16</xdr:col>
      <xdr:colOff>602646</xdr:colOff>
      <xdr:row>91</xdr:row>
      <xdr:rowOff>163644</xdr:rowOff>
    </xdr:to>
    <xdr:sp macro="" textlink="">
      <xdr:nvSpPr>
        <xdr:cNvPr id="503" name="Isosceles Triangle 502">
          <a:extLst>
            <a:ext uri="{FF2B5EF4-FFF2-40B4-BE49-F238E27FC236}">
              <a16:creationId xmlns:a16="http://schemas.microsoft.com/office/drawing/2014/main" id="{98F8ECFF-DFCC-426B-8592-3E1005F8A56B}"/>
            </a:ext>
          </a:extLst>
        </xdr:cNvPr>
        <xdr:cNvSpPr/>
      </xdr:nvSpPr>
      <xdr:spPr>
        <a:xfrm>
          <a:off x="9364980" y="16215174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90</xdr:row>
      <xdr:rowOff>66013</xdr:rowOff>
    </xdr:from>
    <xdr:to>
      <xdr:col>18</xdr:col>
      <xdr:colOff>602646</xdr:colOff>
      <xdr:row>91</xdr:row>
      <xdr:rowOff>161263</xdr:rowOff>
    </xdr:to>
    <xdr:sp macro="" textlink="">
      <xdr:nvSpPr>
        <xdr:cNvPr id="504" name="Isosceles Triangle 503">
          <a:extLst>
            <a:ext uri="{FF2B5EF4-FFF2-40B4-BE49-F238E27FC236}">
              <a16:creationId xmlns:a16="http://schemas.microsoft.com/office/drawing/2014/main" id="{6B9A1EF1-3645-4FCA-A20B-FA1798A3C5A5}"/>
            </a:ext>
          </a:extLst>
        </xdr:cNvPr>
        <xdr:cNvSpPr/>
      </xdr:nvSpPr>
      <xdr:spPr>
        <a:xfrm>
          <a:off x="1061466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99</xdr:row>
      <xdr:rowOff>66012</xdr:rowOff>
    </xdr:from>
    <xdr:to>
      <xdr:col>2</xdr:col>
      <xdr:colOff>602646</xdr:colOff>
      <xdr:row>100</xdr:row>
      <xdr:rowOff>161263</xdr:rowOff>
    </xdr:to>
    <xdr:sp macro="" textlink="">
      <xdr:nvSpPr>
        <xdr:cNvPr id="505" name="Isosceles Triangle 504">
          <a:extLst>
            <a:ext uri="{FF2B5EF4-FFF2-40B4-BE49-F238E27FC236}">
              <a16:creationId xmlns:a16="http://schemas.microsoft.com/office/drawing/2014/main" id="{82F1EF96-7235-4D99-8784-3BEA1CC6DBC1}"/>
            </a:ext>
          </a:extLst>
        </xdr:cNvPr>
        <xdr:cNvSpPr/>
      </xdr:nvSpPr>
      <xdr:spPr>
        <a:xfrm>
          <a:off x="586740" y="18026352"/>
          <a:ext cx="602646" cy="262891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99</xdr:row>
      <xdr:rowOff>66012</xdr:rowOff>
    </xdr:from>
    <xdr:to>
      <xdr:col>4</xdr:col>
      <xdr:colOff>602646</xdr:colOff>
      <xdr:row>100</xdr:row>
      <xdr:rowOff>161263</xdr:rowOff>
    </xdr:to>
    <xdr:sp macro="" textlink="">
      <xdr:nvSpPr>
        <xdr:cNvPr id="507" name="Isosceles Triangle 506">
          <a:extLst>
            <a:ext uri="{FF2B5EF4-FFF2-40B4-BE49-F238E27FC236}">
              <a16:creationId xmlns:a16="http://schemas.microsoft.com/office/drawing/2014/main" id="{F660D5A6-0033-4771-86CD-AACC5F719C42}"/>
            </a:ext>
          </a:extLst>
        </xdr:cNvPr>
        <xdr:cNvSpPr/>
      </xdr:nvSpPr>
      <xdr:spPr>
        <a:xfrm>
          <a:off x="185166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99</xdr:row>
      <xdr:rowOff>66012</xdr:rowOff>
    </xdr:from>
    <xdr:to>
      <xdr:col>8</xdr:col>
      <xdr:colOff>602646</xdr:colOff>
      <xdr:row>100</xdr:row>
      <xdr:rowOff>161263</xdr:rowOff>
    </xdr:to>
    <xdr:sp macro="" textlink="">
      <xdr:nvSpPr>
        <xdr:cNvPr id="508" name="Isosceles Triangle 507">
          <a:extLst>
            <a:ext uri="{FF2B5EF4-FFF2-40B4-BE49-F238E27FC236}">
              <a16:creationId xmlns:a16="http://schemas.microsoft.com/office/drawing/2014/main" id="{3F596C90-C14B-49A0-9F73-78D980299582}"/>
            </a:ext>
          </a:extLst>
        </xdr:cNvPr>
        <xdr:cNvSpPr/>
      </xdr:nvSpPr>
      <xdr:spPr>
        <a:xfrm>
          <a:off x="43662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99</xdr:row>
      <xdr:rowOff>60327</xdr:rowOff>
    </xdr:from>
    <xdr:to>
      <xdr:col>10</xdr:col>
      <xdr:colOff>602646</xdr:colOff>
      <xdr:row>100</xdr:row>
      <xdr:rowOff>155578</xdr:rowOff>
    </xdr:to>
    <xdr:sp macro="" textlink="">
      <xdr:nvSpPr>
        <xdr:cNvPr id="509" name="Isosceles Triangle 508">
          <a:extLst>
            <a:ext uri="{FF2B5EF4-FFF2-40B4-BE49-F238E27FC236}">
              <a16:creationId xmlns:a16="http://schemas.microsoft.com/office/drawing/2014/main" id="{97899CDD-0F46-4A32-A198-3034E4C5EB2C}"/>
            </a:ext>
          </a:extLst>
        </xdr:cNvPr>
        <xdr:cNvSpPr/>
      </xdr:nvSpPr>
      <xdr:spPr>
        <a:xfrm>
          <a:off x="5615940" y="18020667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99</xdr:row>
      <xdr:rowOff>66012</xdr:rowOff>
    </xdr:from>
    <xdr:to>
      <xdr:col>12</xdr:col>
      <xdr:colOff>602646</xdr:colOff>
      <xdr:row>100</xdr:row>
      <xdr:rowOff>161263</xdr:rowOff>
    </xdr:to>
    <xdr:sp macro="" textlink="">
      <xdr:nvSpPr>
        <xdr:cNvPr id="510" name="Isosceles Triangle 509">
          <a:extLst>
            <a:ext uri="{FF2B5EF4-FFF2-40B4-BE49-F238E27FC236}">
              <a16:creationId xmlns:a16="http://schemas.microsoft.com/office/drawing/2014/main" id="{65DBF8FC-5E64-45CB-89C5-015634DFCC20}"/>
            </a:ext>
          </a:extLst>
        </xdr:cNvPr>
        <xdr:cNvSpPr/>
      </xdr:nvSpPr>
      <xdr:spPr>
        <a:xfrm>
          <a:off x="686562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99</xdr:row>
      <xdr:rowOff>66012</xdr:rowOff>
    </xdr:from>
    <xdr:to>
      <xdr:col>14</xdr:col>
      <xdr:colOff>602646</xdr:colOff>
      <xdr:row>100</xdr:row>
      <xdr:rowOff>161263</xdr:rowOff>
    </xdr:to>
    <xdr:sp macro="" textlink="">
      <xdr:nvSpPr>
        <xdr:cNvPr id="511" name="Isosceles Triangle 510">
          <a:extLst>
            <a:ext uri="{FF2B5EF4-FFF2-40B4-BE49-F238E27FC236}">
              <a16:creationId xmlns:a16="http://schemas.microsoft.com/office/drawing/2014/main" id="{FF76F9B9-CEAC-43BC-AB86-F2EF2393E756}"/>
            </a:ext>
          </a:extLst>
        </xdr:cNvPr>
        <xdr:cNvSpPr/>
      </xdr:nvSpPr>
      <xdr:spPr>
        <a:xfrm>
          <a:off x="811530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99</xdr:row>
      <xdr:rowOff>66012</xdr:rowOff>
    </xdr:from>
    <xdr:to>
      <xdr:col>16</xdr:col>
      <xdr:colOff>602646</xdr:colOff>
      <xdr:row>100</xdr:row>
      <xdr:rowOff>161263</xdr:rowOff>
    </xdr:to>
    <xdr:sp macro="" textlink="">
      <xdr:nvSpPr>
        <xdr:cNvPr id="512" name="Isosceles Triangle 511">
          <a:extLst>
            <a:ext uri="{FF2B5EF4-FFF2-40B4-BE49-F238E27FC236}">
              <a16:creationId xmlns:a16="http://schemas.microsoft.com/office/drawing/2014/main" id="{B39CF572-3960-42A0-9356-6574C5122B52}"/>
            </a:ext>
          </a:extLst>
        </xdr:cNvPr>
        <xdr:cNvSpPr/>
      </xdr:nvSpPr>
      <xdr:spPr>
        <a:xfrm>
          <a:off x="9364980" y="180263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99</xdr:row>
      <xdr:rowOff>66012</xdr:rowOff>
    </xdr:from>
    <xdr:to>
      <xdr:col>18</xdr:col>
      <xdr:colOff>602646</xdr:colOff>
      <xdr:row>100</xdr:row>
      <xdr:rowOff>161263</xdr:rowOff>
    </xdr:to>
    <xdr:sp macro="" textlink="">
      <xdr:nvSpPr>
        <xdr:cNvPr id="513" name="Isosceles Triangle 512">
          <a:extLst>
            <a:ext uri="{FF2B5EF4-FFF2-40B4-BE49-F238E27FC236}">
              <a16:creationId xmlns:a16="http://schemas.microsoft.com/office/drawing/2014/main" id="{7F6AF551-FCA3-4B60-8AAF-AA5C2EF87C1C}"/>
            </a:ext>
          </a:extLst>
        </xdr:cNvPr>
        <xdr:cNvSpPr/>
      </xdr:nvSpPr>
      <xdr:spPr>
        <a:xfrm>
          <a:off x="1061466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99</xdr:row>
      <xdr:rowOff>66012</xdr:rowOff>
    </xdr:from>
    <xdr:to>
      <xdr:col>20</xdr:col>
      <xdr:colOff>602646</xdr:colOff>
      <xdr:row>100</xdr:row>
      <xdr:rowOff>161263</xdr:rowOff>
    </xdr:to>
    <xdr:sp macro="" textlink="">
      <xdr:nvSpPr>
        <xdr:cNvPr id="514" name="Isosceles Triangle 513">
          <a:extLst>
            <a:ext uri="{FF2B5EF4-FFF2-40B4-BE49-F238E27FC236}">
              <a16:creationId xmlns:a16="http://schemas.microsoft.com/office/drawing/2014/main" id="{ACED5E7C-EA3C-4E8D-9EF6-3DF4CFEED4F1}"/>
            </a:ext>
          </a:extLst>
        </xdr:cNvPr>
        <xdr:cNvSpPr/>
      </xdr:nvSpPr>
      <xdr:spPr>
        <a:xfrm>
          <a:off x="11864340" y="180263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108</xdr:row>
      <xdr:rowOff>66013</xdr:rowOff>
    </xdr:from>
    <xdr:to>
      <xdr:col>2</xdr:col>
      <xdr:colOff>602646</xdr:colOff>
      <xdr:row>109</xdr:row>
      <xdr:rowOff>161263</xdr:rowOff>
    </xdr:to>
    <xdr:sp macro="" textlink="">
      <xdr:nvSpPr>
        <xdr:cNvPr id="516" name="Isosceles Triangle 515">
          <a:extLst>
            <a:ext uri="{FF2B5EF4-FFF2-40B4-BE49-F238E27FC236}">
              <a16:creationId xmlns:a16="http://schemas.microsoft.com/office/drawing/2014/main" id="{7C410147-3B3E-4BDC-9B38-1AA8861A56F1}"/>
            </a:ext>
          </a:extLst>
        </xdr:cNvPr>
        <xdr:cNvSpPr/>
      </xdr:nvSpPr>
      <xdr:spPr>
        <a:xfrm>
          <a:off x="5867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108</xdr:row>
      <xdr:rowOff>73029</xdr:rowOff>
    </xdr:from>
    <xdr:to>
      <xdr:col>4</xdr:col>
      <xdr:colOff>602646</xdr:colOff>
      <xdr:row>109</xdr:row>
      <xdr:rowOff>168279</xdr:rowOff>
    </xdr:to>
    <xdr:sp macro="" textlink="">
      <xdr:nvSpPr>
        <xdr:cNvPr id="517" name="Isosceles Triangle 516">
          <a:extLst>
            <a:ext uri="{FF2B5EF4-FFF2-40B4-BE49-F238E27FC236}">
              <a16:creationId xmlns:a16="http://schemas.microsoft.com/office/drawing/2014/main" id="{3CAF4B59-10BC-4EE1-87C3-6D91E782900C}"/>
            </a:ext>
          </a:extLst>
        </xdr:cNvPr>
        <xdr:cNvSpPr/>
      </xdr:nvSpPr>
      <xdr:spPr>
        <a:xfrm>
          <a:off x="1851660" y="19892649"/>
          <a:ext cx="602646" cy="35433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108</xdr:row>
      <xdr:rowOff>66013</xdr:rowOff>
    </xdr:from>
    <xdr:to>
      <xdr:col>6</xdr:col>
      <xdr:colOff>602646</xdr:colOff>
      <xdr:row>109</xdr:row>
      <xdr:rowOff>161263</xdr:rowOff>
    </xdr:to>
    <xdr:sp macro="" textlink="">
      <xdr:nvSpPr>
        <xdr:cNvPr id="518" name="Isosceles Triangle 517">
          <a:extLst>
            <a:ext uri="{FF2B5EF4-FFF2-40B4-BE49-F238E27FC236}">
              <a16:creationId xmlns:a16="http://schemas.microsoft.com/office/drawing/2014/main" id="{26C20910-C5B2-4ADF-AAD3-56ABB2FF370C}"/>
            </a:ext>
          </a:extLst>
        </xdr:cNvPr>
        <xdr:cNvSpPr/>
      </xdr:nvSpPr>
      <xdr:spPr>
        <a:xfrm>
          <a:off x="3116580" y="19885633"/>
          <a:ext cx="602646" cy="35433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108</xdr:row>
      <xdr:rowOff>66013</xdr:rowOff>
    </xdr:from>
    <xdr:to>
      <xdr:col>8</xdr:col>
      <xdr:colOff>602646</xdr:colOff>
      <xdr:row>109</xdr:row>
      <xdr:rowOff>161263</xdr:rowOff>
    </xdr:to>
    <xdr:sp macro="" textlink="">
      <xdr:nvSpPr>
        <xdr:cNvPr id="519" name="Isosceles Triangle 518">
          <a:extLst>
            <a:ext uri="{FF2B5EF4-FFF2-40B4-BE49-F238E27FC236}">
              <a16:creationId xmlns:a16="http://schemas.microsoft.com/office/drawing/2014/main" id="{25EA86A3-D29D-43C3-9526-83014B3DE930}"/>
            </a:ext>
          </a:extLst>
        </xdr:cNvPr>
        <xdr:cNvSpPr/>
      </xdr:nvSpPr>
      <xdr:spPr>
        <a:xfrm>
          <a:off x="4366260" y="198856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108</xdr:row>
      <xdr:rowOff>66013</xdr:rowOff>
    </xdr:from>
    <xdr:to>
      <xdr:col>10</xdr:col>
      <xdr:colOff>602646</xdr:colOff>
      <xdr:row>109</xdr:row>
      <xdr:rowOff>161263</xdr:rowOff>
    </xdr:to>
    <xdr:sp macro="" textlink="">
      <xdr:nvSpPr>
        <xdr:cNvPr id="520" name="Isosceles Triangle 519">
          <a:extLst>
            <a:ext uri="{FF2B5EF4-FFF2-40B4-BE49-F238E27FC236}">
              <a16:creationId xmlns:a16="http://schemas.microsoft.com/office/drawing/2014/main" id="{5BBB1418-99F1-4F4B-9C5F-EE5C145706C2}"/>
            </a:ext>
          </a:extLst>
        </xdr:cNvPr>
        <xdr:cNvSpPr/>
      </xdr:nvSpPr>
      <xdr:spPr>
        <a:xfrm>
          <a:off x="561594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47628</xdr:rowOff>
    </xdr:from>
    <xdr:to>
      <xdr:col>14</xdr:col>
      <xdr:colOff>602646</xdr:colOff>
      <xdr:row>109</xdr:row>
      <xdr:rowOff>142878</xdr:rowOff>
    </xdr:to>
    <xdr:sp macro="" textlink="">
      <xdr:nvSpPr>
        <xdr:cNvPr id="521" name="Isosceles Triangle 520">
          <a:extLst>
            <a:ext uri="{FF2B5EF4-FFF2-40B4-BE49-F238E27FC236}">
              <a16:creationId xmlns:a16="http://schemas.microsoft.com/office/drawing/2014/main" id="{BB3DCA85-B409-4A54-8013-9C990DA81C19}"/>
            </a:ext>
          </a:extLst>
        </xdr:cNvPr>
        <xdr:cNvSpPr/>
      </xdr:nvSpPr>
      <xdr:spPr>
        <a:xfrm>
          <a:off x="8115300" y="19867248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108</xdr:row>
      <xdr:rowOff>65091</xdr:rowOff>
    </xdr:from>
    <xdr:to>
      <xdr:col>14</xdr:col>
      <xdr:colOff>602646</xdr:colOff>
      <xdr:row>109</xdr:row>
      <xdr:rowOff>160341</xdr:rowOff>
    </xdr:to>
    <xdr:sp macro="" textlink="">
      <xdr:nvSpPr>
        <xdr:cNvPr id="522" name="Isosceles Triangle 521">
          <a:extLst>
            <a:ext uri="{FF2B5EF4-FFF2-40B4-BE49-F238E27FC236}">
              <a16:creationId xmlns:a16="http://schemas.microsoft.com/office/drawing/2014/main" id="{D7732974-C1D6-4423-9600-05238C38E25C}"/>
            </a:ext>
          </a:extLst>
        </xdr:cNvPr>
        <xdr:cNvSpPr/>
      </xdr:nvSpPr>
      <xdr:spPr>
        <a:xfrm>
          <a:off x="8115300" y="19884711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108</xdr:row>
      <xdr:rowOff>66013</xdr:rowOff>
    </xdr:from>
    <xdr:to>
      <xdr:col>18</xdr:col>
      <xdr:colOff>602646</xdr:colOff>
      <xdr:row>109</xdr:row>
      <xdr:rowOff>161263</xdr:rowOff>
    </xdr:to>
    <xdr:sp macro="" textlink="">
      <xdr:nvSpPr>
        <xdr:cNvPr id="523" name="Isosceles Triangle 522">
          <a:extLst>
            <a:ext uri="{FF2B5EF4-FFF2-40B4-BE49-F238E27FC236}">
              <a16:creationId xmlns:a16="http://schemas.microsoft.com/office/drawing/2014/main" id="{02B78480-D28B-43D3-A663-87987EDAD490}"/>
            </a:ext>
          </a:extLst>
        </xdr:cNvPr>
        <xdr:cNvSpPr/>
      </xdr:nvSpPr>
      <xdr:spPr>
        <a:xfrm>
          <a:off x="1061466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615461</xdr:colOff>
      <xdr:row>108</xdr:row>
      <xdr:rowOff>66013</xdr:rowOff>
    </xdr:from>
    <xdr:to>
      <xdr:col>20</xdr:col>
      <xdr:colOff>609600</xdr:colOff>
      <xdr:row>109</xdr:row>
      <xdr:rowOff>152400</xdr:rowOff>
    </xdr:to>
    <xdr:sp macro="" textlink="">
      <xdr:nvSpPr>
        <xdr:cNvPr id="524" name="Isosceles Triangle 523">
          <a:extLst>
            <a:ext uri="{FF2B5EF4-FFF2-40B4-BE49-F238E27FC236}">
              <a16:creationId xmlns:a16="http://schemas.microsoft.com/office/drawing/2014/main" id="{40473377-7E2D-4476-998F-BB1EC651F3E0}"/>
            </a:ext>
          </a:extLst>
        </xdr:cNvPr>
        <xdr:cNvSpPr/>
      </xdr:nvSpPr>
      <xdr:spPr>
        <a:xfrm>
          <a:off x="11854961" y="19885633"/>
          <a:ext cx="618979" cy="34546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 b="1"/>
        </a:p>
      </xdr:txBody>
    </xdr:sp>
    <xdr:clientData/>
  </xdr:twoCellAnchor>
  <xdr:twoCellAnchor>
    <xdr:from>
      <xdr:col>12</xdr:col>
      <xdr:colOff>0</xdr:colOff>
      <xdr:row>108</xdr:row>
      <xdr:rowOff>66013</xdr:rowOff>
    </xdr:from>
    <xdr:to>
      <xdr:col>12</xdr:col>
      <xdr:colOff>602646</xdr:colOff>
      <xdr:row>109</xdr:row>
      <xdr:rowOff>161263</xdr:rowOff>
    </xdr:to>
    <xdr:sp macro="" textlink="">
      <xdr:nvSpPr>
        <xdr:cNvPr id="527" name="Isosceles Triangle 526">
          <a:extLst>
            <a:ext uri="{FF2B5EF4-FFF2-40B4-BE49-F238E27FC236}">
              <a16:creationId xmlns:a16="http://schemas.microsoft.com/office/drawing/2014/main" id="{243B2E62-091E-4EE8-A146-EE1BD0894303}"/>
            </a:ext>
          </a:extLst>
        </xdr:cNvPr>
        <xdr:cNvSpPr/>
      </xdr:nvSpPr>
      <xdr:spPr>
        <a:xfrm>
          <a:off x="686562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528918</xdr:colOff>
      <xdr:row>70</xdr:row>
      <xdr:rowOff>105664</xdr:rowOff>
    </xdr:from>
    <xdr:to>
      <xdr:col>3</xdr:col>
      <xdr:colOff>528918</xdr:colOff>
      <xdr:row>70</xdr:row>
      <xdr:rowOff>107576</xdr:rowOff>
    </xdr:to>
    <xdr:cxnSp macro="">
      <xdr:nvCxnSpPr>
        <xdr:cNvPr id="528" name="Straight Arrow Connector 527">
          <a:extLst>
            <a:ext uri="{FF2B5EF4-FFF2-40B4-BE49-F238E27FC236}">
              <a16:creationId xmlns:a16="http://schemas.microsoft.com/office/drawing/2014/main" id="{4127697A-4AC0-49C4-A74A-DEAB807B7864}"/>
            </a:ext>
          </a:extLst>
        </xdr:cNvPr>
        <xdr:cNvCxnSpPr/>
      </xdr:nvCxnSpPr>
      <xdr:spPr>
        <a:xfrm flipH="1" flipV="1">
          <a:off x="528918" y="12411964"/>
          <a:ext cx="1211580" cy="191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170330</xdr:colOff>
      <xdr:row>79</xdr:row>
      <xdr:rowOff>89647</xdr:rowOff>
    </xdr:from>
    <xdr:to>
      <xdr:col>7</xdr:col>
      <xdr:colOff>528918</xdr:colOff>
      <xdr:row>79</xdr:row>
      <xdr:rowOff>89647</xdr:rowOff>
    </xdr:to>
    <xdr:cxnSp macro="">
      <xdr:nvCxnSpPr>
        <xdr:cNvPr id="529" name="Straight Arrow Connector 528">
          <a:extLst>
            <a:ext uri="{FF2B5EF4-FFF2-40B4-BE49-F238E27FC236}">
              <a16:creationId xmlns:a16="http://schemas.microsoft.com/office/drawing/2014/main" id="{92CE0516-FF41-4667-A71F-6A536293439D}"/>
            </a:ext>
          </a:extLst>
        </xdr:cNvPr>
        <xdr:cNvCxnSpPr/>
      </xdr:nvCxnSpPr>
      <xdr:spPr>
        <a:xfrm>
          <a:off x="2021990" y="14087587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495363</xdr:colOff>
      <xdr:row>88</xdr:row>
      <xdr:rowOff>107576</xdr:rowOff>
    </xdr:from>
    <xdr:to>
      <xdr:col>13</xdr:col>
      <xdr:colOff>528917</xdr:colOff>
      <xdr:row>88</xdr:row>
      <xdr:rowOff>129613</xdr:rowOff>
    </xdr:to>
    <xdr:cxnSp macro="">
      <xdr:nvCxnSpPr>
        <xdr:cNvPr id="531" name="Straight Arrow Connector 530">
          <a:extLst>
            <a:ext uri="{FF2B5EF4-FFF2-40B4-BE49-F238E27FC236}">
              <a16:creationId xmlns:a16="http://schemas.microsoft.com/office/drawing/2014/main" id="{E8487E9C-5ECA-442E-A83E-6E55747C91E1}"/>
            </a:ext>
          </a:extLst>
        </xdr:cNvPr>
        <xdr:cNvCxnSpPr/>
      </xdr:nvCxnSpPr>
      <xdr:spPr>
        <a:xfrm flipV="1">
          <a:off x="2347023" y="15880976"/>
          <a:ext cx="5672354" cy="2203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101437</xdr:colOff>
      <xdr:row>88</xdr:row>
      <xdr:rowOff>89647</xdr:rowOff>
    </xdr:from>
    <xdr:to>
      <xdr:col>20</xdr:col>
      <xdr:colOff>35859</xdr:colOff>
      <xdr:row>88</xdr:row>
      <xdr:rowOff>120648</xdr:rowOff>
    </xdr:to>
    <xdr:cxnSp macro="">
      <xdr:nvCxnSpPr>
        <xdr:cNvPr id="533" name="Straight Arrow Connector 532">
          <a:extLst>
            <a:ext uri="{FF2B5EF4-FFF2-40B4-BE49-F238E27FC236}">
              <a16:creationId xmlns:a16="http://schemas.microsoft.com/office/drawing/2014/main" id="{0828113E-5B5E-42B7-A1B0-795457C61543}"/>
            </a:ext>
          </a:extLst>
        </xdr:cNvPr>
        <xdr:cNvCxnSpPr/>
      </xdr:nvCxnSpPr>
      <xdr:spPr>
        <a:xfrm flipV="1">
          <a:off x="8216737" y="15863047"/>
          <a:ext cx="3683462" cy="3100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53788</xdr:colOff>
      <xdr:row>97</xdr:row>
      <xdr:rowOff>77178</xdr:rowOff>
    </xdr:from>
    <xdr:to>
      <xdr:col>13</xdr:col>
      <xdr:colOff>516277</xdr:colOff>
      <xdr:row>97</xdr:row>
      <xdr:rowOff>89647</xdr:rowOff>
    </xdr:to>
    <xdr:cxnSp macro="">
      <xdr:nvCxnSpPr>
        <xdr:cNvPr id="535" name="Straight Arrow Connector 534">
          <a:extLst>
            <a:ext uri="{FF2B5EF4-FFF2-40B4-BE49-F238E27FC236}">
              <a16:creationId xmlns:a16="http://schemas.microsoft.com/office/drawing/2014/main" id="{C99C3921-627A-4880-89C1-0342E4A514BE}"/>
            </a:ext>
          </a:extLst>
        </xdr:cNvPr>
        <xdr:cNvCxnSpPr/>
      </xdr:nvCxnSpPr>
      <xdr:spPr>
        <a:xfrm flipV="1">
          <a:off x="6294568" y="17603178"/>
          <a:ext cx="1712169" cy="1246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125507</xdr:colOff>
      <xdr:row>97</xdr:row>
      <xdr:rowOff>75031</xdr:rowOff>
    </xdr:from>
    <xdr:to>
      <xdr:col>19</xdr:col>
      <xdr:colOff>233083</xdr:colOff>
      <xdr:row>97</xdr:row>
      <xdr:rowOff>80682</xdr:rowOff>
    </xdr:to>
    <xdr:cxnSp macro="">
      <xdr:nvCxnSpPr>
        <xdr:cNvPr id="536" name="Straight Arrow Connector 535">
          <a:extLst>
            <a:ext uri="{FF2B5EF4-FFF2-40B4-BE49-F238E27FC236}">
              <a16:creationId xmlns:a16="http://schemas.microsoft.com/office/drawing/2014/main" id="{647D5673-B4C2-4F1A-8DB9-6AFAE9C235E9}"/>
            </a:ext>
          </a:extLst>
        </xdr:cNvPr>
        <xdr:cNvCxnSpPr/>
      </xdr:nvCxnSpPr>
      <xdr:spPr>
        <a:xfrm flipH="1" flipV="1">
          <a:off x="8240807" y="17601031"/>
          <a:ext cx="3231776" cy="5651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22340</xdr:colOff>
      <xdr:row>106</xdr:row>
      <xdr:rowOff>60837</xdr:rowOff>
    </xdr:from>
    <xdr:to>
      <xdr:col>7</xdr:col>
      <xdr:colOff>457200</xdr:colOff>
      <xdr:row>106</xdr:row>
      <xdr:rowOff>80682</xdr:rowOff>
    </xdr:to>
    <xdr:cxnSp macro="">
      <xdr:nvCxnSpPr>
        <xdr:cNvPr id="537" name="Straight Arrow Connector 536">
          <a:extLst>
            <a:ext uri="{FF2B5EF4-FFF2-40B4-BE49-F238E27FC236}">
              <a16:creationId xmlns:a16="http://schemas.microsoft.com/office/drawing/2014/main" id="{850527E8-A5A7-4DC3-AB58-B06A18F7DCD4}"/>
            </a:ext>
          </a:extLst>
        </xdr:cNvPr>
        <xdr:cNvCxnSpPr/>
      </xdr:nvCxnSpPr>
      <xdr:spPr>
        <a:xfrm>
          <a:off x="609080" y="19331817"/>
          <a:ext cx="3589540" cy="1984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129966</xdr:colOff>
      <xdr:row>106</xdr:row>
      <xdr:rowOff>62753</xdr:rowOff>
    </xdr:from>
    <xdr:to>
      <xdr:col>19</xdr:col>
      <xdr:colOff>322730</xdr:colOff>
      <xdr:row>106</xdr:row>
      <xdr:rowOff>72743</xdr:rowOff>
    </xdr:to>
    <xdr:cxnSp macro="">
      <xdr:nvCxnSpPr>
        <xdr:cNvPr id="539" name="Straight Arrow Connector 538">
          <a:extLst>
            <a:ext uri="{FF2B5EF4-FFF2-40B4-BE49-F238E27FC236}">
              <a16:creationId xmlns:a16="http://schemas.microsoft.com/office/drawing/2014/main" id="{C4C9C5C8-7827-4048-BACD-6C9E709CE107}"/>
            </a:ext>
          </a:extLst>
        </xdr:cNvPr>
        <xdr:cNvCxnSpPr/>
      </xdr:nvCxnSpPr>
      <xdr:spPr>
        <a:xfrm flipH="1">
          <a:off x="4496226" y="19333733"/>
          <a:ext cx="7066004" cy="999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116413</xdr:colOff>
      <xdr:row>115</xdr:row>
      <xdr:rowOff>71718</xdr:rowOff>
    </xdr:from>
    <xdr:to>
      <xdr:col>19</xdr:col>
      <xdr:colOff>170330</xdr:colOff>
      <xdr:row>115</xdr:row>
      <xdr:rowOff>81848</xdr:rowOff>
    </xdr:to>
    <xdr:cxnSp macro="">
      <xdr:nvCxnSpPr>
        <xdr:cNvPr id="540" name="Straight Arrow Connector 539">
          <a:extLst>
            <a:ext uri="{FF2B5EF4-FFF2-40B4-BE49-F238E27FC236}">
              <a16:creationId xmlns:a16="http://schemas.microsoft.com/office/drawing/2014/main" id="{AB1D5316-E210-48DD-BE6F-931BD194C96E}"/>
            </a:ext>
          </a:extLst>
        </xdr:cNvPr>
        <xdr:cNvCxnSpPr/>
      </xdr:nvCxnSpPr>
      <xdr:spPr>
        <a:xfrm flipH="1">
          <a:off x="3232993" y="21293418"/>
          <a:ext cx="8176837" cy="101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580786</xdr:colOff>
      <xdr:row>124</xdr:row>
      <xdr:rowOff>89647</xdr:rowOff>
    </xdr:from>
    <xdr:to>
      <xdr:col>5</xdr:col>
      <xdr:colOff>385482</xdr:colOff>
      <xdr:row>124</xdr:row>
      <xdr:rowOff>105660</xdr:rowOff>
    </xdr:to>
    <xdr:cxnSp macro="">
      <xdr:nvCxnSpPr>
        <xdr:cNvPr id="542" name="Straight Arrow Connector 541">
          <a:extLst>
            <a:ext uri="{FF2B5EF4-FFF2-40B4-BE49-F238E27FC236}">
              <a16:creationId xmlns:a16="http://schemas.microsoft.com/office/drawing/2014/main" id="{99ECF025-AA28-4B9B-AB88-E4775D973734}"/>
            </a:ext>
          </a:extLst>
        </xdr:cNvPr>
        <xdr:cNvCxnSpPr/>
      </xdr:nvCxnSpPr>
      <xdr:spPr>
        <a:xfrm flipV="1">
          <a:off x="580786" y="23094427"/>
          <a:ext cx="2281196" cy="1601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95569</xdr:colOff>
      <xdr:row>124</xdr:row>
      <xdr:rowOff>98612</xdr:rowOff>
    </xdr:from>
    <xdr:to>
      <xdr:col>12</xdr:col>
      <xdr:colOff>609600</xdr:colOff>
      <xdr:row>124</xdr:row>
      <xdr:rowOff>104866</xdr:rowOff>
    </xdr:to>
    <xdr:cxnSp macro="">
      <xdr:nvCxnSpPr>
        <xdr:cNvPr id="543" name="Straight Arrow Connector 542">
          <a:extLst>
            <a:ext uri="{FF2B5EF4-FFF2-40B4-BE49-F238E27FC236}">
              <a16:creationId xmlns:a16="http://schemas.microsoft.com/office/drawing/2014/main" id="{9DA33438-E84A-4688-A75C-433CE8B0EF46}"/>
            </a:ext>
          </a:extLst>
        </xdr:cNvPr>
        <xdr:cNvCxnSpPr/>
      </xdr:nvCxnSpPr>
      <xdr:spPr>
        <a:xfrm flipH="1">
          <a:off x="3212149" y="23103392"/>
          <a:ext cx="4263071" cy="6254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259977</xdr:colOff>
      <xdr:row>134</xdr:row>
      <xdr:rowOff>53163</xdr:rowOff>
    </xdr:from>
    <xdr:to>
      <xdr:col>21</xdr:col>
      <xdr:colOff>531628</xdr:colOff>
      <xdr:row>134</xdr:row>
      <xdr:rowOff>98611</xdr:rowOff>
    </xdr:to>
    <xdr:cxnSp macro="">
      <xdr:nvCxnSpPr>
        <xdr:cNvPr id="544" name="Straight Arrow Connector 543">
          <a:extLst>
            <a:ext uri="{FF2B5EF4-FFF2-40B4-BE49-F238E27FC236}">
              <a16:creationId xmlns:a16="http://schemas.microsoft.com/office/drawing/2014/main" id="{8AADAA44-A599-4D38-A1FA-A78A9DFB3BCC}"/>
            </a:ext>
          </a:extLst>
        </xdr:cNvPr>
        <xdr:cNvCxnSpPr/>
      </xdr:nvCxnSpPr>
      <xdr:spPr>
        <a:xfrm flipV="1">
          <a:off x="2111637" y="24932463"/>
          <a:ext cx="10909171" cy="4544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237461</xdr:colOff>
      <xdr:row>154</xdr:row>
      <xdr:rowOff>91262</xdr:rowOff>
    </xdr:from>
    <xdr:to>
      <xdr:col>12</xdr:col>
      <xdr:colOff>388938</xdr:colOff>
      <xdr:row>157</xdr:row>
      <xdr:rowOff>95250</xdr:rowOff>
    </xdr:to>
    <xdr:sp macro="" textlink="">
      <xdr:nvSpPr>
        <xdr:cNvPr id="545" name="Lightning Bolt 544">
          <a:extLst>
            <a:ext uri="{FF2B5EF4-FFF2-40B4-BE49-F238E27FC236}">
              <a16:creationId xmlns:a16="http://schemas.microsoft.com/office/drawing/2014/main" id="{5252BEAA-7674-4696-B281-567F64A57B29}"/>
            </a:ext>
          </a:extLst>
        </xdr:cNvPr>
        <xdr:cNvSpPr/>
      </xdr:nvSpPr>
      <xdr:spPr>
        <a:xfrm>
          <a:off x="7103081" y="28574822"/>
          <a:ext cx="151477" cy="529768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228599</xdr:colOff>
      <xdr:row>160</xdr:row>
      <xdr:rowOff>2</xdr:rowOff>
    </xdr:from>
    <xdr:to>
      <xdr:col>17</xdr:col>
      <xdr:colOff>274318</xdr:colOff>
      <xdr:row>163</xdr:row>
      <xdr:rowOff>19418</xdr:rowOff>
    </xdr:to>
    <xdr:sp macro="" textlink="">
      <xdr:nvSpPr>
        <xdr:cNvPr id="546" name="AutoShape 10733">
          <a:extLst>
            <a:ext uri="{FF2B5EF4-FFF2-40B4-BE49-F238E27FC236}">
              <a16:creationId xmlns:a16="http://schemas.microsoft.com/office/drawing/2014/main" id="{7666F90F-92C8-4BF2-83B9-9F7D58047CB4}"/>
            </a:ext>
          </a:extLst>
        </xdr:cNvPr>
        <xdr:cNvSpPr>
          <a:spLocks noChangeArrowheads="1"/>
        </xdr:cNvSpPr>
      </xdr:nvSpPr>
      <xdr:spPr bwMode="auto">
        <a:xfrm rot="5400000">
          <a:off x="9980111" y="29849630"/>
          <a:ext cx="522336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266038</xdr:colOff>
      <xdr:row>161</xdr:row>
      <xdr:rowOff>149391</xdr:rowOff>
    </xdr:from>
    <xdr:to>
      <xdr:col>12</xdr:col>
      <xdr:colOff>391839</xdr:colOff>
      <xdr:row>165</xdr:row>
      <xdr:rowOff>43161</xdr:rowOff>
    </xdr:to>
    <xdr:sp macro="" textlink="">
      <xdr:nvSpPr>
        <xdr:cNvPr id="547" name="Lightning Bolt 546">
          <a:extLst>
            <a:ext uri="{FF2B5EF4-FFF2-40B4-BE49-F238E27FC236}">
              <a16:creationId xmlns:a16="http://schemas.microsoft.com/office/drawing/2014/main" id="{89F9DDE4-28BF-4DD8-8971-F4BEFC8CD06E}"/>
            </a:ext>
          </a:extLst>
        </xdr:cNvPr>
        <xdr:cNvSpPr/>
      </xdr:nvSpPr>
      <xdr:spPr>
        <a:xfrm>
          <a:off x="7131658" y="29928351"/>
          <a:ext cx="125801" cy="564330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twoCellAnchor>
    <xdr:from>
      <xdr:col>19</xdr:col>
      <xdr:colOff>448982</xdr:colOff>
      <xdr:row>91</xdr:row>
      <xdr:rowOff>165099</xdr:rowOff>
    </xdr:from>
    <xdr:to>
      <xdr:col>19</xdr:col>
      <xdr:colOff>487082</xdr:colOff>
      <xdr:row>94</xdr:row>
      <xdr:rowOff>87405</xdr:rowOff>
    </xdr:to>
    <xdr:sp macro="" textlink="">
      <xdr:nvSpPr>
        <xdr:cNvPr id="552" name="AutoShape 10733">
          <a:extLst>
            <a:ext uri="{FF2B5EF4-FFF2-40B4-BE49-F238E27FC236}">
              <a16:creationId xmlns:a16="http://schemas.microsoft.com/office/drawing/2014/main" id="{3B6F9FBA-41DF-4798-BBBE-1BE94260C3D5}"/>
            </a:ext>
          </a:extLst>
        </xdr:cNvPr>
        <xdr:cNvSpPr>
          <a:spLocks noChangeArrowheads="1"/>
        </xdr:cNvSpPr>
      </xdr:nvSpPr>
      <xdr:spPr bwMode="auto">
        <a:xfrm rot="5400000">
          <a:off x="11483489" y="16753092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106029</xdr:colOff>
      <xdr:row>100</xdr:row>
      <xdr:rowOff>173961</xdr:rowOff>
    </xdr:from>
    <xdr:to>
      <xdr:col>13</xdr:col>
      <xdr:colOff>299223</xdr:colOff>
      <xdr:row>102</xdr:row>
      <xdr:rowOff>158718</xdr:rowOff>
    </xdr:to>
    <xdr:sp macro="" textlink="">
      <xdr:nvSpPr>
        <xdr:cNvPr id="553" name="Parallelogram 552">
          <a:extLst>
            <a:ext uri="{FF2B5EF4-FFF2-40B4-BE49-F238E27FC236}">
              <a16:creationId xmlns:a16="http://schemas.microsoft.com/office/drawing/2014/main" id="{F123F3F9-48B6-46BD-9602-89F2B4E8B3CF}"/>
            </a:ext>
          </a:extLst>
        </xdr:cNvPr>
        <xdr:cNvSpPr/>
      </xdr:nvSpPr>
      <xdr:spPr>
        <a:xfrm rot="1440000">
          <a:off x="7596489" y="18301941"/>
          <a:ext cx="193194" cy="335277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80624</xdr:colOff>
      <xdr:row>100</xdr:row>
      <xdr:rowOff>169169</xdr:rowOff>
    </xdr:from>
    <xdr:to>
      <xdr:col>13</xdr:col>
      <xdr:colOff>277317</xdr:colOff>
      <xdr:row>102</xdr:row>
      <xdr:rowOff>113906</xdr:rowOff>
    </xdr:to>
    <xdr:cxnSp macro="">
      <xdr:nvCxnSpPr>
        <xdr:cNvPr id="554" name="Straight Connector 553">
          <a:extLst>
            <a:ext uri="{FF2B5EF4-FFF2-40B4-BE49-F238E27FC236}">
              <a16:creationId xmlns:a16="http://schemas.microsoft.com/office/drawing/2014/main" id="{3B1A8392-4DC1-4F80-9ED1-75F540857A68}"/>
            </a:ext>
          </a:extLst>
        </xdr:cNvPr>
        <xdr:cNvCxnSpPr/>
      </xdr:nvCxnSpPr>
      <xdr:spPr>
        <a:xfrm flipH="1">
          <a:off x="7571084" y="18297149"/>
          <a:ext cx="196693" cy="295257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65</xdr:row>
      <xdr:rowOff>12700</xdr:rowOff>
    </xdr:from>
    <xdr:to>
      <xdr:col>3</xdr:col>
      <xdr:colOff>358217</xdr:colOff>
      <xdr:row>66</xdr:row>
      <xdr:rowOff>133507</xdr:rowOff>
    </xdr:to>
    <xdr:sp macro="" textlink="">
      <xdr:nvSpPr>
        <xdr:cNvPr id="555" name="AutoShape 301">
          <a:extLst>
            <a:ext uri="{FF2B5EF4-FFF2-40B4-BE49-F238E27FC236}">
              <a16:creationId xmlns:a16="http://schemas.microsoft.com/office/drawing/2014/main" id="{98DC85AE-F394-41AE-8B74-5B7D6931EFAF}"/>
            </a:ext>
          </a:extLst>
        </xdr:cNvPr>
        <xdr:cNvSpPr>
          <a:spLocks noChangeArrowheads="1"/>
        </xdr:cNvSpPr>
      </xdr:nvSpPr>
      <xdr:spPr bwMode="auto">
        <a:xfrm rot="7084349">
          <a:off x="1337905" y="11415435"/>
          <a:ext cx="296067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177800</xdr:colOff>
      <xdr:row>155</xdr:row>
      <xdr:rowOff>50800</xdr:rowOff>
    </xdr:from>
    <xdr:to>
      <xdr:col>8</xdr:col>
      <xdr:colOff>353852</xdr:colOff>
      <xdr:row>157</xdr:row>
      <xdr:rowOff>69494</xdr:rowOff>
    </xdr:to>
    <xdr:sp macro="" textlink="">
      <xdr:nvSpPr>
        <xdr:cNvPr id="556" name="AutoShape 410">
          <a:extLst>
            <a:ext uri="{FF2B5EF4-FFF2-40B4-BE49-F238E27FC236}">
              <a16:creationId xmlns:a16="http://schemas.microsoft.com/office/drawing/2014/main" id="{7CA57E44-9FDD-429D-A9B8-DB53CF065524}"/>
            </a:ext>
          </a:extLst>
        </xdr:cNvPr>
        <xdr:cNvSpPr>
          <a:spLocks noChangeArrowheads="1"/>
        </xdr:cNvSpPr>
      </xdr:nvSpPr>
      <xdr:spPr bwMode="auto">
        <a:xfrm rot="7297720">
          <a:off x="4443669" y="28802391"/>
          <a:ext cx="376834" cy="176052"/>
        </a:xfrm>
        <a:prstGeom prst="wave">
          <a:avLst>
            <a:gd name="adj1" fmla="val 13005"/>
            <a:gd name="adj2" fmla="val 0"/>
          </a:avLst>
        </a:prstGeom>
        <a:solidFill>
          <a:schemeClr val="accent1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12</xdr:col>
      <xdr:colOff>355600</xdr:colOff>
      <xdr:row>159</xdr:row>
      <xdr:rowOff>101600</xdr:rowOff>
    </xdr:from>
    <xdr:ext cx="78658" cy="358330"/>
    <xdr:pic>
      <xdr:nvPicPr>
        <xdr:cNvPr id="558" name="Picture 11597">
          <a:extLst>
            <a:ext uri="{FF2B5EF4-FFF2-40B4-BE49-F238E27FC236}">
              <a16:creationId xmlns:a16="http://schemas.microsoft.com/office/drawing/2014/main" id="{CA7C3E9B-FB1F-4B75-AF5B-4C34C4DCB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1220" y="29545280"/>
          <a:ext cx="78658" cy="358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12</xdr:col>
      <xdr:colOff>352425</xdr:colOff>
      <xdr:row>152</xdr:row>
      <xdr:rowOff>20637</xdr:rowOff>
    </xdr:from>
    <xdr:ext cx="115888" cy="445724"/>
    <xdr:pic>
      <xdr:nvPicPr>
        <xdr:cNvPr id="559" name="Picture 11597">
          <a:extLst>
            <a:ext uri="{FF2B5EF4-FFF2-40B4-BE49-F238E27FC236}">
              <a16:creationId xmlns:a16="http://schemas.microsoft.com/office/drawing/2014/main" id="{0509218D-2DE0-4312-950A-E15A7C073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18045" y="28146057"/>
          <a:ext cx="115888" cy="445724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241300</xdr:colOff>
      <xdr:row>17</xdr:row>
      <xdr:rowOff>25400</xdr:rowOff>
    </xdr:from>
    <xdr:to>
      <xdr:col>15</xdr:col>
      <xdr:colOff>367101</xdr:colOff>
      <xdr:row>20</xdr:row>
      <xdr:rowOff>54515</xdr:rowOff>
    </xdr:to>
    <xdr:sp macro="" textlink="">
      <xdr:nvSpPr>
        <xdr:cNvPr id="560" name="Lightning Bolt 559">
          <a:extLst>
            <a:ext uri="{FF2B5EF4-FFF2-40B4-BE49-F238E27FC236}">
              <a16:creationId xmlns:a16="http://schemas.microsoft.com/office/drawing/2014/main" id="{C9DCD844-D2D7-4959-AC5D-6186C90E6CC5}"/>
            </a:ext>
          </a:extLst>
        </xdr:cNvPr>
        <xdr:cNvSpPr/>
      </xdr:nvSpPr>
      <xdr:spPr>
        <a:xfrm>
          <a:off x="8981440" y="3111500"/>
          <a:ext cx="125801" cy="54727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+</a:t>
          </a:r>
        </a:p>
      </xdr:txBody>
    </xdr:sp>
    <xdr:clientData/>
  </xdr:twoCellAnchor>
  <xdr:oneCellAnchor>
    <xdr:from>
      <xdr:col>3</xdr:col>
      <xdr:colOff>88585</xdr:colOff>
      <xdr:row>25</xdr:row>
      <xdr:rowOff>163735</xdr:rowOff>
    </xdr:from>
    <xdr:ext cx="85725" cy="390524"/>
    <xdr:pic>
      <xdr:nvPicPr>
        <xdr:cNvPr id="561" name="Picture 11597">
          <a:extLst>
            <a:ext uri="{FF2B5EF4-FFF2-40B4-BE49-F238E27FC236}">
              <a16:creationId xmlns:a16="http://schemas.microsoft.com/office/drawing/2014/main" id="{E41DFC09-B71E-4AAD-90D0-373C90072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165" y="470525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241300</xdr:colOff>
      <xdr:row>26</xdr:row>
      <xdr:rowOff>12700</xdr:rowOff>
    </xdr:from>
    <xdr:ext cx="85725" cy="390524"/>
    <xdr:pic>
      <xdr:nvPicPr>
        <xdr:cNvPr id="562" name="Picture 11597">
          <a:extLst>
            <a:ext uri="{FF2B5EF4-FFF2-40B4-BE49-F238E27FC236}">
              <a16:creationId xmlns:a16="http://schemas.microsoft.com/office/drawing/2014/main" id="{8EFEBD75-22C5-4416-859C-9062F2C5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2080" y="47294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368300</xdr:colOff>
      <xdr:row>36</xdr:row>
      <xdr:rowOff>152399</xdr:rowOff>
    </xdr:from>
    <xdr:ext cx="72644" cy="419101"/>
    <xdr:pic>
      <xdr:nvPicPr>
        <xdr:cNvPr id="563" name="Picture 11597">
          <a:extLst>
            <a:ext uri="{FF2B5EF4-FFF2-40B4-BE49-F238E27FC236}">
              <a16:creationId xmlns:a16="http://schemas.microsoft.com/office/drawing/2014/main" id="{15EE81D4-0568-4A84-A5EF-F60A4D861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79880" y="662939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127210</xdr:colOff>
      <xdr:row>25</xdr:row>
      <xdr:rowOff>165100</xdr:rowOff>
    </xdr:from>
    <xdr:ext cx="72644" cy="419101"/>
    <xdr:pic>
      <xdr:nvPicPr>
        <xdr:cNvPr id="564" name="Picture 11597">
          <a:extLst>
            <a:ext uri="{FF2B5EF4-FFF2-40B4-BE49-F238E27FC236}">
              <a16:creationId xmlns:a16="http://schemas.microsoft.com/office/drawing/2014/main" id="{70107CF4-7311-44F3-809F-53AAA146C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03710" y="47066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108527</xdr:colOff>
      <xdr:row>36</xdr:row>
      <xdr:rowOff>152505</xdr:rowOff>
    </xdr:from>
    <xdr:ext cx="72644" cy="419101"/>
    <xdr:pic>
      <xdr:nvPicPr>
        <xdr:cNvPr id="565" name="Picture 11597">
          <a:extLst>
            <a:ext uri="{FF2B5EF4-FFF2-40B4-BE49-F238E27FC236}">
              <a16:creationId xmlns:a16="http://schemas.microsoft.com/office/drawing/2014/main" id="{26B5D371-B8F1-4160-9143-87226D13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585027" y="66295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456571</xdr:colOff>
      <xdr:row>36</xdr:row>
      <xdr:rowOff>158803</xdr:rowOff>
    </xdr:from>
    <xdr:ext cx="85725" cy="390524"/>
    <xdr:pic>
      <xdr:nvPicPr>
        <xdr:cNvPr id="566" name="Picture 11597">
          <a:extLst>
            <a:ext uri="{FF2B5EF4-FFF2-40B4-BE49-F238E27FC236}">
              <a16:creationId xmlns:a16="http://schemas.microsoft.com/office/drawing/2014/main" id="{A7DC4D27-DE08-45DC-8131-25C8A128F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3071" y="66358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203200</xdr:colOff>
      <xdr:row>36</xdr:row>
      <xdr:rowOff>152400</xdr:rowOff>
    </xdr:from>
    <xdr:ext cx="72644" cy="419101"/>
    <xdr:pic>
      <xdr:nvPicPr>
        <xdr:cNvPr id="567" name="Picture 11597">
          <a:extLst>
            <a:ext uri="{FF2B5EF4-FFF2-40B4-BE49-F238E27FC236}">
              <a16:creationId xmlns:a16="http://schemas.microsoft.com/office/drawing/2014/main" id="{9C403E69-00DB-4598-86F7-F23878192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4270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241300</xdr:colOff>
      <xdr:row>36</xdr:row>
      <xdr:rowOff>152400</xdr:rowOff>
    </xdr:from>
    <xdr:ext cx="72644" cy="419101"/>
    <xdr:pic>
      <xdr:nvPicPr>
        <xdr:cNvPr id="569" name="Picture 11597">
          <a:extLst>
            <a:ext uri="{FF2B5EF4-FFF2-40B4-BE49-F238E27FC236}">
              <a16:creationId xmlns:a16="http://schemas.microsoft.com/office/drawing/2014/main" id="{704B0300-7A11-4777-89AE-5E5215B61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31120" y="66294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304800</xdr:colOff>
      <xdr:row>74</xdr:row>
      <xdr:rowOff>0</xdr:rowOff>
    </xdr:from>
    <xdr:ext cx="72644" cy="419101"/>
    <xdr:pic>
      <xdr:nvPicPr>
        <xdr:cNvPr id="573" name="Picture 11597">
          <a:extLst>
            <a:ext uri="{FF2B5EF4-FFF2-40B4-BE49-F238E27FC236}">
              <a16:creationId xmlns:a16="http://schemas.microsoft.com/office/drawing/2014/main" id="{30B08982-1594-4F98-A2AC-90CD8F97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95900" y="130225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168644</xdr:colOff>
      <xdr:row>73</xdr:row>
      <xdr:rowOff>165100</xdr:rowOff>
    </xdr:from>
    <xdr:ext cx="72644" cy="419101"/>
    <xdr:pic>
      <xdr:nvPicPr>
        <xdr:cNvPr id="575" name="Picture 11597">
          <a:extLst>
            <a:ext uri="{FF2B5EF4-FFF2-40B4-BE49-F238E27FC236}">
              <a16:creationId xmlns:a16="http://schemas.microsoft.com/office/drawing/2014/main" id="{15EBDFF2-4114-499B-BA85-45EE63375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59104" y="130124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356486</xdr:colOff>
      <xdr:row>74</xdr:row>
      <xdr:rowOff>0</xdr:rowOff>
    </xdr:from>
    <xdr:ext cx="85725" cy="390524"/>
    <xdr:pic>
      <xdr:nvPicPr>
        <xdr:cNvPr id="576" name="Picture 11597">
          <a:extLst>
            <a:ext uri="{FF2B5EF4-FFF2-40B4-BE49-F238E27FC236}">
              <a16:creationId xmlns:a16="http://schemas.microsoft.com/office/drawing/2014/main" id="{7A068A8E-CD94-4874-B334-7BCE3582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6946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192741</xdr:colOff>
      <xdr:row>73</xdr:row>
      <xdr:rowOff>156136</xdr:rowOff>
    </xdr:from>
    <xdr:ext cx="72644" cy="419101"/>
    <xdr:pic>
      <xdr:nvPicPr>
        <xdr:cNvPr id="577" name="Picture 11597">
          <a:extLst>
            <a:ext uri="{FF2B5EF4-FFF2-40B4-BE49-F238E27FC236}">
              <a16:creationId xmlns:a16="http://schemas.microsoft.com/office/drawing/2014/main" id="{523236B0-34E0-47C3-A4D3-08294D21C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2561" y="1300345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414618</xdr:colOff>
      <xdr:row>74</xdr:row>
      <xdr:rowOff>0</xdr:rowOff>
    </xdr:from>
    <xdr:ext cx="85725" cy="390524"/>
    <xdr:pic>
      <xdr:nvPicPr>
        <xdr:cNvPr id="578" name="Picture 11597">
          <a:extLst>
            <a:ext uri="{FF2B5EF4-FFF2-40B4-BE49-F238E27FC236}">
              <a16:creationId xmlns:a16="http://schemas.microsoft.com/office/drawing/2014/main" id="{A5C3F715-D2CA-4B31-A160-9420F672D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4438" y="1302258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165100</xdr:colOff>
      <xdr:row>73</xdr:row>
      <xdr:rowOff>152400</xdr:rowOff>
    </xdr:from>
    <xdr:ext cx="85725" cy="390524"/>
    <xdr:pic>
      <xdr:nvPicPr>
        <xdr:cNvPr id="580" name="Picture 11597">
          <a:extLst>
            <a:ext uri="{FF2B5EF4-FFF2-40B4-BE49-F238E27FC236}">
              <a16:creationId xmlns:a16="http://schemas.microsoft.com/office/drawing/2014/main" id="{76AF1879-9CD4-44D7-8960-3B1709A34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4600" y="129997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342900</xdr:colOff>
      <xdr:row>73</xdr:row>
      <xdr:rowOff>139700</xdr:rowOff>
    </xdr:from>
    <xdr:ext cx="72644" cy="419101"/>
    <xdr:pic>
      <xdr:nvPicPr>
        <xdr:cNvPr id="583" name="Picture 11597">
          <a:extLst>
            <a:ext uri="{FF2B5EF4-FFF2-40B4-BE49-F238E27FC236}">
              <a16:creationId xmlns:a16="http://schemas.microsoft.com/office/drawing/2014/main" id="{6C5695E2-F959-468E-89AA-128DBCD31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82400" y="1298702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165100</xdr:colOff>
      <xdr:row>82</xdr:row>
      <xdr:rowOff>165100</xdr:rowOff>
    </xdr:from>
    <xdr:ext cx="72644" cy="419101"/>
    <xdr:pic>
      <xdr:nvPicPr>
        <xdr:cNvPr id="584" name="Picture 11597">
          <a:extLst>
            <a:ext uri="{FF2B5EF4-FFF2-40B4-BE49-F238E27FC236}">
              <a16:creationId xmlns:a16="http://schemas.microsoft.com/office/drawing/2014/main" id="{55FEF765-5560-47B9-BA2D-2911764C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76680" y="147955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228600</xdr:colOff>
      <xdr:row>83</xdr:row>
      <xdr:rowOff>38100</xdr:rowOff>
    </xdr:from>
    <xdr:ext cx="85725" cy="390524"/>
    <xdr:pic>
      <xdr:nvPicPr>
        <xdr:cNvPr id="585" name="Picture 11597">
          <a:extLst>
            <a:ext uri="{FF2B5EF4-FFF2-40B4-BE49-F238E27FC236}">
              <a16:creationId xmlns:a16="http://schemas.microsoft.com/office/drawing/2014/main" id="{1315184A-B75F-4C23-8194-5D0187F48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8420" y="148437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304800</xdr:colOff>
      <xdr:row>92</xdr:row>
      <xdr:rowOff>12700</xdr:rowOff>
    </xdr:from>
    <xdr:ext cx="72644" cy="419101"/>
    <xdr:pic>
      <xdr:nvPicPr>
        <xdr:cNvPr id="587" name="Picture 11597">
          <a:extLst>
            <a:ext uri="{FF2B5EF4-FFF2-40B4-BE49-F238E27FC236}">
              <a16:creationId xmlns:a16="http://schemas.microsoft.com/office/drawing/2014/main" id="{0228729D-C793-4EDF-A4F8-725C196E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1638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189005</xdr:colOff>
      <xdr:row>92</xdr:row>
      <xdr:rowOff>8964</xdr:rowOff>
    </xdr:from>
    <xdr:ext cx="72644" cy="419101"/>
    <xdr:pic>
      <xdr:nvPicPr>
        <xdr:cNvPr id="589" name="Picture 11597">
          <a:extLst>
            <a:ext uri="{FF2B5EF4-FFF2-40B4-BE49-F238E27FC236}">
              <a16:creationId xmlns:a16="http://schemas.microsoft.com/office/drawing/2014/main" id="{52C3C625-554A-4B13-A732-A9A588568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80105" y="1656722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292691</xdr:colOff>
      <xdr:row>92</xdr:row>
      <xdr:rowOff>12700</xdr:rowOff>
    </xdr:from>
    <xdr:ext cx="72644" cy="419101"/>
    <xdr:pic>
      <xdr:nvPicPr>
        <xdr:cNvPr id="590" name="Picture 11597">
          <a:extLst>
            <a:ext uri="{FF2B5EF4-FFF2-40B4-BE49-F238E27FC236}">
              <a16:creationId xmlns:a16="http://schemas.microsoft.com/office/drawing/2014/main" id="{AA4AA1B8-1327-49A6-8751-EEF6C2A6F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33471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101600</xdr:colOff>
      <xdr:row>92</xdr:row>
      <xdr:rowOff>12700</xdr:rowOff>
    </xdr:from>
    <xdr:ext cx="85725" cy="390524"/>
    <xdr:pic>
      <xdr:nvPicPr>
        <xdr:cNvPr id="592" name="Picture 11597">
          <a:extLst>
            <a:ext uri="{FF2B5EF4-FFF2-40B4-BE49-F238E27FC236}">
              <a16:creationId xmlns:a16="http://schemas.microsoft.com/office/drawing/2014/main" id="{CE0D6667-A298-4751-9DBB-41087E743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2060" y="16570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266700</xdr:colOff>
      <xdr:row>92</xdr:row>
      <xdr:rowOff>25400</xdr:rowOff>
    </xdr:from>
    <xdr:ext cx="72644" cy="419101"/>
    <xdr:pic>
      <xdr:nvPicPr>
        <xdr:cNvPr id="593" name="Picture 11597">
          <a:extLst>
            <a:ext uri="{FF2B5EF4-FFF2-40B4-BE49-F238E27FC236}">
              <a16:creationId xmlns:a16="http://schemas.microsoft.com/office/drawing/2014/main" id="{51C8C670-244F-44E0-A066-F419C66F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57160" y="16583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419100</xdr:colOff>
      <xdr:row>92</xdr:row>
      <xdr:rowOff>12700</xdr:rowOff>
    </xdr:from>
    <xdr:ext cx="72644" cy="419101"/>
    <xdr:pic>
      <xdr:nvPicPr>
        <xdr:cNvPr id="600" name="Picture 11597">
          <a:extLst>
            <a:ext uri="{FF2B5EF4-FFF2-40B4-BE49-F238E27FC236}">
              <a16:creationId xmlns:a16="http://schemas.microsoft.com/office/drawing/2014/main" id="{4F773CE6-75F8-4432-A999-2CEADB17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59240" y="16570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62753</xdr:colOff>
      <xdr:row>92</xdr:row>
      <xdr:rowOff>30629</xdr:rowOff>
    </xdr:from>
    <xdr:ext cx="85725" cy="390524"/>
    <xdr:pic>
      <xdr:nvPicPr>
        <xdr:cNvPr id="601" name="Picture 11597">
          <a:extLst>
            <a:ext uri="{FF2B5EF4-FFF2-40B4-BE49-F238E27FC236}">
              <a16:creationId xmlns:a16="http://schemas.microsoft.com/office/drawing/2014/main" id="{85208212-01DF-4AD7-99D6-0C5939683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2253" y="165888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262269</xdr:colOff>
      <xdr:row>101</xdr:row>
      <xdr:rowOff>5612</xdr:rowOff>
    </xdr:from>
    <xdr:ext cx="72644" cy="419101"/>
    <xdr:pic>
      <xdr:nvPicPr>
        <xdr:cNvPr id="605" name="Picture 11597">
          <a:extLst>
            <a:ext uri="{FF2B5EF4-FFF2-40B4-BE49-F238E27FC236}">
              <a16:creationId xmlns:a16="http://schemas.microsoft.com/office/drawing/2014/main" id="{90785441-C2ED-45A3-94E9-74AF1D78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73849" y="1830885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410135</xdr:colOff>
      <xdr:row>100</xdr:row>
      <xdr:rowOff>152400</xdr:rowOff>
    </xdr:from>
    <xdr:ext cx="72644" cy="419101"/>
    <xdr:pic>
      <xdr:nvPicPr>
        <xdr:cNvPr id="608" name="Picture 11597">
          <a:extLst>
            <a:ext uri="{FF2B5EF4-FFF2-40B4-BE49-F238E27FC236}">
              <a16:creationId xmlns:a16="http://schemas.microsoft.com/office/drawing/2014/main" id="{19187142-AB01-4AB5-9534-91552AB1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151555" y="182803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190500</xdr:colOff>
      <xdr:row>100</xdr:row>
      <xdr:rowOff>165100</xdr:rowOff>
    </xdr:from>
    <xdr:ext cx="72644" cy="419101"/>
    <xdr:pic>
      <xdr:nvPicPr>
        <xdr:cNvPr id="609" name="Picture 11597">
          <a:extLst>
            <a:ext uri="{FF2B5EF4-FFF2-40B4-BE49-F238E27FC236}">
              <a16:creationId xmlns:a16="http://schemas.microsoft.com/office/drawing/2014/main" id="{22872B26-C699-45CF-B20D-D31F038C9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80320" y="182930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159784</xdr:colOff>
      <xdr:row>109</xdr:row>
      <xdr:rowOff>152400</xdr:rowOff>
    </xdr:from>
    <xdr:ext cx="72644" cy="419101"/>
    <xdr:pic>
      <xdr:nvPicPr>
        <xdr:cNvPr id="610" name="Picture 11597">
          <a:extLst>
            <a:ext uri="{FF2B5EF4-FFF2-40B4-BE49-F238E27FC236}">
              <a16:creationId xmlns:a16="http://schemas.microsoft.com/office/drawing/2014/main" id="{13E3AFD9-4F59-407F-91BC-90E80C1A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36284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355600</xdr:colOff>
      <xdr:row>110</xdr:row>
      <xdr:rowOff>0</xdr:rowOff>
    </xdr:from>
    <xdr:ext cx="85725" cy="390524"/>
    <xdr:pic>
      <xdr:nvPicPr>
        <xdr:cNvPr id="618" name="Picture 11597">
          <a:extLst>
            <a:ext uri="{FF2B5EF4-FFF2-40B4-BE49-F238E27FC236}">
              <a16:creationId xmlns:a16="http://schemas.microsoft.com/office/drawing/2014/main" id="{EFFEC60A-0334-4A0A-B709-895517CDA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10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85912</xdr:colOff>
      <xdr:row>110</xdr:row>
      <xdr:rowOff>0</xdr:rowOff>
    </xdr:from>
    <xdr:ext cx="72644" cy="419101"/>
    <xdr:pic>
      <xdr:nvPicPr>
        <xdr:cNvPr id="621" name="Picture 11597">
          <a:extLst>
            <a:ext uri="{FF2B5EF4-FFF2-40B4-BE49-F238E27FC236}">
              <a16:creationId xmlns:a16="http://schemas.microsoft.com/office/drawing/2014/main" id="{C60B08AA-4B69-4588-BA29-4A9054C28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07573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228600</xdr:colOff>
      <xdr:row>109</xdr:row>
      <xdr:rowOff>152400</xdr:rowOff>
    </xdr:from>
    <xdr:ext cx="72644" cy="419101"/>
    <xdr:pic>
      <xdr:nvPicPr>
        <xdr:cNvPr id="627" name="Picture 11597">
          <a:extLst>
            <a:ext uri="{FF2B5EF4-FFF2-40B4-BE49-F238E27FC236}">
              <a16:creationId xmlns:a16="http://schemas.microsoft.com/office/drawing/2014/main" id="{932A4307-96CC-4E4B-8F47-5DF78E31F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8100" y="202311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350875</xdr:colOff>
      <xdr:row>109</xdr:row>
      <xdr:rowOff>170121</xdr:rowOff>
    </xdr:from>
    <xdr:ext cx="72644" cy="419101"/>
    <xdr:pic>
      <xdr:nvPicPr>
        <xdr:cNvPr id="628" name="Picture 11597">
          <a:extLst>
            <a:ext uri="{FF2B5EF4-FFF2-40B4-BE49-F238E27FC236}">
              <a16:creationId xmlns:a16="http://schemas.microsoft.com/office/drawing/2014/main" id="{6F1040D2-7773-4D4B-BB35-DB4FEAAAA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840055" y="2024882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479055</xdr:colOff>
      <xdr:row>110</xdr:row>
      <xdr:rowOff>3840</xdr:rowOff>
    </xdr:from>
    <xdr:ext cx="85725" cy="390524"/>
    <xdr:pic>
      <xdr:nvPicPr>
        <xdr:cNvPr id="629" name="Picture 11597">
          <a:extLst>
            <a:ext uri="{FF2B5EF4-FFF2-40B4-BE49-F238E27FC236}">
              <a16:creationId xmlns:a16="http://schemas.microsoft.com/office/drawing/2014/main" id="{1C0D0152-AC7A-4CBD-AC9B-1EFD8FD27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8235" y="202578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138223</xdr:colOff>
      <xdr:row>119</xdr:row>
      <xdr:rowOff>12700</xdr:rowOff>
    </xdr:from>
    <xdr:ext cx="72644" cy="419101"/>
    <xdr:pic>
      <xdr:nvPicPr>
        <xdr:cNvPr id="630" name="Picture 11597">
          <a:extLst>
            <a:ext uri="{FF2B5EF4-FFF2-40B4-BE49-F238E27FC236}">
              <a16:creationId xmlns:a16="http://schemas.microsoft.com/office/drawing/2014/main" id="{B55D3C29-A7CE-43E1-BD00-65E236159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49803" y="220497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324293</xdr:colOff>
      <xdr:row>118</xdr:row>
      <xdr:rowOff>173960</xdr:rowOff>
    </xdr:from>
    <xdr:ext cx="85725" cy="390524"/>
    <xdr:pic>
      <xdr:nvPicPr>
        <xdr:cNvPr id="631" name="Picture 11597">
          <a:extLst>
            <a:ext uri="{FF2B5EF4-FFF2-40B4-BE49-F238E27FC236}">
              <a16:creationId xmlns:a16="http://schemas.microsoft.com/office/drawing/2014/main" id="{FE8CD09D-51A1-46A0-B0EA-0CF98C62A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5713" y="220357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224170</xdr:colOff>
      <xdr:row>119</xdr:row>
      <xdr:rowOff>8861</xdr:rowOff>
    </xdr:from>
    <xdr:ext cx="72644" cy="419101"/>
    <xdr:pic>
      <xdr:nvPicPr>
        <xdr:cNvPr id="632" name="Picture 11597">
          <a:extLst>
            <a:ext uri="{FF2B5EF4-FFF2-40B4-BE49-F238E27FC236}">
              <a16:creationId xmlns:a16="http://schemas.microsoft.com/office/drawing/2014/main" id="{61BA5976-BEFB-4C4C-B9B1-FE39FF1DF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64950" y="2204590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391493</xdr:colOff>
      <xdr:row>119</xdr:row>
      <xdr:rowOff>1771</xdr:rowOff>
    </xdr:from>
    <xdr:ext cx="85725" cy="390524"/>
    <xdr:pic>
      <xdr:nvPicPr>
        <xdr:cNvPr id="633" name="Picture 11597">
          <a:extLst>
            <a:ext uri="{FF2B5EF4-FFF2-40B4-BE49-F238E27FC236}">
              <a16:creationId xmlns:a16="http://schemas.microsoft.com/office/drawing/2014/main" id="{4503CD07-7043-4EDC-88C8-CD474BFC0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633" y="2203881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15</xdr:col>
      <xdr:colOff>526607</xdr:colOff>
      <xdr:row>118</xdr:row>
      <xdr:rowOff>165100</xdr:rowOff>
    </xdr:from>
    <xdr:ext cx="72644" cy="419101"/>
    <xdr:pic>
      <xdr:nvPicPr>
        <xdr:cNvPr id="634" name="Picture 11597">
          <a:extLst>
            <a:ext uri="{FF2B5EF4-FFF2-40B4-BE49-F238E27FC236}">
              <a16:creationId xmlns:a16="http://schemas.microsoft.com/office/drawing/2014/main" id="{5745217E-D1D0-493F-A9B1-FA85B9927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266747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287130</xdr:colOff>
      <xdr:row>118</xdr:row>
      <xdr:rowOff>165100</xdr:rowOff>
    </xdr:from>
    <xdr:ext cx="72644" cy="419101"/>
    <xdr:pic>
      <xdr:nvPicPr>
        <xdr:cNvPr id="635" name="Picture 11597">
          <a:extLst>
            <a:ext uri="{FF2B5EF4-FFF2-40B4-BE49-F238E27FC236}">
              <a16:creationId xmlns:a16="http://schemas.microsoft.com/office/drawing/2014/main" id="{5736DAA4-D135-446A-B2A2-DD9D7ACD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26630" y="2202688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261908</xdr:colOff>
      <xdr:row>128</xdr:row>
      <xdr:rowOff>161266</xdr:rowOff>
    </xdr:from>
    <xdr:ext cx="72644" cy="419101"/>
    <xdr:pic>
      <xdr:nvPicPr>
        <xdr:cNvPr id="636" name="Picture 11597">
          <a:extLst>
            <a:ext uri="{FF2B5EF4-FFF2-40B4-BE49-F238E27FC236}">
              <a16:creationId xmlns:a16="http://schemas.microsoft.com/office/drawing/2014/main" id="{719A52EC-BF02-4E28-827A-E79477FD4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003328" y="2387470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76440</xdr:colOff>
      <xdr:row>128</xdr:row>
      <xdr:rowOff>169173</xdr:rowOff>
    </xdr:from>
    <xdr:ext cx="72644" cy="419101"/>
    <xdr:pic>
      <xdr:nvPicPr>
        <xdr:cNvPr id="637" name="Picture 11597">
          <a:extLst>
            <a:ext uri="{FF2B5EF4-FFF2-40B4-BE49-F238E27FC236}">
              <a16:creationId xmlns:a16="http://schemas.microsoft.com/office/drawing/2014/main" id="{AF267B17-98E7-4CB6-AB42-058E535B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17220" y="23882613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20</xdr:col>
      <xdr:colOff>0</xdr:colOff>
      <xdr:row>35</xdr:row>
      <xdr:rowOff>85060</xdr:rowOff>
    </xdr:from>
    <xdr:to>
      <xdr:col>20</xdr:col>
      <xdr:colOff>605028</xdr:colOff>
      <xdr:row>36</xdr:row>
      <xdr:rowOff>180310</xdr:rowOff>
    </xdr:to>
    <xdr:sp macro="" textlink="">
      <xdr:nvSpPr>
        <xdr:cNvPr id="638" name="Isosceles Triangle 637">
          <a:extLst>
            <a:ext uri="{FF2B5EF4-FFF2-40B4-BE49-F238E27FC236}">
              <a16:creationId xmlns:a16="http://schemas.microsoft.com/office/drawing/2014/main" id="{0FEA4F58-A83F-48BC-BF3C-45757C94F1B7}"/>
            </a:ext>
          </a:extLst>
        </xdr:cNvPr>
        <xdr:cNvSpPr/>
      </xdr:nvSpPr>
      <xdr:spPr>
        <a:xfrm>
          <a:off x="11864340" y="6394420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24</xdr:row>
      <xdr:rowOff>63500</xdr:rowOff>
    </xdr:from>
    <xdr:to>
      <xdr:col>2</xdr:col>
      <xdr:colOff>605028</xdr:colOff>
      <xdr:row>25</xdr:row>
      <xdr:rowOff>158750</xdr:rowOff>
    </xdr:to>
    <xdr:sp macro="" textlink="">
      <xdr:nvSpPr>
        <xdr:cNvPr id="639" name="Isosceles Triangle 638">
          <a:extLst>
            <a:ext uri="{FF2B5EF4-FFF2-40B4-BE49-F238E27FC236}">
              <a16:creationId xmlns:a16="http://schemas.microsoft.com/office/drawing/2014/main" id="{55309D7C-E849-49E5-8C86-B17FC36C1D9C}"/>
            </a:ext>
          </a:extLst>
        </xdr:cNvPr>
        <xdr:cNvSpPr/>
      </xdr:nvSpPr>
      <xdr:spPr>
        <a:xfrm>
          <a:off x="586740" y="4391660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24</xdr:row>
      <xdr:rowOff>78147</xdr:rowOff>
    </xdr:from>
    <xdr:to>
      <xdr:col>11</xdr:col>
      <xdr:colOff>0</xdr:colOff>
      <xdr:row>25</xdr:row>
      <xdr:rowOff>192447</xdr:rowOff>
    </xdr:to>
    <xdr:sp macro="" textlink="">
      <xdr:nvSpPr>
        <xdr:cNvPr id="640" name="Isosceles Triangle 639">
          <a:extLst>
            <a:ext uri="{FF2B5EF4-FFF2-40B4-BE49-F238E27FC236}">
              <a16:creationId xmlns:a16="http://schemas.microsoft.com/office/drawing/2014/main" id="{50E45F90-8D2D-49D3-9395-C030D98BBD32}"/>
            </a:ext>
          </a:extLst>
        </xdr:cNvPr>
        <xdr:cNvSpPr/>
      </xdr:nvSpPr>
      <xdr:spPr>
        <a:xfrm>
          <a:off x="562051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74873</xdr:rowOff>
    </xdr:from>
    <xdr:to>
      <xdr:col>6</xdr:col>
      <xdr:colOff>605028</xdr:colOff>
      <xdr:row>25</xdr:row>
      <xdr:rowOff>170123</xdr:rowOff>
    </xdr:to>
    <xdr:sp macro="" textlink="">
      <xdr:nvSpPr>
        <xdr:cNvPr id="641" name="Isosceles Triangle 640">
          <a:extLst>
            <a:ext uri="{FF2B5EF4-FFF2-40B4-BE49-F238E27FC236}">
              <a16:creationId xmlns:a16="http://schemas.microsoft.com/office/drawing/2014/main" id="{E9A71B51-21D1-4A63-AD08-86B65FD480C0}"/>
            </a:ext>
          </a:extLst>
        </xdr:cNvPr>
        <xdr:cNvSpPr/>
      </xdr:nvSpPr>
      <xdr:spPr>
        <a:xfrm>
          <a:off x="3116580" y="4403033"/>
          <a:ext cx="605028" cy="3086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35</xdr:row>
      <xdr:rowOff>78147</xdr:rowOff>
    </xdr:from>
    <xdr:to>
      <xdr:col>5</xdr:col>
      <xdr:colOff>0</xdr:colOff>
      <xdr:row>36</xdr:row>
      <xdr:rowOff>192447</xdr:rowOff>
    </xdr:to>
    <xdr:sp macro="" textlink="">
      <xdr:nvSpPr>
        <xdr:cNvPr id="642" name="Isosceles Triangle 641">
          <a:extLst>
            <a:ext uri="{FF2B5EF4-FFF2-40B4-BE49-F238E27FC236}">
              <a16:creationId xmlns:a16="http://schemas.microsoft.com/office/drawing/2014/main" id="{2F06A7C3-8935-452E-A2DB-4774DDC44245}"/>
            </a:ext>
          </a:extLst>
        </xdr:cNvPr>
        <xdr:cNvSpPr/>
      </xdr:nvSpPr>
      <xdr:spPr>
        <a:xfrm>
          <a:off x="1856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35</xdr:row>
      <xdr:rowOff>78147</xdr:rowOff>
    </xdr:from>
    <xdr:to>
      <xdr:col>9</xdr:col>
      <xdr:colOff>0</xdr:colOff>
      <xdr:row>36</xdr:row>
      <xdr:rowOff>192447</xdr:rowOff>
    </xdr:to>
    <xdr:sp macro="" textlink="">
      <xdr:nvSpPr>
        <xdr:cNvPr id="643" name="Isosceles Triangle 642">
          <a:extLst>
            <a:ext uri="{FF2B5EF4-FFF2-40B4-BE49-F238E27FC236}">
              <a16:creationId xmlns:a16="http://schemas.microsoft.com/office/drawing/2014/main" id="{58ADA63E-2789-410C-832C-171305A381A0}"/>
            </a:ext>
          </a:extLst>
        </xdr:cNvPr>
        <xdr:cNvSpPr/>
      </xdr:nvSpPr>
      <xdr:spPr>
        <a:xfrm>
          <a:off x="43708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15876</xdr:colOff>
      <xdr:row>35</xdr:row>
      <xdr:rowOff>95252</xdr:rowOff>
    </xdr:from>
    <xdr:to>
      <xdr:col>8</xdr:col>
      <xdr:colOff>620904</xdr:colOff>
      <xdr:row>36</xdr:row>
      <xdr:rowOff>190502</xdr:rowOff>
    </xdr:to>
    <xdr:sp macro="" textlink="">
      <xdr:nvSpPr>
        <xdr:cNvPr id="644" name="Isosceles Triangle 643">
          <a:extLst>
            <a:ext uri="{FF2B5EF4-FFF2-40B4-BE49-F238E27FC236}">
              <a16:creationId xmlns:a16="http://schemas.microsoft.com/office/drawing/2014/main" id="{8F507844-8A4A-4F8C-8A21-2E9FEF781975}"/>
            </a:ext>
          </a:extLst>
        </xdr:cNvPr>
        <xdr:cNvSpPr/>
      </xdr:nvSpPr>
      <xdr:spPr>
        <a:xfrm>
          <a:off x="438213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35</xdr:row>
      <xdr:rowOff>78147</xdr:rowOff>
    </xdr:from>
    <xdr:to>
      <xdr:col>11</xdr:col>
      <xdr:colOff>0</xdr:colOff>
      <xdr:row>36</xdr:row>
      <xdr:rowOff>192447</xdr:rowOff>
    </xdr:to>
    <xdr:sp macro="" textlink="">
      <xdr:nvSpPr>
        <xdr:cNvPr id="645" name="Isosceles Triangle 644">
          <a:extLst>
            <a:ext uri="{FF2B5EF4-FFF2-40B4-BE49-F238E27FC236}">
              <a16:creationId xmlns:a16="http://schemas.microsoft.com/office/drawing/2014/main" id="{7BC4E48F-E590-41A2-B5BE-36B1F732151C}"/>
            </a:ext>
          </a:extLst>
        </xdr:cNvPr>
        <xdr:cNvSpPr/>
      </xdr:nvSpPr>
      <xdr:spPr>
        <a:xfrm>
          <a:off x="5620512" y="6387507"/>
          <a:ext cx="620268" cy="281940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35</xdr:row>
      <xdr:rowOff>87007</xdr:rowOff>
    </xdr:from>
    <xdr:to>
      <xdr:col>15</xdr:col>
      <xdr:colOff>0</xdr:colOff>
      <xdr:row>37</xdr:row>
      <xdr:rowOff>6377</xdr:rowOff>
    </xdr:to>
    <xdr:sp macro="" textlink="">
      <xdr:nvSpPr>
        <xdr:cNvPr id="646" name="Isosceles Triangle 645">
          <a:extLst>
            <a:ext uri="{FF2B5EF4-FFF2-40B4-BE49-F238E27FC236}">
              <a16:creationId xmlns:a16="http://schemas.microsoft.com/office/drawing/2014/main" id="{E203F435-3442-4A3D-AB9E-6CAB50F8069E}"/>
            </a:ext>
          </a:extLst>
        </xdr:cNvPr>
        <xdr:cNvSpPr/>
      </xdr:nvSpPr>
      <xdr:spPr>
        <a:xfrm>
          <a:off x="8119872" y="6396367"/>
          <a:ext cx="620268" cy="2851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35</xdr:row>
      <xdr:rowOff>78147</xdr:rowOff>
    </xdr:from>
    <xdr:to>
      <xdr:col>19</xdr:col>
      <xdr:colOff>0</xdr:colOff>
      <xdr:row>36</xdr:row>
      <xdr:rowOff>192447</xdr:rowOff>
    </xdr:to>
    <xdr:sp macro="" textlink="">
      <xdr:nvSpPr>
        <xdr:cNvPr id="647" name="Isosceles Triangle 646">
          <a:extLst>
            <a:ext uri="{FF2B5EF4-FFF2-40B4-BE49-F238E27FC236}">
              <a16:creationId xmlns:a16="http://schemas.microsoft.com/office/drawing/2014/main" id="{01837541-4A20-42E7-903A-71AFFC506234}"/>
            </a:ext>
          </a:extLst>
        </xdr:cNvPr>
        <xdr:cNvSpPr/>
      </xdr:nvSpPr>
      <xdr:spPr>
        <a:xfrm>
          <a:off x="1061923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0" name="Isosceles Triangle 649">
          <a:extLst>
            <a:ext uri="{FF2B5EF4-FFF2-40B4-BE49-F238E27FC236}">
              <a16:creationId xmlns:a16="http://schemas.microsoft.com/office/drawing/2014/main" id="{C0040C30-2F91-42C1-8266-7A4085274360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35</xdr:row>
      <xdr:rowOff>78147</xdr:rowOff>
    </xdr:from>
    <xdr:to>
      <xdr:col>7</xdr:col>
      <xdr:colOff>0</xdr:colOff>
      <xdr:row>36</xdr:row>
      <xdr:rowOff>192447</xdr:rowOff>
    </xdr:to>
    <xdr:sp macro="" textlink="">
      <xdr:nvSpPr>
        <xdr:cNvPr id="651" name="Isosceles Triangle 650">
          <a:extLst>
            <a:ext uri="{FF2B5EF4-FFF2-40B4-BE49-F238E27FC236}">
              <a16:creationId xmlns:a16="http://schemas.microsoft.com/office/drawing/2014/main" id="{48FECD12-FF2D-4FC2-8CA7-BD103303ACAA}"/>
            </a:ext>
          </a:extLst>
        </xdr:cNvPr>
        <xdr:cNvSpPr/>
      </xdr:nvSpPr>
      <xdr:spPr>
        <a:xfrm>
          <a:off x="31211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15876</xdr:colOff>
      <xdr:row>35</xdr:row>
      <xdr:rowOff>95252</xdr:rowOff>
    </xdr:from>
    <xdr:to>
      <xdr:col>6</xdr:col>
      <xdr:colOff>620904</xdr:colOff>
      <xdr:row>36</xdr:row>
      <xdr:rowOff>190502</xdr:rowOff>
    </xdr:to>
    <xdr:sp macro="" textlink="">
      <xdr:nvSpPr>
        <xdr:cNvPr id="652" name="Isosceles Triangle 651">
          <a:extLst>
            <a:ext uri="{FF2B5EF4-FFF2-40B4-BE49-F238E27FC236}">
              <a16:creationId xmlns:a16="http://schemas.microsoft.com/office/drawing/2014/main" id="{D2D57A65-48F8-4338-BD41-BE9E8BC5952A}"/>
            </a:ext>
          </a:extLst>
        </xdr:cNvPr>
        <xdr:cNvSpPr/>
      </xdr:nvSpPr>
      <xdr:spPr>
        <a:xfrm>
          <a:off x="31324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3" name="Isosceles Triangle 652">
          <a:extLst>
            <a:ext uri="{FF2B5EF4-FFF2-40B4-BE49-F238E27FC236}">
              <a16:creationId xmlns:a16="http://schemas.microsoft.com/office/drawing/2014/main" id="{8D17123F-783F-4FE4-BB12-D46BF04F9D77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35</xdr:row>
      <xdr:rowOff>78147</xdr:rowOff>
    </xdr:from>
    <xdr:to>
      <xdr:col>13</xdr:col>
      <xdr:colOff>0</xdr:colOff>
      <xdr:row>36</xdr:row>
      <xdr:rowOff>192447</xdr:rowOff>
    </xdr:to>
    <xdr:sp macro="" textlink="">
      <xdr:nvSpPr>
        <xdr:cNvPr id="656" name="Isosceles Triangle 655">
          <a:extLst>
            <a:ext uri="{FF2B5EF4-FFF2-40B4-BE49-F238E27FC236}">
              <a16:creationId xmlns:a16="http://schemas.microsoft.com/office/drawing/2014/main" id="{89DCF8BE-18E6-402C-8AE6-074A93B42378}"/>
            </a:ext>
          </a:extLst>
        </xdr:cNvPr>
        <xdr:cNvSpPr/>
      </xdr:nvSpPr>
      <xdr:spPr>
        <a:xfrm>
          <a:off x="687019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15876</xdr:colOff>
      <xdr:row>35</xdr:row>
      <xdr:rowOff>87314</xdr:rowOff>
    </xdr:from>
    <xdr:to>
      <xdr:col>12</xdr:col>
      <xdr:colOff>620904</xdr:colOff>
      <xdr:row>36</xdr:row>
      <xdr:rowOff>182564</xdr:rowOff>
    </xdr:to>
    <xdr:sp macro="" textlink="">
      <xdr:nvSpPr>
        <xdr:cNvPr id="657" name="Isosceles Triangle 656">
          <a:extLst>
            <a:ext uri="{FF2B5EF4-FFF2-40B4-BE49-F238E27FC236}">
              <a16:creationId xmlns:a16="http://schemas.microsoft.com/office/drawing/2014/main" id="{EFEF656C-2658-4D77-B957-B16595B3C5E1}"/>
            </a:ext>
          </a:extLst>
        </xdr:cNvPr>
        <xdr:cNvSpPr/>
      </xdr:nvSpPr>
      <xdr:spPr>
        <a:xfrm>
          <a:off x="6881496" y="6396674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59" name="Isosceles Triangle 658">
          <a:extLst>
            <a:ext uri="{FF2B5EF4-FFF2-40B4-BE49-F238E27FC236}">
              <a16:creationId xmlns:a16="http://schemas.microsoft.com/office/drawing/2014/main" id="{3C80F3A5-C672-4B8B-8A8A-C0714A3BBA86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35</xdr:row>
      <xdr:rowOff>78147</xdr:rowOff>
    </xdr:from>
    <xdr:to>
      <xdr:col>17</xdr:col>
      <xdr:colOff>0</xdr:colOff>
      <xdr:row>36</xdr:row>
      <xdr:rowOff>192447</xdr:rowOff>
    </xdr:to>
    <xdr:sp macro="" textlink="">
      <xdr:nvSpPr>
        <xdr:cNvPr id="663" name="Isosceles Triangle 662">
          <a:extLst>
            <a:ext uri="{FF2B5EF4-FFF2-40B4-BE49-F238E27FC236}">
              <a16:creationId xmlns:a16="http://schemas.microsoft.com/office/drawing/2014/main" id="{25B64205-AF20-49B0-8DD4-756011AA555E}"/>
            </a:ext>
          </a:extLst>
        </xdr:cNvPr>
        <xdr:cNvSpPr/>
      </xdr:nvSpPr>
      <xdr:spPr>
        <a:xfrm>
          <a:off x="9369552" y="6387507"/>
          <a:ext cx="620268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15876</xdr:colOff>
      <xdr:row>35</xdr:row>
      <xdr:rowOff>95252</xdr:rowOff>
    </xdr:from>
    <xdr:to>
      <xdr:col>16</xdr:col>
      <xdr:colOff>620904</xdr:colOff>
      <xdr:row>36</xdr:row>
      <xdr:rowOff>190502</xdr:rowOff>
    </xdr:to>
    <xdr:sp macro="" textlink="">
      <xdr:nvSpPr>
        <xdr:cNvPr id="665" name="Isosceles Triangle 664">
          <a:extLst>
            <a:ext uri="{FF2B5EF4-FFF2-40B4-BE49-F238E27FC236}">
              <a16:creationId xmlns:a16="http://schemas.microsoft.com/office/drawing/2014/main" id="{740AF6DB-1B32-4015-8E1B-1E89E495A4EA}"/>
            </a:ext>
          </a:extLst>
        </xdr:cNvPr>
        <xdr:cNvSpPr/>
      </xdr:nvSpPr>
      <xdr:spPr>
        <a:xfrm>
          <a:off x="9380856" y="6404612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6" name="Isosceles Triangle 665">
          <a:extLst>
            <a:ext uri="{FF2B5EF4-FFF2-40B4-BE49-F238E27FC236}">
              <a16:creationId xmlns:a16="http://schemas.microsoft.com/office/drawing/2014/main" id="{501C2DA3-41E8-4D22-8F7F-BB22279F2AF4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7" name="Isosceles Triangle 666">
          <a:extLst>
            <a:ext uri="{FF2B5EF4-FFF2-40B4-BE49-F238E27FC236}">
              <a16:creationId xmlns:a16="http://schemas.microsoft.com/office/drawing/2014/main" id="{9444F035-BF9B-43B2-B9AE-843607D6201C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44</xdr:row>
      <xdr:rowOff>78147</xdr:rowOff>
    </xdr:from>
    <xdr:to>
      <xdr:col>3</xdr:col>
      <xdr:colOff>0</xdr:colOff>
      <xdr:row>45</xdr:row>
      <xdr:rowOff>192447</xdr:rowOff>
    </xdr:to>
    <xdr:sp macro="" textlink="">
      <xdr:nvSpPr>
        <xdr:cNvPr id="668" name="Isosceles Triangle 667">
          <a:extLst>
            <a:ext uri="{FF2B5EF4-FFF2-40B4-BE49-F238E27FC236}">
              <a16:creationId xmlns:a16="http://schemas.microsoft.com/office/drawing/2014/main" id="{2B7C36F8-8D2B-4F41-9E4A-84A73E65CD8B}"/>
            </a:ext>
          </a:extLst>
        </xdr:cNvPr>
        <xdr:cNvSpPr/>
      </xdr:nvSpPr>
      <xdr:spPr>
        <a:xfrm>
          <a:off x="5913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44</xdr:row>
      <xdr:rowOff>74873</xdr:rowOff>
    </xdr:from>
    <xdr:to>
      <xdr:col>2</xdr:col>
      <xdr:colOff>605028</xdr:colOff>
      <xdr:row>45</xdr:row>
      <xdr:rowOff>170123</xdr:rowOff>
    </xdr:to>
    <xdr:sp macro="" textlink="">
      <xdr:nvSpPr>
        <xdr:cNvPr id="669" name="Isosceles Triangle 668">
          <a:extLst>
            <a:ext uri="{FF2B5EF4-FFF2-40B4-BE49-F238E27FC236}">
              <a16:creationId xmlns:a16="http://schemas.microsoft.com/office/drawing/2014/main" id="{11C0A492-885B-4DBE-9C2D-A1475322C4C6}"/>
            </a:ext>
          </a:extLst>
        </xdr:cNvPr>
        <xdr:cNvSpPr/>
      </xdr:nvSpPr>
      <xdr:spPr>
        <a:xfrm>
          <a:off x="5867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1" name="Isosceles Triangle 670">
          <a:extLst>
            <a:ext uri="{FF2B5EF4-FFF2-40B4-BE49-F238E27FC236}">
              <a16:creationId xmlns:a16="http://schemas.microsoft.com/office/drawing/2014/main" id="{A11A5FBA-E65B-4263-91C9-42CA9886861C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5" name="Isosceles Triangle 674">
          <a:extLst>
            <a:ext uri="{FF2B5EF4-FFF2-40B4-BE49-F238E27FC236}">
              <a16:creationId xmlns:a16="http://schemas.microsoft.com/office/drawing/2014/main" id="{44D0B5F2-31E7-4145-8FC4-52D232167357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44</xdr:row>
      <xdr:rowOff>78147</xdr:rowOff>
    </xdr:from>
    <xdr:to>
      <xdr:col>5</xdr:col>
      <xdr:colOff>0</xdr:colOff>
      <xdr:row>45</xdr:row>
      <xdr:rowOff>192447</xdr:rowOff>
    </xdr:to>
    <xdr:sp macro="" textlink="">
      <xdr:nvSpPr>
        <xdr:cNvPr id="676" name="Isosceles Triangle 675">
          <a:extLst>
            <a:ext uri="{FF2B5EF4-FFF2-40B4-BE49-F238E27FC236}">
              <a16:creationId xmlns:a16="http://schemas.microsoft.com/office/drawing/2014/main" id="{230E1445-5C6F-4CD0-9243-8981AAE4502D}"/>
            </a:ext>
          </a:extLst>
        </xdr:cNvPr>
        <xdr:cNvSpPr/>
      </xdr:nvSpPr>
      <xdr:spPr>
        <a:xfrm>
          <a:off x="1856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44</xdr:row>
      <xdr:rowOff>74873</xdr:rowOff>
    </xdr:from>
    <xdr:to>
      <xdr:col>4</xdr:col>
      <xdr:colOff>605028</xdr:colOff>
      <xdr:row>45</xdr:row>
      <xdr:rowOff>170123</xdr:rowOff>
    </xdr:to>
    <xdr:sp macro="" textlink="">
      <xdr:nvSpPr>
        <xdr:cNvPr id="677" name="Isosceles Triangle 676">
          <a:extLst>
            <a:ext uri="{FF2B5EF4-FFF2-40B4-BE49-F238E27FC236}">
              <a16:creationId xmlns:a16="http://schemas.microsoft.com/office/drawing/2014/main" id="{A3C4139A-785A-47A8-8C24-C83B95477896}"/>
            </a:ext>
          </a:extLst>
        </xdr:cNvPr>
        <xdr:cNvSpPr/>
      </xdr:nvSpPr>
      <xdr:spPr>
        <a:xfrm>
          <a:off x="185166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0" name="Isosceles Triangle 679">
          <a:extLst>
            <a:ext uri="{FF2B5EF4-FFF2-40B4-BE49-F238E27FC236}">
              <a16:creationId xmlns:a16="http://schemas.microsoft.com/office/drawing/2014/main" id="{92C0FAAC-5301-4153-9998-796140A55686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3" name="Isosceles Triangle 682">
          <a:extLst>
            <a:ext uri="{FF2B5EF4-FFF2-40B4-BE49-F238E27FC236}">
              <a16:creationId xmlns:a16="http://schemas.microsoft.com/office/drawing/2014/main" id="{7CF842A2-DF09-4972-93A8-6E2B0A0949D0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44</xdr:row>
      <xdr:rowOff>78147</xdr:rowOff>
    </xdr:from>
    <xdr:to>
      <xdr:col>7</xdr:col>
      <xdr:colOff>0</xdr:colOff>
      <xdr:row>45</xdr:row>
      <xdr:rowOff>192447</xdr:rowOff>
    </xdr:to>
    <xdr:sp macro="" textlink="">
      <xdr:nvSpPr>
        <xdr:cNvPr id="685" name="Isosceles Triangle 684">
          <a:extLst>
            <a:ext uri="{FF2B5EF4-FFF2-40B4-BE49-F238E27FC236}">
              <a16:creationId xmlns:a16="http://schemas.microsoft.com/office/drawing/2014/main" id="{376D5A37-9DBD-4AAB-9AE6-E7DAC3308D6E}"/>
            </a:ext>
          </a:extLst>
        </xdr:cNvPr>
        <xdr:cNvSpPr/>
      </xdr:nvSpPr>
      <xdr:spPr>
        <a:xfrm>
          <a:off x="31211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44</xdr:row>
      <xdr:rowOff>74873</xdr:rowOff>
    </xdr:from>
    <xdr:to>
      <xdr:col>6</xdr:col>
      <xdr:colOff>605028</xdr:colOff>
      <xdr:row>45</xdr:row>
      <xdr:rowOff>170123</xdr:rowOff>
    </xdr:to>
    <xdr:sp macro="" textlink="">
      <xdr:nvSpPr>
        <xdr:cNvPr id="688" name="Isosceles Triangle 687">
          <a:extLst>
            <a:ext uri="{FF2B5EF4-FFF2-40B4-BE49-F238E27FC236}">
              <a16:creationId xmlns:a16="http://schemas.microsoft.com/office/drawing/2014/main" id="{E3E9A95C-B4E7-4047-B2B3-159DD62442C5}"/>
            </a:ext>
          </a:extLst>
        </xdr:cNvPr>
        <xdr:cNvSpPr/>
      </xdr:nvSpPr>
      <xdr:spPr>
        <a:xfrm>
          <a:off x="31165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0" name="Isosceles Triangle 689">
          <a:extLst>
            <a:ext uri="{FF2B5EF4-FFF2-40B4-BE49-F238E27FC236}">
              <a16:creationId xmlns:a16="http://schemas.microsoft.com/office/drawing/2014/main" id="{1778A024-539B-44D2-B264-09F7777C5D41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1" name="Isosceles Triangle 690">
          <a:extLst>
            <a:ext uri="{FF2B5EF4-FFF2-40B4-BE49-F238E27FC236}">
              <a16:creationId xmlns:a16="http://schemas.microsoft.com/office/drawing/2014/main" id="{96B65E30-02E3-4326-A6CF-4E0B6F7E257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44</xdr:row>
      <xdr:rowOff>78147</xdr:rowOff>
    </xdr:from>
    <xdr:to>
      <xdr:col>11</xdr:col>
      <xdr:colOff>0</xdr:colOff>
      <xdr:row>45</xdr:row>
      <xdr:rowOff>192447</xdr:rowOff>
    </xdr:to>
    <xdr:sp macro="" textlink="">
      <xdr:nvSpPr>
        <xdr:cNvPr id="693" name="Isosceles Triangle 692">
          <a:extLst>
            <a:ext uri="{FF2B5EF4-FFF2-40B4-BE49-F238E27FC236}">
              <a16:creationId xmlns:a16="http://schemas.microsoft.com/office/drawing/2014/main" id="{AED61320-1BBE-48C4-A59D-2364701C776A}"/>
            </a:ext>
          </a:extLst>
        </xdr:cNvPr>
        <xdr:cNvSpPr/>
      </xdr:nvSpPr>
      <xdr:spPr>
        <a:xfrm>
          <a:off x="562051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44</xdr:row>
      <xdr:rowOff>74873</xdr:rowOff>
    </xdr:from>
    <xdr:to>
      <xdr:col>10</xdr:col>
      <xdr:colOff>605028</xdr:colOff>
      <xdr:row>45</xdr:row>
      <xdr:rowOff>170123</xdr:rowOff>
    </xdr:to>
    <xdr:sp macro="" textlink="">
      <xdr:nvSpPr>
        <xdr:cNvPr id="695" name="Isosceles Triangle 694">
          <a:extLst>
            <a:ext uri="{FF2B5EF4-FFF2-40B4-BE49-F238E27FC236}">
              <a16:creationId xmlns:a16="http://schemas.microsoft.com/office/drawing/2014/main" id="{DE47C0A9-E7A9-417C-A687-D71630991A99}"/>
            </a:ext>
          </a:extLst>
        </xdr:cNvPr>
        <xdr:cNvSpPr/>
      </xdr:nvSpPr>
      <xdr:spPr>
        <a:xfrm>
          <a:off x="561594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6" name="Isosceles Triangle 695">
          <a:extLst>
            <a:ext uri="{FF2B5EF4-FFF2-40B4-BE49-F238E27FC236}">
              <a16:creationId xmlns:a16="http://schemas.microsoft.com/office/drawing/2014/main" id="{11968505-8543-463E-AC11-D07EBA48DA6A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7" name="Isosceles Triangle 696">
          <a:extLst>
            <a:ext uri="{FF2B5EF4-FFF2-40B4-BE49-F238E27FC236}">
              <a16:creationId xmlns:a16="http://schemas.microsoft.com/office/drawing/2014/main" id="{9A19365D-42FB-4817-ABB7-EBEC243D2F10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44</xdr:row>
      <xdr:rowOff>78147</xdr:rowOff>
    </xdr:from>
    <xdr:to>
      <xdr:col>13</xdr:col>
      <xdr:colOff>0</xdr:colOff>
      <xdr:row>45</xdr:row>
      <xdr:rowOff>192447</xdr:rowOff>
    </xdr:to>
    <xdr:sp macro="" textlink="">
      <xdr:nvSpPr>
        <xdr:cNvPr id="698" name="Isosceles Triangle 697">
          <a:extLst>
            <a:ext uri="{FF2B5EF4-FFF2-40B4-BE49-F238E27FC236}">
              <a16:creationId xmlns:a16="http://schemas.microsoft.com/office/drawing/2014/main" id="{DB345FCE-2D15-4331-AB33-E030EFA8BCCF}"/>
            </a:ext>
          </a:extLst>
        </xdr:cNvPr>
        <xdr:cNvSpPr/>
      </xdr:nvSpPr>
      <xdr:spPr>
        <a:xfrm>
          <a:off x="687019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44</xdr:row>
      <xdr:rowOff>74873</xdr:rowOff>
    </xdr:from>
    <xdr:to>
      <xdr:col>12</xdr:col>
      <xdr:colOff>605028</xdr:colOff>
      <xdr:row>45</xdr:row>
      <xdr:rowOff>170123</xdr:rowOff>
    </xdr:to>
    <xdr:sp macro="" textlink="">
      <xdr:nvSpPr>
        <xdr:cNvPr id="699" name="Isosceles Triangle 698">
          <a:extLst>
            <a:ext uri="{FF2B5EF4-FFF2-40B4-BE49-F238E27FC236}">
              <a16:creationId xmlns:a16="http://schemas.microsoft.com/office/drawing/2014/main" id="{55970EFC-F53D-4419-A3C4-5D1DBBB05514}"/>
            </a:ext>
          </a:extLst>
        </xdr:cNvPr>
        <xdr:cNvSpPr/>
      </xdr:nvSpPr>
      <xdr:spPr>
        <a:xfrm>
          <a:off x="686562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0" name="Isosceles Triangle 699">
          <a:extLst>
            <a:ext uri="{FF2B5EF4-FFF2-40B4-BE49-F238E27FC236}">
              <a16:creationId xmlns:a16="http://schemas.microsoft.com/office/drawing/2014/main" id="{009FE9DE-D038-4E2D-9F18-DFA8CD5F1D6B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1" name="Isosceles Triangle 700">
          <a:extLst>
            <a:ext uri="{FF2B5EF4-FFF2-40B4-BE49-F238E27FC236}">
              <a16:creationId xmlns:a16="http://schemas.microsoft.com/office/drawing/2014/main" id="{0659E072-542B-47C0-8310-66301A219457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44</xdr:row>
      <xdr:rowOff>78147</xdr:rowOff>
    </xdr:from>
    <xdr:to>
      <xdr:col>15</xdr:col>
      <xdr:colOff>0</xdr:colOff>
      <xdr:row>45</xdr:row>
      <xdr:rowOff>192447</xdr:rowOff>
    </xdr:to>
    <xdr:sp macro="" textlink="">
      <xdr:nvSpPr>
        <xdr:cNvPr id="707" name="Isosceles Triangle 706">
          <a:extLst>
            <a:ext uri="{FF2B5EF4-FFF2-40B4-BE49-F238E27FC236}">
              <a16:creationId xmlns:a16="http://schemas.microsoft.com/office/drawing/2014/main" id="{C8FC0157-8ABD-46DE-A83B-594D66126045}"/>
            </a:ext>
          </a:extLst>
        </xdr:cNvPr>
        <xdr:cNvSpPr/>
      </xdr:nvSpPr>
      <xdr:spPr>
        <a:xfrm>
          <a:off x="811987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44</xdr:row>
      <xdr:rowOff>74873</xdr:rowOff>
    </xdr:from>
    <xdr:to>
      <xdr:col>14</xdr:col>
      <xdr:colOff>605028</xdr:colOff>
      <xdr:row>45</xdr:row>
      <xdr:rowOff>170123</xdr:rowOff>
    </xdr:to>
    <xdr:sp macro="" textlink="">
      <xdr:nvSpPr>
        <xdr:cNvPr id="708" name="Isosceles Triangle 707">
          <a:extLst>
            <a:ext uri="{FF2B5EF4-FFF2-40B4-BE49-F238E27FC236}">
              <a16:creationId xmlns:a16="http://schemas.microsoft.com/office/drawing/2014/main" id="{AB0AAC75-6F31-4FAE-BFA1-90CA6BC0D256}"/>
            </a:ext>
          </a:extLst>
        </xdr:cNvPr>
        <xdr:cNvSpPr/>
      </xdr:nvSpPr>
      <xdr:spPr>
        <a:xfrm>
          <a:off x="811530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1" name="Isosceles Triangle 710">
          <a:extLst>
            <a:ext uri="{FF2B5EF4-FFF2-40B4-BE49-F238E27FC236}">
              <a16:creationId xmlns:a16="http://schemas.microsoft.com/office/drawing/2014/main" id="{4C62319C-F8F8-408D-8E5C-DCE8D164CE87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2" name="Isosceles Triangle 711">
          <a:extLst>
            <a:ext uri="{FF2B5EF4-FFF2-40B4-BE49-F238E27FC236}">
              <a16:creationId xmlns:a16="http://schemas.microsoft.com/office/drawing/2014/main" id="{DEAFC4B0-BC4D-4CA5-B689-9E3E02BD4A60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44</xdr:row>
      <xdr:rowOff>78147</xdr:rowOff>
    </xdr:from>
    <xdr:to>
      <xdr:col>17</xdr:col>
      <xdr:colOff>0</xdr:colOff>
      <xdr:row>45</xdr:row>
      <xdr:rowOff>192447</xdr:rowOff>
    </xdr:to>
    <xdr:sp macro="" textlink="">
      <xdr:nvSpPr>
        <xdr:cNvPr id="713" name="Isosceles Triangle 712">
          <a:extLst>
            <a:ext uri="{FF2B5EF4-FFF2-40B4-BE49-F238E27FC236}">
              <a16:creationId xmlns:a16="http://schemas.microsoft.com/office/drawing/2014/main" id="{7B654589-5F8D-4917-BF73-01C81FEBDB0A}"/>
            </a:ext>
          </a:extLst>
        </xdr:cNvPr>
        <xdr:cNvSpPr/>
      </xdr:nvSpPr>
      <xdr:spPr>
        <a:xfrm>
          <a:off x="936955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44</xdr:row>
      <xdr:rowOff>74873</xdr:rowOff>
    </xdr:from>
    <xdr:to>
      <xdr:col>16</xdr:col>
      <xdr:colOff>605028</xdr:colOff>
      <xdr:row>45</xdr:row>
      <xdr:rowOff>170123</xdr:rowOff>
    </xdr:to>
    <xdr:sp macro="" textlink="">
      <xdr:nvSpPr>
        <xdr:cNvPr id="715" name="Isosceles Triangle 714">
          <a:extLst>
            <a:ext uri="{FF2B5EF4-FFF2-40B4-BE49-F238E27FC236}">
              <a16:creationId xmlns:a16="http://schemas.microsoft.com/office/drawing/2014/main" id="{DF9ECF26-8EA5-41EE-B205-34F2AD71CBE8}"/>
            </a:ext>
          </a:extLst>
        </xdr:cNvPr>
        <xdr:cNvSpPr/>
      </xdr:nvSpPr>
      <xdr:spPr>
        <a:xfrm>
          <a:off x="9364980" y="7931093"/>
          <a:ext cx="60502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0" name="Isosceles Triangle 719">
          <a:extLst>
            <a:ext uri="{FF2B5EF4-FFF2-40B4-BE49-F238E27FC236}">
              <a16:creationId xmlns:a16="http://schemas.microsoft.com/office/drawing/2014/main" id="{877C65C2-C034-4E1E-9309-9A2755FE9C17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5" name="Isosceles Triangle 724">
          <a:extLst>
            <a:ext uri="{FF2B5EF4-FFF2-40B4-BE49-F238E27FC236}">
              <a16:creationId xmlns:a16="http://schemas.microsoft.com/office/drawing/2014/main" id="{DB232ED0-16AB-4DE3-AEC5-2BF3BEBA4A22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53</xdr:row>
      <xdr:rowOff>78147</xdr:rowOff>
    </xdr:from>
    <xdr:to>
      <xdr:col>15</xdr:col>
      <xdr:colOff>0</xdr:colOff>
      <xdr:row>54</xdr:row>
      <xdr:rowOff>192447</xdr:rowOff>
    </xdr:to>
    <xdr:sp macro="" textlink="">
      <xdr:nvSpPr>
        <xdr:cNvPr id="729" name="Isosceles Triangle 728">
          <a:extLst>
            <a:ext uri="{FF2B5EF4-FFF2-40B4-BE49-F238E27FC236}">
              <a16:creationId xmlns:a16="http://schemas.microsoft.com/office/drawing/2014/main" id="{A14F2BFA-8998-4BAB-AB0B-45FE615AE3B1}"/>
            </a:ext>
          </a:extLst>
        </xdr:cNvPr>
        <xdr:cNvSpPr/>
      </xdr:nvSpPr>
      <xdr:spPr>
        <a:xfrm>
          <a:off x="811987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8664</xdr:colOff>
      <xdr:row>53</xdr:row>
      <xdr:rowOff>77174</xdr:rowOff>
    </xdr:from>
    <xdr:to>
      <xdr:col>14</xdr:col>
      <xdr:colOff>641363</xdr:colOff>
      <xdr:row>54</xdr:row>
      <xdr:rowOff>184271</xdr:rowOff>
    </xdr:to>
    <xdr:sp macro="" textlink="">
      <xdr:nvSpPr>
        <xdr:cNvPr id="730" name="Isosceles Triangle 729">
          <a:extLst>
            <a:ext uri="{FF2B5EF4-FFF2-40B4-BE49-F238E27FC236}">
              <a16:creationId xmlns:a16="http://schemas.microsoft.com/office/drawing/2014/main" id="{2F9F3BB0-5DC3-436B-B54B-A288F8A101C3}"/>
            </a:ext>
          </a:extLst>
        </xdr:cNvPr>
        <xdr:cNvSpPr/>
      </xdr:nvSpPr>
      <xdr:spPr>
        <a:xfrm>
          <a:off x="8345307" y="9184888"/>
          <a:ext cx="632699" cy="27945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2" name="Isosceles Triangle 731">
          <a:extLst>
            <a:ext uri="{FF2B5EF4-FFF2-40B4-BE49-F238E27FC236}">
              <a16:creationId xmlns:a16="http://schemas.microsoft.com/office/drawing/2014/main" id="{CAC357F9-56DE-4847-8C26-97CB0E7BBCA7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3" name="Isosceles Triangle 732">
          <a:extLst>
            <a:ext uri="{FF2B5EF4-FFF2-40B4-BE49-F238E27FC236}">
              <a16:creationId xmlns:a16="http://schemas.microsoft.com/office/drawing/2014/main" id="{EE0FDA72-A338-42E4-A54C-8AC1AA5345DB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53</xdr:row>
      <xdr:rowOff>78147</xdr:rowOff>
    </xdr:from>
    <xdr:to>
      <xdr:col>17</xdr:col>
      <xdr:colOff>0</xdr:colOff>
      <xdr:row>54</xdr:row>
      <xdr:rowOff>192447</xdr:rowOff>
    </xdr:to>
    <xdr:sp macro="" textlink="">
      <xdr:nvSpPr>
        <xdr:cNvPr id="734" name="Isosceles Triangle 733">
          <a:extLst>
            <a:ext uri="{FF2B5EF4-FFF2-40B4-BE49-F238E27FC236}">
              <a16:creationId xmlns:a16="http://schemas.microsoft.com/office/drawing/2014/main" id="{6C83BF5D-7F9D-4AB8-9239-3AF76D00ABF9}"/>
            </a:ext>
          </a:extLst>
        </xdr:cNvPr>
        <xdr:cNvSpPr/>
      </xdr:nvSpPr>
      <xdr:spPr>
        <a:xfrm>
          <a:off x="93695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611373</xdr:colOff>
      <xdr:row>53</xdr:row>
      <xdr:rowOff>68526</xdr:rowOff>
    </xdr:from>
    <xdr:to>
      <xdr:col>17</xdr:col>
      <xdr:colOff>5026</xdr:colOff>
      <xdr:row>54</xdr:row>
      <xdr:rowOff>197444</xdr:rowOff>
    </xdr:to>
    <xdr:sp macro="" textlink="">
      <xdr:nvSpPr>
        <xdr:cNvPr id="735" name="Isosceles Triangle 734">
          <a:extLst>
            <a:ext uri="{FF2B5EF4-FFF2-40B4-BE49-F238E27FC236}">
              <a16:creationId xmlns:a16="http://schemas.microsoft.com/office/drawing/2014/main" id="{17137054-07D6-43AA-9B95-225E6D5EB174}"/>
            </a:ext>
          </a:extLst>
        </xdr:cNvPr>
        <xdr:cNvSpPr/>
      </xdr:nvSpPr>
      <xdr:spPr>
        <a:xfrm>
          <a:off x="9351513" y="9479226"/>
          <a:ext cx="643333" cy="304178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6" name="Isosceles Triangle 735">
          <a:extLst>
            <a:ext uri="{FF2B5EF4-FFF2-40B4-BE49-F238E27FC236}">
              <a16:creationId xmlns:a16="http://schemas.microsoft.com/office/drawing/2014/main" id="{35B93942-3987-4BF6-9EAF-3A9A937E855A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39" name="Isosceles Triangle 738">
          <a:extLst>
            <a:ext uri="{FF2B5EF4-FFF2-40B4-BE49-F238E27FC236}">
              <a16:creationId xmlns:a16="http://schemas.microsoft.com/office/drawing/2014/main" id="{741A76D3-681D-44D4-8D4B-4DE18B2DA1C0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53</xdr:row>
      <xdr:rowOff>78147</xdr:rowOff>
    </xdr:from>
    <xdr:to>
      <xdr:col>19</xdr:col>
      <xdr:colOff>0</xdr:colOff>
      <xdr:row>54</xdr:row>
      <xdr:rowOff>192447</xdr:rowOff>
    </xdr:to>
    <xdr:sp macro="" textlink="">
      <xdr:nvSpPr>
        <xdr:cNvPr id="740" name="Isosceles Triangle 739">
          <a:extLst>
            <a:ext uri="{FF2B5EF4-FFF2-40B4-BE49-F238E27FC236}">
              <a16:creationId xmlns:a16="http://schemas.microsoft.com/office/drawing/2014/main" id="{B905A0B3-77AA-4C0E-B8F4-6392F608B433}"/>
            </a:ext>
          </a:extLst>
        </xdr:cNvPr>
        <xdr:cNvSpPr/>
      </xdr:nvSpPr>
      <xdr:spPr>
        <a:xfrm>
          <a:off x="106192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616661</xdr:colOff>
      <xdr:row>53</xdr:row>
      <xdr:rowOff>86246</xdr:rowOff>
    </xdr:from>
    <xdr:to>
      <xdr:col>19</xdr:col>
      <xdr:colOff>13885</xdr:colOff>
      <xdr:row>54</xdr:row>
      <xdr:rowOff>181970</xdr:rowOff>
    </xdr:to>
    <xdr:sp macro="" textlink="">
      <xdr:nvSpPr>
        <xdr:cNvPr id="743" name="Isosceles Triangle 742">
          <a:extLst>
            <a:ext uri="{FF2B5EF4-FFF2-40B4-BE49-F238E27FC236}">
              <a16:creationId xmlns:a16="http://schemas.microsoft.com/office/drawing/2014/main" id="{6D5E3E6B-32BA-4414-BAC1-13D50BAA540E}"/>
            </a:ext>
          </a:extLst>
        </xdr:cNvPr>
        <xdr:cNvSpPr/>
      </xdr:nvSpPr>
      <xdr:spPr>
        <a:xfrm>
          <a:off x="10606481" y="9496946"/>
          <a:ext cx="646904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4" name="Isosceles Triangle 743">
          <a:extLst>
            <a:ext uri="{FF2B5EF4-FFF2-40B4-BE49-F238E27FC236}">
              <a16:creationId xmlns:a16="http://schemas.microsoft.com/office/drawing/2014/main" id="{59662C59-291D-4D68-AFA6-589488FC47E3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5" name="Isosceles Triangle 744">
          <a:extLst>
            <a:ext uri="{FF2B5EF4-FFF2-40B4-BE49-F238E27FC236}">
              <a16:creationId xmlns:a16="http://schemas.microsoft.com/office/drawing/2014/main" id="{0AA0D7E8-2F75-4EFA-BC4C-7C4BD50D3A11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53</xdr:row>
      <xdr:rowOff>78147</xdr:rowOff>
    </xdr:from>
    <xdr:to>
      <xdr:col>7</xdr:col>
      <xdr:colOff>0</xdr:colOff>
      <xdr:row>54</xdr:row>
      <xdr:rowOff>192447</xdr:rowOff>
    </xdr:to>
    <xdr:sp macro="" textlink="">
      <xdr:nvSpPr>
        <xdr:cNvPr id="746" name="Isosceles Triangle 745">
          <a:extLst>
            <a:ext uri="{FF2B5EF4-FFF2-40B4-BE49-F238E27FC236}">
              <a16:creationId xmlns:a16="http://schemas.microsoft.com/office/drawing/2014/main" id="{1AD0E29A-E4E0-4041-9ACC-C30905259246}"/>
            </a:ext>
          </a:extLst>
        </xdr:cNvPr>
        <xdr:cNvSpPr/>
      </xdr:nvSpPr>
      <xdr:spPr>
        <a:xfrm>
          <a:off x="312115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629092</xdr:colOff>
      <xdr:row>53</xdr:row>
      <xdr:rowOff>77385</xdr:rowOff>
    </xdr:from>
    <xdr:to>
      <xdr:col>7</xdr:col>
      <xdr:colOff>17720</xdr:colOff>
      <xdr:row>54</xdr:row>
      <xdr:rowOff>194930</xdr:rowOff>
    </xdr:to>
    <xdr:sp macro="" textlink="">
      <xdr:nvSpPr>
        <xdr:cNvPr id="748" name="Isosceles Triangle 747">
          <a:extLst>
            <a:ext uri="{FF2B5EF4-FFF2-40B4-BE49-F238E27FC236}">
              <a16:creationId xmlns:a16="http://schemas.microsoft.com/office/drawing/2014/main" id="{61E447E5-27FD-4B7C-9C6B-6CD6745492CC}"/>
            </a:ext>
          </a:extLst>
        </xdr:cNvPr>
        <xdr:cNvSpPr/>
      </xdr:nvSpPr>
      <xdr:spPr>
        <a:xfrm>
          <a:off x="3105592" y="9488085"/>
          <a:ext cx="653548" cy="292805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63</xdr:row>
      <xdr:rowOff>70339</xdr:rowOff>
    </xdr:from>
    <xdr:to>
      <xdr:col>9</xdr:col>
      <xdr:colOff>0</xdr:colOff>
      <xdr:row>64</xdr:row>
      <xdr:rowOff>165589</xdr:rowOff>
    </xdr:to>
    <xdr:sp macro="" textlink="">
      <xdr:nvSpPr>
        <xdr:cNvPr id="751" name="Isosceles Triangle 750">
          <a:extLst>
            <a:ext uri="{FF2B5EF4-FFF2-40B4-BE49-F238E27FC236}">
              <a16:creationId xmlns:a16="http://schemas.microsoft.com/office/drawing/2014/main" id="{7E235352-0A02-49A1-A4BB-D8F796C72591}"/>
            </a:ext>
          </a:extLst>
        </xdr:cNvPr>
        <xdr:cNvSpPr/>
      </xdr:nvSpPr>
      <xdr:spPr>
        <a:xfrm>
          <a:off x="43708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63</xdr:row>
      <xdr:rowOff>70339</xdr:rowOff>
    </xdr:from>
    <xdr:to>
      <xdr:col>5</xdr:col>
      <xdr:colOff>0</xdr:colOff>
      <xdr:row>64</xdr:row>
      <xdr:rowOff>165589</xdr:rowOff>
    </xdr:to>
    <xdr:sp macro="" textlink="">
      <xdr:nvSpPr>
        <xdr:cNvPr id="752" name="Isosceles Triangle 751">
          <a:extLst>
            <a:ext uri="{FF2B5EF4-FFF2-40B4-BE49-F238E27FC236}">
              <a16:creationId xmlns:a16="http://schemas.microsoft.com/office/drawing/2014/main" id="{86C008C8-108A-420E-9A3E-8FCD6F9968C8}"/>
            </a:ext>
          </a:extLst>
        </xdr:cNvPr>
        <xdr:cNvSpPr/>
      </xdr:nvSpPr>
      <xdr:spPr>
        <a:xfrm>
          <a:off x="1856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624805</xdr:colOff>
      <xdr:row>63</xdr:row>
      <xdr:rowOff>70339</xdr:rowOff>
    </xdr:from>
    <xdr:to>
      <xdr:col>10</xdr:col>
      <xdr:colOff>620233</xdr:colOff>
      <xdr:row>64</xdr:row>
      <xdr:rowOff>165589</xdr:rowOff>
    </xdr:to>
    <xdr:sp macro="" textlink="">
      <xdr:nvSpPr>
        <xdr:cNvPr id="753" name="Isosceles Triangle 752">
          <a:extLst>
            <a:ext uri="{FF2B5EF4-FFF2-40B4-BE49-F238E27FC236}">
              <a16:creationId xmlns:a16="http://schemas.microsoft.com/office/drawing/2014/main" id="{99BDDC8B-DC3D-4476-8C18-E596DDA627C3}"/>
            </a:ext>
          </a:extLst>
        </xdr:cNvPr>
        <xdr:cNvSpPr/>
      </xdr:nvSpPr>
      <xdr:spPr>
        <a:xfrm>
          <a:off x="561590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624805</xdr:colOff>
      <xdr:row>63</xdr:row>
      <xdr:rowOff>70339</xdr:rowOff>
    </xdr:from>
    <xdr:to>
      <xdr:col>12</xdr:col>
      <xdr:colOff>620233</xdr:colOff>
      <xdr:row>64</xdr:row>
      <xdr:rowOff>165589</xdr:rowOff>
    </xdr:to>
    <xdr:sp macro="" textlink="">
      <xdr:nvSpPr>
        <xdr:cNvPr id="755" name="Isosceles Triangle 754">
          <a:extLst>
            <a:ext uri="{FF2B5EF4-FFF2-40B4-BE49-F238E27FC236}">
              <a16:creationId xmlns:a16="http://schemas.microsoft.com/office/drawing/2014/main" id="{5A1E0C07-7C64-440D-9A74-036A238C0C40}"/>
            </a:ext>
          </a:extLst>
        </xdr:cNvPr>
        <xdr:cNvSpPr/>
      </xdr:nvSpPr>
      <xdr:spPr>
        <a:xfrm>
          <a:off x="6865585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63</xdr:row>
      <xdr:rowOff>70339</xdr:rowOff>
    </xdr:from>
    <xdr:to>
      <xdr:col>15</xdr:col>
      <xdr:colOff>0</xdr:colOff>
      <xdr:row>64</xdr:row>
      <xdr:rowOff>165589</xdr:rowOff>
    </xdr:to>
    <xdr:sp macro="" textlink="">
      <xdr:nvSpPr>
        <xdr:cNvPr id="756" name="Isosceles Triangle 755">
          <a:extLst>
            <a:ext uri="{FF2B5EF4-FFF2-40B4-BE49-F238E27FC236}">
              <a16:creationId xmlns:a16="http://schemas.microsoft.com/office/drawing/2014/main" id="{B5503F21-B914-4243-91DB-47F962B90D20}"/>
            </a:ext>
          </a:extLst>
        </xdr:cNvPr>
        <xdr:cNvSpPr/>
      </xdr:nvSpPr>
      <xdr:spPr>
        <a:xfrm>
          <a:off x="811987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4572</xdr:colOff>
      <xdr:row>63</xdr:row>
      <xdr:rowOff>70339</xdr:rowOff>
    </xdr:from>
    <xdr:to>
      <xdr:col>17</xdr:col>
      <xdr:colOff>0</xdr:colOff>
      <xdr:row>64</xdr:row>
      <xdr:rowOff>165589</xdr:rowOff>
    </xdr:to>
    <xdr:sp macro="" textlink="">
      <xdr:nvSpPr>
        <xdr:cNvPr id="757" name="Isosceles Triangle 756">
          <a:extLst>
            <a:ext uri="{FF2B5EF4-FFF2-40B4-BE49-F238E27FC236}">
              <a16:creationId xmlns:a16="http://schemas.microsoft.com/office/drawing/2014/main" id="{DE44F71E-AF7E-4392-962C-A4971ECE5537}"/>
            </a:ext>
          </a:extLst>
        </xdr:cNvPr>
        <xdr:cNvSpPr/>
      </xdr:nvSpPr>
      <xdr:spPr>
        <a:xfrm>
          <a:off x="936955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63</xdr:row>
      <xdr:rowOff>70339</xdr:rowOff>
    </xdr:from>
    <xdr:to>
      <xdr:col>19</xdr:col>
      <xdr:colOff>0</xdr:colOff>
      <xdr:row>64</xdr:row>
      <xdr:rowOff>165589</xdr:rowOff>
    </xdr:to>
    <xdr:sp macro="" textlink="">
      <xdr:nvSpPr>
        <xdr:cNvPr id="758" name="Isosceles Triangle 757">
          <a:extLst>
            <a:ext uri="{FF2B5EF4-FFF2-40B4-BE49-F238E27FC236}">
              <a16:creationId xmlns:a16="http://schemas.microsoft.com/office/drawing/2014/main" id="{A0DA8DB4-ACC3-4BE6-AC44-E258A0931D7B}"/>
            </a:ext>
          </a:extLst>
        </xdr:cNvPr>
        <xdr:cNvSpPr/>
      </xdr:nvSpPr>
      <xdr:spPr>
        <a:xfrm>
          <a:off x="1061923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63</xdr:row>
      <xdr:rowOff>70339</xdr:rowOff>
    </xdr:from>
    <xdr:to>
      <xdr:col>21</xdr:col>
      <xdr:colOff>0</xdr:colOff>
      <xdr:row>64</xdr:row>
      <xdr:rowOff>165589</xdr:rowOff>
    </xdr:to>
    <xdr:sp macro="" textlink="">
      <xdr:nvSpPr>
        <xdr:cNvPr id="759" name="Isosceles Triangle 758">
          <a:extLst>
            <a:ext uri="{FF2B5EF4-FFF2-40B4-BE49-F238E27FC236}">
              <a16:creationId xmlns:a16="http://schemas.microsoft.com/office/drawing/2014/main" id="{8267E9D1-440E-4D32-9FC2-6691ADCDD517}"/>
            </a:ext>
          </a:extLst>
        </xdr:cNvPr>
        <xdr:cNvSpPr/>
      </xdr:nvSpPr>
      <xdr:spPr>
        <a:xfrm>
          <a:off x="11868912" y="1106599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72</xdr:row>
      <xdr:rowOff>70444</xdr:rowOff>
    </xdr:from>
    <xdr:to>
      <xdr:col>3</xdr:col>
      <xdr:colOff>0</xdr:colOff>
      <xdr:row>73</xdr:row>
      <xdr:rowOff>165694</xdr:rowOff>
    </xdr:to>
    <xdr:sp macro="" textlink="">
      <xdr:nvSpPr>
        <xdr:cNvPr id="766" name="Isosceles Triangle 765">
          <a:extLst>
            <a:ext uri="{FF2B5EF4-FFF2-40B4-BE49-F238E27FC236}">
              <a16:creationId xmlns:a16="http://schemas.microsoft.com/office/drawing/2014/main" id="{8A6FCAD3-3915-44F9-A6B9-2AD87C84F6D6}"/>
            </a:ext>
          </a:extLst>
        </xdr:cNvPr>
        <xdr:cNvSpPr/>
      </xdr:nvSpPr>
      <xdr:spPr>
        <a:xfrm>
          <a:off x="587278" y="12764468"/>
          <a:ext cx="622957" cy="265579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72</xdr:row>
      <xdr:rowOff>61479</xdr:rowOff>
    </xdr:from>
    <xdr:to>
      <xdr:col>11</xdr:col>
      <xdr:colOff>0</xdr:colOff>
      <xdr:row>73</xdr:row>
      <xdr:rowOff>156729</xdr:rowOff>
    </xdr:to>
    <xdr:sp macro="" textlink="">
      <xdr:nvSpPr>
        <xdr:cNvPr id="768" name="Isosceles Triangle 767">
          <a:extLst>
            <a:ext uri="{FF2B5EF4-FFF2-40B4-BE49-F238E27FC236}">
              <a16:creationId xmlns:a16="http://schemas.microsoft.com/office/drawing/2014/main" id="{C6C61CD5-2314-49C1-921D-1C9CA5388713}"/>
            </a:ext>
          </a:extLst>
        </xdr:cNvPr>
        <xdr:cNvSpPr/>
      </xdr:nvSpPr>
      <xdr:spPr>
        <a:xfrm>
          <a:off x="5620512" y="12741159"/>
          <a:ext cx="620268" cy="26289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72</xdr:row>
      <xdr:rowOff>61479</xdr:rowOff>
    </xdr:from>
    <xdr:to>
      <xdr:col>13</xdr:col>
      <xdr:colOff>0</xdr:colOff>
      <xdr:row>73</xdr:row>
      <xdr:rowOff>156729</xdr:rowOff>
    </xdr:to>
    <xdr:sp macro="" textlink="">
      <xdr:nvSpPr>
        <xdr:cNvPr id="770" name="Isosceles Triangle 769">
          <a:extLst>
            <a:ext uri="{FF2B5EF4-FFF2-40B4-BE49-F238E27FC236}">
              <a16:creationId xmlns:a16="http://schemas.microsoft.com/office/drawing/2014/main" id="{93C5E2C2-19C9-4C8F-A07B-E0B6F75036D3}"/>
            </a:ext>
          </a:extLst>
        </xdr:cNvPr>
        <xdr:cNvSpPr/>
      </xdr:nvSpPr>
      <xdr:spPr>
        <a:xfrm>
          <a:off x="6870192" y="1274115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72</xdr:row>
      <xdr:rowOff>61479</xdr:rowOff>
    </xdr:from>
    <xdr:to>
      <xdr:col>19</xdr:col>
      <xdr:colOff>0</xdr:colOff>
      <xdr:row>73</xdr:row>
      <xdr:rowOff>156729</xdr:rowOff>
    </xdr:to>
    <xdr:sp macro="" textlink="">
      <xdr:nvSpPr>
        <xdr:cNvPr id="773" name="Isosceles Triangle 772">
          <a:extLst>
            <a:ext uri="{FF2B5EF4-FFF2-40B4-BE49-F238E27FC236}">
              <a16:creationId xmlns:a16="http://schemas.microsoft.com/office/drawing/2014/main" id="{40E02188-4E30-4066-A1E3-619A4AA05E7D}"/>
            </a:ext>
          </a:extLst>
        </xdr:cNvPr>
        <xdr:cNvSpPr/>
      </xdr:nvSpPr>
      <xdr:spPr>
        <a:xfrm>
          <a:off x="10619232" y="12741159"/>
          <a:ext cx="620268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72</xdr:row>
      <xdr:rowOff>61479</xdr:rowOff>
    </xdr:from>
    <xdr:to>
      <xdr:col>21</xdr:col>
      <xdr:colOff>0</xdr:colOff>
      <xdr:row>73</xdr:row>
      <xdr:rowOff>156729</xdr:rowOff>
    </xdr:to>
    <xdr:sp macro="" textlink="">
      <xdr:nvSpPr>
        <xdr:cNvPr id="788" name="Isosceles Triangle 787">
          <a:extLst>
            <a:ext uri="{FF2B5EF4-FFF2-40B4-BE49-F238E27FC236}">
              <a16:creationId xmlns:a16="http://schemas.microsoft.com/office/drawing/2014/main" id="{B5073279-1971-4508-8622-BFFAE73C8DCF}"/>
            </a:ext>
          </a:extLst>
        </xdr:cNvPr>
        <xdr:cNvSpPr/>
      </xdr:nvSpPr>
      <xdr:spPr>
        <a:xfrm>
          <a:off x="11868912" y="12741159"/>
          <a:ext cx="620268" cy="262890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6980</xdr:colOff>
      <xdr:row>81</xdr:row>
      <xdr:rowOff>70444</xdr:rowOff>
    </xdr:from>
    <xdr:to>
      <xdr:col>3</xdr:col>
      <xdr:colOff>2408</xdr:colOff>
      <xdr:row>82</xdr:row>
      <xdr:rowOff>165694</xdr:rowOff>
    </xdr:to>
    <xdr:sp macro="" textlink="">
      <xdr:nvSpPr>
        <xdr:cNvPr id="791" name="Isosceles Triangle 790">
          <a:extLst>
            <a:ext uri="{FF2B5EF4-FFF2-40B4-BE49-F238E27FC236}">
              <a16:creationId xmlns:a16="http://schemas.microsoft.com/office/drawing/2014/main" id="{1671B16D-59F8-4375-8E42-B62F2E974FBE}"/>
            </a:ext>
          </a:extLst>
        </xdr:cNvPr>
        <xdr:cNvSpPr/>
      </xdr:nvSpPr>
      <xdr:spPr>
        <a:xfrm>
          <a:off x="589686" y="14476726"/>
          <a:ext cx="622957" cy="355227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81</xdr:row>
      <xdr:rowOff>63195</xdr:rowOff>
    </xdr:from>
    <xdr:to>
      <xdr:col>19</xdr:col>
      <xdr:colOff>0</xdr:colOff>
      <xdr:row>82</xdr:row>
      <xdr:rowOff>158445</xdr:rowOff>
    </xdr:to>
    <xdr:sp macro="" textlink="">
      <xdr:nvSpPr>
        <xdr:cNvPr id="792" name="Isosceles Triangle 791">
          <a:extLst>
            <a:ext uri="{FF2B5EF4-FFF2-40B4-BE49-F238E27FC236}">
              <a16:creationId xmlns:a16="http://schemas.microsoft.com/office/drawing/2014/main" id="{667E95C7-38D2-44B4-85A9-BAE51BC0EDCF}"/>
            </a:ext>
          </a:extLst>
        </xdr:cNvPr>
        <xdr:cNvSpPr/>
      </xdr:nvSpPr>
      <xdr:spPr>
        <a:xfrm>
          <a:off x="1061923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81</xdr:row>
      <xdr:rowOff>63195</xdr:rowOff>
    </xdr:from>
    <xdr:to>
      <xdr:col>15</xdr:col>
      <xdr:colOff>0</xdr:colOff>
      <xdr:row>82</xdr:row>
      <xdr:rowOff>158445</xdr:rowOff>
    </xdr:to>
    <xdr:sp macro="" textlink="">
      <xdr:nvSpPr>
        <xdr:cNvPr id="793" name="Isosceles Triangle 792">
          <a:extLst>
            <a:ext uri="{FF2B5EF4-FFF2-40B4-BE49-F238E27FC236}">
              <a16:creationId xmlns:a16="http://schemas.microsoft.com/office/drawing/2014/main" id="{D3EA11CA-EA8A-48A5-963F-3765A292FA50}"/>
            </a:ext>
          </a:extLst>
        </xdr:cNvPr>
        <xdr:cNvSpPr/>
      </xdr:nvSpPr>
      <xdr:spPr>
        <a:xfrm>
          <a:off x="8119872" y="14434515"/>
          <a:ext cx="620268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81</xdr:row>
      <xdr:rowOff>63195</xdr:rowOff>
    </xdr:from>
    <xdr:to>
      <xdr:col>13</xdr:col>
      <xdr:colOff>0</xdr:colOff>
      <xdr:row>82</xdr:row>
      <xdr:rowOff>158445</xdr:rowOff>
    </xdr:to>
    <xdr:sp macro="" textlink="">
      <xdr:nvSpPr>
        <xdr:cNvPr id="794" name="Isosceles Triangle 793">
          <a:extLst>
            <a:ext uri="{FF2B5EF4-FFF2-40B4-BE49-F238E27FC236}">
              <a16:creationId xmlns:a16="http://schemas.microsoft.com/office/drawing/2014/main" id="{020FBB1D-B488-45A7-BB2A-2AAEC967DFBA}"/>
            </a:ext>
          </a:extLst>
        </xdr:cNvPr>
        <xdr:cNvSpPr/>
      </xdr:nvSpPr>
      <xdr:spPr>
        <a:xfrm>
          <a:off x="6870192" y="14434515"/>
          <a:ext cx="620268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90</xdr:row>
      <xdr:rowOff>66013</xdr:rowOff>
    </xdr:from>
    <xdr:to>
      <xdr:col>20</xdr:col>
      <xdr:colOff>602646</xdr:colOff>
      <xdr:row>91</xdr:row>
      <xdr:rowOff>161263</xdr:rowOff>
    </xdr:to>
    <xdr:sp macro="" textlink="">
      <xdr:nvSpPr>
        <xdr:cNvPr id="795" name="Isosceles Triangle 794">
          <a:extLst>
            <a:ext uri="{FF2B5EF4-FFF2-40B4-BE49-F238E27FC236}">
              <a16:creationId xmlns:a16="http://schemas.microsoft.com/office/drawing/2014/main" id="{328BC595-E04B-4405-807F-2837B3589903}"/>
            </a:ext>
          </a:extLst>
        </xdr:cNvPr>
        <xdr:cNvSpPr/>
      </xdr:nvSpPr>
      <xdr:spPr>
        <a:xfrm>
          <a:off x="11864340" y="16212793"/>
          <a:ext cx="602646" cy="331470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90</xdr:row>
      <xdr:rowOff>66013</xdr:rowOff>
    </xdr:from>
    <xdr:to>
      <xdr:col>2</xdr:col>
      <xdr:colOff>602646</xdr:colOff>
      <xdr:row>91</xdr:row>
      <xdr:rowOff>161263</xdr:rowOff>
    </xdr:to>
    <xdr:sp macro="" textlink="">
      <xdr:nvSpPr>
        <xdr:cNvPr id="796" name="Isosceles Triangle 795">
          <a:extLst>
            <a:ext uri="{FF2B5EF4-FFF2-40B4-BE49-F238E27FC236}">
              <a16:creationId xmlns:a16="http://schemas.microsoft.com/office/drawing/2014/main" id="{4AA899C8-7758-4C2C-AD77-7F7B1D444EAC}"/>
            </a:ext>
          </a:extLst>
        </xdr:cNvPr>
        <xdr:cNvSpPr/>
      </xdr:nvSpPr>
      <xdr:spPr>
        <a:xfrm>
          <a:off x="586740" y="16212793"/>
          <a:ext cx="602646" cy="33147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4572</xdr:colOff>
      <xdr:row>99</xdr:row>
      <xdr:rowOff>61479</xdr:rowOff>
    </xdr:from>
    <xdr:to>
      <xdr:col>7</xdr:col>
      <xdr:colOff>0</xdr:colOff>
      <xdr:row>100</xdr:row>
      <xdr:rowOff>156729</xdr:rowOff>
    </xdr:to>
    <xdr:sp macro="" textlink="">
      <xdr:nvSpPr>
        <xdr:cNvPr id="797" name="Isosceles Triangle 796">
          <a:extLst>
            <a:ext uri="{FF2B5EF4-FFF2-40B4-BE49-F238E27FC236}">
              <a16:creationId xmlns:a16="http://schemas.microsoft.com/office/drawing/2014/main" id="{182EC093-C254-436E-AF1F-7A76A2E3E396}"/>
            </a:ext>
          </a:extLst>
        </xdr:cNvPr>
        <xdr:cNvSpPr/>
      </xdr:nvSpPr>
      <xdr:spPr>
        <a:xfrm>
          <a:off x="3121152" y="18021819"/>
          <a:ext cx="620268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117</xdr:row>
      <xdr:rowOff>66012</xdr:rowOff>
    </xdr:from>
    <xdr:to>
      <xdr:col>4</xdr:col>
      <xdr:colOff>602646</xdr:colOff>
      <xdr:row>118</xdr:row>
      <xdr:rowOff>161263</xdr:rowOff>
    </xdr:to>
    <xdr:sp macro="" textlink="">
      <xdr:nvSpPr>
        <xdr:cNvPr id="798" name="Isosceles Triangle 797">
          <a:extLst>
            <a:ext uri="{FF2B5EF4-FFF2-40B4-BE49-F238E27FC236}">
              <a16:creationId xmlns:a16="http://schemas.microsoft.com/office/drawing/2014/main" id="{100E5DFA-DD3A-4333-AB18-93A302EB6DAA}"/>
            </a:ext>
          </a:extLst>
        </xdr:cNvPr>
        <xdr:cNvSpPr/>
      </xdr:nvSpPr>
      <xdr:spPr>
        <a:xfrm>
          <a:off x="185166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117</xdr:row>
      <xdr:rowOff>66012</xdr:rowOff>
    </xdr:from>
    <xdr:to>
      <xdr:col>2</xdr:col>
      <xdr:colOff>602646</xdr:colOff>
      <xdr:row>118</xdr:row>
      <xdr:rowOff>161263</xdr:rowOff>
    </xdr:to>
    <xdr:sp macro="" textlink="">
      <xdr:nvSpPr>
        <xdr:cNvPr id="799" name="Isosceles Triangle 798">
          <a:extLst>
            <a:ext uri="{FF2B5EF4-FFF2-40B4-BE49-F238E27FC236}">
              <a16:creationId xmlns:a16="http://schemas.microsoft.com/office/drawing/2014/main" id="{16DA49B3-1D71-41A8-9E01-DBA5A8F2DEF3}"/>
            </a:ext>
          </a:extLst>
        </xdr:cNvPr>
        <xdr:cNvSpPr/>
      </xdr:nvSpPr>
      <xdr:spPr>
        <a:xfrm>
          <a:off x="586740" y="21760152"/>
          <a:ext cx="602646" cy="2628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117</xdr:row>
      <xdr:rowOff>66012</xdr:rowOff>
    </xdr:from>
    <xdr:to>
      <xdr:col>10</xdr:col>
      <xdr:colOff>602646</xdr:colOff>
      <xdr:row>118</xdr:row>
      <xdr:rowOff>161263</xdr:rowOff>
    </xdr:to>
    <xdr:sp macro="" textlink="">
      <xdr:nvSpPr>
        <xdr:cNvPr id="802" name="Isosceles Triangle 801">
          <a:extLst>
            <a:ext uri="{FF2B5EF4-FFF2-40B4-BE49-F238E27FC236}">
              <a16:creationId xmlns:a16="http://schemas.microsoft.com/office/drawing/2014/main" id="{A652C37F-4387-47F8-9C2E-56204378C5CE}"/>
            </a:ext>
          </a:extLst>
        </xdr:cNvPr>
        <xdr:cNvSpPr/>
      </xdr:nvSpPr>
      <xdr:spPr>
        <a:xfrm>
          <a:off x="561594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117</xdr:row>
      <xdr:rowOff>66012</xdr:rowOff>
    </xdr:from>
    <xdr:to>
      <xdr:col>12</xdr:col>
      <xdr:colOff>602646</xdr:colOff>
      <xdr:row>118</xdr:row>
      <xdr:rowOff>161263</xdr:rowOff>
    </xdr:to>
    <xdr:sp macro="" textlink="">
      <xdr:nvSpPr>
        <xdr:cNvPr id="803" name="Isosceles Triangle 802">
          <a:extLst>
            <a:ext uri="{FF2B5EF4-FFF2-40B4-BE49-F238E27FC236}">
              <a16:creationId xmlns:a16="http://schemas.microsoft.com/office/drawing/2014/main" id="{596DEE4C-376D-4CE6-8CED-4051FBB300C8}"/>
            </a:ext>
          </a:extLst>
        </xdr:cNvPr>
        <xdr:cNvSpPr/>
      </xdr:nvSpPr>
      <xdr:spPr>
        <a:xfrm>
          <a:off x="686562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117</xdr:row>
      <xdr:rowOff>47628</xdr:rowOff>
    </xdr:from>
    <xdr:to>
      <xdr:col>8</xdr:col>
      <xdr:colOff>602646</xdr:colOff>
      <xdr:row>118</xdr:row>
      <xdr:rowOff>142878</xdr:rowOff>
    </xdr:to>
    <xdr:sp macro="" textlink="">
      <xdr:nvSpPr>
        <xdr:cNvPr id="804" name="Isosceles Triangle 803">
          <a:extLst>
            <a:ext uri="{FF2B5EF4-FFF2-40B4-BE49-F238E27FC236}">
              <a16:creationId xmlns:a16="http://schemas.microsoft.com/office/drawing/2014/main" id="{DBA72773-99DB-4307-B03D-CC9E0BD4143F}"/>
            </a:ext>
          </a:extLst>
        </xdr:cNvPr>
        <xdr:cNvSpPr/>
      </xdr:nvSpPr>
      <xdr:spPr>
        <a:xfrm>
          <a:off x="43662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618565</xdr:colOff>
      <xdr:row>117</xdr:row>
      <xdr:rowOff>20162</xdr:rowOff>
    </xdr:from>
    <xdr:to>
      <xdr:col>8</xdr:col>
      <xdr:colOff>618564</xdr:colOff>
      <xdr:row>118</xdr:row>
      <xdr:rowOff>170330</xdr:rowOff>
    </xdr:to>
    <xdr:sp macro="" textlink="">
      <xdr:nvSpPr>
        <xdr:cNvPr id="805" name="Isosceles Triangle 804">
          <a:extLst>
            <a:ext uri="{FF2B5EF4-FFF2-40B4-BE49-F238E27FC236}">
              <a16:creationId xmlns:a16="http://schemas.microsoft.com/office/drawing/2014/main" id="{4FAA448F-B2CF-4E1A-9358-F898184D846F}"/>
            </a:ext>
          </a:extLst>
        </xdr:cNvPr>
        <xdr:cNvSpPr/>
      </xdr:nvSpPr>
      <xdr:spPr>
        <a:xfrm>
          <a:off x="4356847" y="21813362"/>
          <a:ext cx="627529" cy="320497"/>
        </a:xfrm>
        <a:prstGeom prst="triangl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117</xdr:row>
      <xdr:rowOff>47628</xdr:rowOff>
    </xdr:from>
    <xdr:to>
      <xdr:col>6</xdr:col>
      <xdr:colOff>602646</xdr:colOff>
      <xdr:row>118</xdr:row>
      <xdr:rowOff>142878</xdr:rowOff>
    </xdr:to>
    <xdr:sp macro="" textlink="">
      <xdr:nvSpPr>
        <xdr:cNvPr id="807" name="Isosceles Triangle 806">
          <a:extLst>
            <a:ext uri="{FF2B5EF4-FFF2-40B4-BE49-F238E27FC236}">
              <a16:creationId xmlns:a16="http://schemas.microsoft.com/office/drawing/2014/main" id="{0C8FA2DD-21D6-4019-8072-948CC63CF507}"/>
            </a:ext>
          </a:extLst>
        </xdr:cNvPr>
        <xdr:cNvSpPr/>
      </xdr:nvSpPr>
      <xdr:spPr>
        <a:xfrm>
          <a:off x="31165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7938</xdr:colOff>
      <xdr:row>117</xdr:row>
      <xdr:rowOff>65091</xdr:rowOff>
    </xdr:from>
    <xdr:to>
      <xdr:col>6</xdr:col>
      <xdr:colOff>610584</xdr:colOff>
      <xdr:row>118</xdr:row>
      <xdr:rowOff>160341</xdr:rowOff>
    </xdr:to>
    <xdr:sp macro="" textlink="">
      <xdr:nvSpPr>
        <xdr:cNvPr id="808" name="Isosceles Triangle 807">
          <a:extLst>
            <a:ext uri="{FF2B5EF4-FFF2-40B4-BE49-F238E27FC236}">
              <a16:creationId xmlns:a16="http://schemas.microsoft.com/office/drawing/2014/main" id="{02488309-C2A5-40A8-948E-E5DE7C02D81A}"/>
            </a:ext>
          </a:extLst>
        </xdr:cNvPr>
        <xdr:cNvSpPr/>
      </xdr:nvSpPr>
      <xdr:spPr>
        <a:xfrm>
          <a:off x="3124518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47628</xdr:rowOff>
    </xdr:from>
    <xdr:to>
      <xdr:col>6</xdr:col>
      <xdr:colOff>602646</xdr:colOff>
      <xdr:row>128</xdr:row>
      <xdr:rowOff>142878</xdr:rowOff>
    </xdr:to>
    <xdr:sp macro="" textlink="">
      <xdr:nvSpPr>
        <xdr:cNvPr id="809" name="Isosceles Triangle 808">
          <a:extLst>
            <a:ext uri="{FF2B5EF4-FFF2-40B4-BE49-F238E27FC236}">
              <a16:creationId xmlns:a16="http://schemas.microsoft.com/office/drawing/2014/main" id="{91527F3A-AE2E-4C71-AA1F-94D79C956680}"/>
            </a:ext>
          </a:extLst>
        </xdr:cNvPr>
        <xdr:cNvSpPr/>
      </xdr:nvSpPr>
      <xdr:spPr>
        <a:xfrm>
          <a:off x="311658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127</xdr:row>
      <xdr:rowOff>48291</xdr:rowOff>
    </xdr:from>
    <xdr:to>
      <xdr:col>6</xdr:col>
      <xdr:colOff>602646</xdr:colOff>
      <xdr:row>128</xdr:row>
      <xdr:rowOff>159487</xdr:rowOff>
    </xdr:to>
    <xdr:sp macro="" textlink="">
      <xdr:nvSpPr>
        <xdr:cNvPr id="810" name="Isosceles Triangle 809">
          <a:extLst>
            <a:ext uri="{FF2B5EF4-FFF2-40B4-BE49-F238E27FC236}">
              <a16:creationId xmlns:a16="http://schemas.microsoft.com/office/drawing/2014/main" id="{94E94693-EF0B-44CF-B2E5-63B354711884}"/>
            </a:ext>
          </a:extLst>
        </xdr:cNvPr>
        <xdr:cNvSpPr/>
      </xdr:nvSpPr>
      <xdr:spPr>
        <a:xfrm>
          <a:off x="311658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127</xdr:row>
      <xdr:rowOff>47628</xdr:rowOff>
    </xdr:from>
    <xdr:to>
      <xdr:col>4</xdr:col>
      <xdr:colOff>602646</xdr:colOff>
      <xdr:row>128</xdr:row>
      <xdr:rowOff>142878</xdr:rowOff>
    </xdr:to>
    <xdr:sp macro="" textlink="">
      <xdr:nvSpPr>
        <xdr:cNvPr id="812" name="Isosceles Triangle 811">
          <a:extLst>
            <a:ext uri="{FF2B5EF4-FFF2-40B4-BE49-F238E27FC236}">
              <a16:creationId xmlns:a16="http://schemas.microsoft.com/office/drawing/2014/main" id="{56057F94-269C-4677-831E-6D8F562B4A12}"/>
            </a:ext>
          </a:extLst>
        </xdr:cNvPr>
        <xdr:cNvSpPr/>
      </xdr:nvSpPr>
      <xdr:spPr>
        <a:xfrm>
          <a:off x="185166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629092</xdr:colOff>
      <xdr:row>127</xdr:row>
      <xdr:rowOff>26581</xdr:rowOff>
    </xdr:from>
    <xdr:to>
      <xdr:col>5</xdr:col>
      <xdr:colOff>0</xdr:colOff>
      <xdr:row>128</xdr:row>
      <xdr:rowOff>168348</xdr:rowOff>
    </xdr:to>
    <xdr:sp macro="" textlink="">
      <xdr:nvSpPr>
        <xdr:cNvPr id="816" name="Isosceles Triangle 815">
          <a:extLst>
            <a:ext uri="{FF2B5EF4-FFF2-40B4-BE49-F238E27FC236}">
              <a16:creationId xmlns:a16="http://schemas.microsoft.com/office/drawing/2014/main" id="{DCFC3560-FBC4-4287-AB3A-5F243625045F}"/>
            </a:ext>
          </a:extLst>
        </xdr:cNvPr>
        <xdr:cNvSpPr/>
      </xdr:nvSpPr>
      <xdr:spPr>
        <a:xfrm>
          <a:off x="1840672" y="23450461"/>
          <a:ext cx="635828" cy="431327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47628</xdr:rowOff>
    </xdr:from>
    <xdr:to>
      <xdr:col>2</xdr:col>
      <xdr:colOff>602646</xdr:colOff>
      <xdr:row>128</xdr:row>
      <xdr:rowOff>142878</xdr:rowOff>
    </xdr:to>
    <xdr:sp macro="" textlink="">
      <xdr:nvSpPr>
        <xdr:cNvPr id="817" name="Isosceles Triangle 816">
          <a:extLst>
            <a:ext uri="{FF2B5EF4-FFF2-40B4-BE49-F238E27FC236}">
              <a16:creationId xmlns:a16="http://schemas.microsoft.com/office/drawing/2014/main" id="{13EE444C-BCF7-43DF-85A2-111302209BE1}"/>
            </a:ext>
          </a:extLst>
        </xdr:cNvPr>
        <xdr:cNvSpPr/>
      </xdr:nvSpPr>
      <xdr:spPr>
        <a:xfrm>
          <a:off x="586740" y="23471508"/>
          <a:ext cx="602646" cy="38481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127</xdr:row>
      <xdr:rowOff>48291</xdr:rowOff>
    </xdr:from>
    <xdr:to>
      <xdr:col>2</xdr:col>
      <xdr:colOff>602646</xdr:colOff>
      <xdr:row>128</xdr:row>
      <xdr:rowOff>159487</xdr:rowOff>
    </xdr:to>
    <xdr:sp macro="" textlink="">
      <xdr:nvSpPr>
        <xdr:cNvPr id="818" name="Isosceles Triangle 817">
          <a:extLst>
            <a:ext uri="{FF2B5EF4-FFF2-40B4-BE49-F238E27FC236}">
              <a16:creationId xmlns:a16="http://schemas.microsoft.com/office/drawing/2014/main" id="{81A368AA-3A9B-43B3-9DD4-4C8614ADD0B2}"/>
            </a:ext>
          </a:extLst>
        </xdr:cNvPr>
        <xdr:cNvSpPr/>
      </xdr:nvSpPr>
      <xdr:spPr>
        <a:xfrm>
          <a:off x="586740" y="23472171"/>
          <a:ext cx="602646" cy="400756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117</xdr:row>
      <xdr:rowOff>47628</xdr:rowOff>
    </xdr:from>
    <xdr:to>
      <xdr:col>16</xdr:col>
      <xdr:colOff>602646</xdr:colOff>
      <xdr:row>118</xdr:row>
      <xdr:rowOff>142878</xdr:rowOff>
    </xdr:to>
    <xdr:sp macro="" textlink="">
      <xdr:nvSpPr>
        <xdr:cNvPr id="819" name="Isosceles Triangle 818">
          <a:extLst>
            <a:ext uri="{FF2B5EF4-FFF2-40B4-BE49-F238E27FC236}">
              <a16:creationId xmlns:a16="http://schemas.microsoft.com/office/drawing/2014/main" id="{733E4C06-7545-4FF9-9FFC-61025D84DD4E}"/>
            </a:ext>
          </a:extLst>
        </xdr:cNvPr>
        <xdr:cNvSpPr/>
      </xdr:nvSpPr>
      <xdr:spPr>
        <a:xfrm>
          <a:off x="936498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628171</xdr:colOff>
      <xdr:row>117</xdr:row>
      <xdr:rowOff>65091</xdr:rowOff>
    </xdr:from>
    <xdr:to>
      <xdr:col>16</xdr:col>
      <xdr:colOff>601724</xdr:colOff>
      <xdr:row>118</xdr:row>
      <xdr:rowOff>160341</xdr:rowOff>
    </xdr:to>
    <xdr:sp macro="" textlink="">
      <xdr:nvSpPr>
        <xdr:cNvPr id="820" name="Isosceles Triangle 819">
          <a:extLst>
            <a:ext uri="{FF2B5EF4-FFF2-40B4-BE49-F238E27FC236}">
              <a16:creationId xmlns:a16="http://schemas.microsoft.com/office/drawing/2014/main" id="{7184FC18-B227-421B-8E93-EF5BE4691625}"/>
            </a:ext>
          </a:extLst>
        </xdr:cNvPr>
        <xdr:cNvSpPr/>
      </xdr:nvSpPr>
      <xdr:spPr>
        <a:xfrm>
          <a:off x="9368311" y="21759231"/>
          <a:ext cx="598393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47628</xdr:rowOff>
    </xdr:from>
    <xdr:to>
      <xdr:col>18</xdr:col>
      <xdr:colOff>602646</xdr:colOff>
      <xdr:row>118</xdr:row>
      <xdr:rowOff>142878</xdr:rowOff>
    </xdr:to>
    <xdr:sp macro="" textlink="">
      <xdr:nvSpPr>
        <xdr:cNvPr id="821" name="Isosceles Triangle 820">
          <a:extLst>
            <a:ext uri="{FF2B5EF4-FFF2-40B4-BE49-F238E27FC236}">
              <a16:creationId xmlns:a16="http://schemas.microsoft.com/office/drawing/2014/main" id="{8383C152-3DA6-4206-A176-39C29472CF21}"/>
            </a:ext>
          </a:extLst>
        </xdr:cNvPr>
        <xdr:cNvSpPr/>
      </xdr:nvSpPr>
      <xdr:spPr>
        <a:xfrm>
          <a:off x="1061466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117</xdr:row>
      <xdr:rowOff>66013</xdr:rowOff>
    </xdr:from>
    <xdr:to>
      <xdr:col>18</xdr:col>
      <xdr:colOff>602646</xdr:colOff>
      <xdr:row>118</xdr:row>
      <xdr:rowOff>161263</xdr:rowOff>
    </xdr:to>
    <xdr:sp macro="" textlink="">
      <xdr:nvSpPr>
        <xdr:cNvPr id="823" name="Isosceles Triangle 822">
          <a:extLst>
            <a:ext uri="{FF2B5EF4-FFF2-40B4-BE49-F238E27FC236}">
              <a16:creationId xmlns:a16="http://schemas.microsoft.com/office/drawing/2014/main" id="{AC65DD83-189D-4259-B6B0-9EBF8B22E345}"/>
            </a:ext>
          </a:extLst>
        </xdr:cNvPr>
        <xdr:cNvSpPr/>
      </xdr:nvSpPr>
      <xdr:spPr>
        <a:xfrm>
          <a:off x="10614660" y="2176015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47628</xdr:rowOff>
    </xdr:from>
    <xdr:to>
      <xdr:col>20</xdr:col>
      <xdr:colOff>602646</xdr:colOff>
      <xdr:row>118</xdr:row>
      <xdr:rowOff>142878</xdr:rowOff>
    </xdr:to>
    <xdr:sp macro="" textlink="">
      <xdr:nvSpPr>
        <xdr:cNvPr id="824" name="Isosceles Triangle 823">
          <a:extLst>
            <a:ext uri="{FF2B5EF4-FFF2-40B4-BE49-F238E27FC236}">
              <a16:creationId xmlns:a16="http://schemas.microsoft.com/office/drawing/2014/main" id="{C8D98CE7-FE94-4E62-8E33-796E0C3C7AF4}"/>
            </a:ext>
          </a:extLst>
        </xdr:cNvPr>
        <xdr:cNvSpPr/>
      </xdr:nvSpPr>
      <xdr:spPr>
        <a:xfrm>
          <a:off x="11864340" y="21741768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117</xdr:row>
      <xdr:rowOff>65091</xdr:rowOff>
    </xdr:from>
    <xdr:to>
      <xdr:col>20</xdr:col>
      <xdr:colOff>602646</xdr:colOff>
      <xdr:row>118</xdr:row>
      <xdr:rowOff>160341</xdr:rowOff>
    </xdr:to>
    <xdr:sp macro="" textlink="">
      <xdr:nvSpPr>
        <xdr:cNvPr id="825" name="Isosceles Triangle 824">
          <a:extLst>
            <a:ext uri="{FF2B5EF4-FFF2-40B4-BE49-F238E27FC236}">
              <a16:creationId xmlns:a16="http://schemas.microsoft.com/office/drawing/2014/main" id="{5728F3B6-6084-44D0-8F12-19D3691BFE28}"/>
            </a:ext>
          </a:extLst>
        </xdr:cNvPr>
        <xdr:cNvSpPr/>
      </xdr:nvSpPr>
      <xdr:spPr>
        <a:xfrm>
          <a:off x="11864340" y="21759231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6" name="Isosceles Triangle 825">
          <a:extLst>
            <a:ext uri="{FF2B5EF4-FFF2-40B4-BE49-F238E27FC236}">
              <a16:creationId xmlns:a16="http://schemas.microsoft.com/office/drawing/2014/main" id="{C385BB69-09EB-46CC-A2F9-8556F4D35F29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4572</xdr:colOff>
      <xdr:row>44</xdr:row>
      <xdr:rowOff>78147</xdr:rowOff>
    </xdr:from>
    <xdr:to>
      <xdr:col>19</xdr:col>
      <xdr:colOff>0</xdr:colOff>
      <xdr:row>45</xdr:row>
      <xdr:rowOff>192447</xdr:rowOff>
    </xdr:to>
    <xdr:sp macro="" textlink="">
      <xdr:nvSpPr>
        <xdr:cNvPr id="827" name="Isosceles Triangle 826">
          <a:extLst>
            <a:ext uri="{FF2B5EF4-FFF2-40B4-BE49-F238E27FC236}">
              <a16:creationId xmlns:a16="http://schemas.microsoft.com/office/drawing/2014/main" id="{30254B24-88D8-4455-B4AC-AA1595934CB6}"/>
            </a:ext>
          </a:extLst>
        </xdr:cNvPr>
        <xdr:cNvSpPr/>
      </xdr:nvSpPr>
      <xdr:spPr>
        <a:xfrm>
          <a:off x="106192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81</xdr:row>
      <xdr:rowOff>66013</xdr:rowOff>
    </xdr:from>
    <xdr:to>
      <xdr:col>4</xdr:col>
      <xdr:colOff>602646</xdr:colOff>
      <xdr:row>82</xdr:row>
      <xdr:rowOff>161263</xdr:rowOff>
    </xdr:to>
    <xdr:sp macro="" textlink="">
      <xdr:nvSpPr>
        <xdr:cNvPr id="831" name="Isosceles Triangle 830">
          <a:extLst>
            <a:ext uri="{FF2B5EF4-FFF2-40B4-BE49-F238E27FC236}">
              <a16:creationId xmlns:a16="http://schemas.microsoft.com/office/drawing/2014/main" id="{C9359FD9-8FB0-4FC4-8FED-8752EFB20476}"/>
            </a:ext>
          </a:extLst>
        </xdr:cNvPr>
        <xdr:cNvSpPr/>
      </xdr:nvSpPr>
      <xdr:spPr>
        <a:xfrm>
          <a:off x="1851660" y="14437333"/>
          <a:ext cx="602646" cy="35433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117</xdr:row>
      <xdr:rowOff>66012</xdr:rowOff>
    </xdr:from>
    <xdr:to>
      <xdr:col>14</xdr:col>
      <xdr:colOff>602646</xdr:colOff>
      <xdr:row>118</xdr:row>
      <xdr:rowOff>161263</xdr:rowOff>
    </xdr:to>
    <xdr:sp macro="" textlink="">
      <xdr:nvSpPr>
        <xdr:cNvPr id="834" name="Isosceles Triangle 833">
          <a:extLst>
            <a:ext uri="{FF2B5EF4-FFF2-40B4-BE49-F238E27FC236}">
              <a16:creationId xmlns:a16="http://schemas.microsoft.com/office/drawing/2014/main" id="{A70FBB5C-2FFA-4EF8-B663-0C43CBEE1B91}"/>
            </a:ext>
          </a:extLst>
        </xdr:cNvPr>
        <xdr:cNvSpPr/>
      </xdr:nvSpPr>
      <xdr:spPr>
        <a:xfrm>
          <a:off x="8115300" y="21760152"/>
          <a:ext cx="602646" cy="262891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127</xdr:row>
      <xdr:rowOff>74873</xdr:rowOff>
    </xdr:from>
    <xdr:to>
      <xdr:col>8</xdr:col>
      <xdr:colOff>602646</xdr:colOff>
      <xdr:row>128</xdr:row>
      <xdr:rowOff>170123</xdr:rowOff>
    </xdr:to>
    <xdr:sp macro="" textlink="">
      <xdr:nvSpPr>
        <xdr:cNvPr id="835" name="Isosceles Triangle 834">
          <a:extLst>
            <a:ext uri="{FF2B5EF4-FFF2-40B4-BE49-F238E27FC236}">
              <a16:creationId xmlns:a16="http://schemas.microsoft.com/office/drawing/2014/main" id="{F3E138FC-C3DC-469E-859D-60A9FF5E04CD}"/>
            </a:ext>
          </a:extLst>
        </xdr:cNvPr>
        <xdr:cNvSpPr/>
      </xdr:nvSpPr>
      <xdr:spPr>
        <a:xfrm>
          <a:off x="4366260" y="23498753"/>
          <a:ext cx="602646" cy="3848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53</xdr:row>
      <xdr:rowOff>78147</xdr:rowOff>
    </xdr:from>
    <xdr:to>
      <xdr:col>9</xdr:col>
      <xdr:colOff>0</xdr:colOff>
      <xdr:row>54</xdr:row>
      <xdr:rowOff>192447</xdr:rowOff>
    </xdr:to>
    <xdr:sp macro="" textlink="">
      <xdr:nvSpPr>
        <xdr:cNvPr id="837" name="Isosceles Triangle 836">
          <a:extLst>
            <a:ext uri="{FF2B5EF4-FFF2-40B4-BE49-F238E27FC236}">
              <a16:creationId xmlns:a16="http://schemas.microsoft.com/office/drawing/2014/main" id="{48078BDC-CC11-43B8-94B5-A734E528D257}"/>
            </a:ext>
          </a:extLst>
        </xdr:cNvPr>
        <xdr:cNvSpPr/>
      </xdr:nvSpPr>
      <xdr:spPr>
        <a:xfrm>
          <a:off x="437083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385482</xdr:colOff>
      <xdr:row>51</xdr:row>
      <xdr:rowOff>79935</xdr:rowOff>
    </xdr:from>
    <xdr:to>
      <xdr:col>15</xdr:col>
      <xdr:colOff>523837</xdr:colOff>
      <xdr:row>51</xdr:row>
      <xdr:rowOff>80682</xdr:rowOff>
    </xdr:to>
    <xdr:cxnSp macro="">
      <xdr:nvCxnSpPr>
        <xdr:cNvPr id="838" name="Straight Arrow Connector 837">
          <a:extLst>
            <a:ext uri="{FF2B5EF4-FFF2-40B4-BE49-F238E27FC236}">
              <a16:creationId xmlns:a16="http://schemas.microsoft.com/office/drawing/2014/main" id="{5001F6C5-D75B-4A83-B4A9-64713A49853E}"/>
            </a:ext>
          </a:extLst>
        </xdr:cNvPr>
        <xdr:cNvCxnSpPr/>
      </xdr:nvCxnSpPr>
      <xdr:spPr>
        <a:xfrm flipV="1">
          <a:off x="6001422" y="9132495"/>
          <a:ext cx="3262555" cy="747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7470</xdr:colOff>
      <xdr:row>51</xdr:row>
      <xdr:rowOff>62753</xdr:rowOff>
    </xdr:from>
    <xdr:to>
      <xdr:col>21</xdr:col>
      <xdr:colOff>331694</xdr:colOff>
      <xdr:row>51</xdr:row>
      <xdr:rowOff>83671</xdr:rowOff>
    </xdr:to>
    <xdr:cxnSp macro="">
      <xdr:nvCxnSpPr>
        <xdr:cNvPr id="839" name="Straight Arrow Connector 838">
          <a:extLst>
            <a:ext uri="{FF2B5EF4-FFF2-40B4-BE49-F238E27FC236}">
              <a16:creationId xmlns:a16="http://schemas.microsoft.com/office/drawing/2014/main" id="{BA631ABB-D033-4363-A275-8EF30A78A9C2}"/>
            </a:ext>
          </a:extLst>
        </xdr:cNvPr>
        <xdr:cNvCxnSpPr/>
      </xdr:nvCxnSpPr>
      <xdr:spPr>
        <a:xfrm flipH="1">
          <a:off x="9372450" y="9115313"/>
          <a:ext cx="3448424" cy="209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72</xdr:row>
      <xdr:rowOff>66013</xdr:rowOff>
    </xdr:from>
    <xdr:to>
      <xdr:col>6</xdr:col>
      <xdr:colOff>602646</xdr:colOff>
      <xdr:row>73</xdr:row>
      <xdr:rowOff>161263</xdr:rowOff>
    </xdr:to>
    <xdr:sp macro="" textlink="">
      <xdr:nvSpPr>
        <xdr:cNvPr id="842" name="Isosceles Triangle 841">
          <a:extLst>
            <a:ext uri="{FF2B5EF4-FFF2-40B4-BE49-F238E27FC236}">
              <a16:creationId xmlns:a16="http://schemas.microsoft.com/office/drawing/2014/main" id="{C3781141-013D-4C14-9278-3D14557E2926}"/>
            </a:ext>
          </a:extLst>
        </xdr:cNvPr>
        <xdr:cNvSpPr/>
      </xdr:nvSpPr>
      <xdr:spPr>
        <a:xfrm>
          <a:off x="3116580" y="12745693"/>
          <a:ext cx="602646" cy="26289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81</xdr:row>
      <xdr:rowOff>66013</xdr:rowOff>
    </xdr:from>
    <xdr:to>
      <xdr:col>8</xdr:col>
      <xdr:colOff>602646</xdr:colOff>
      <xdr:row>82</xdr:row>
      <xdr:rowOff>161263</xdr:rowOff>
    </xdr:to>
    <xdr:sp macro="" textlink="">
      <xdr:nvSpPr>
        <xdr:cNvPr id="846" name="Isosceles Triangle 845">
          <a:extLst>
            <a:ext uri="{FF2B5EF4-FFF2-40B4-BE49-F238E27FC236}">
              <a16:creationId xmlns:a16="http://schemas.microsoft.com/office/drawing/2014/main" id="{EE828885-D5F7-4891-B36E-0FF78949BA79}"/>
            </a:ext>
          </a:extLst>
        </xdr:cNvPr>
        <xdr:cNvSpPr/>
      </xdr:nvSpPr>
      <xdr:spPr>
        <a:xfrm>
          <a:off x="4366260" y="14437333"/>
          <a:ext cx="602646" cy="354330"/>
        </a:xfrm>
        <a:prstGeom prst="triangle">
          <a:avLst/>
        </a:prstGeom>
        <a:solidFill>
          <a:srgbClr val="FF99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53</xdr:row>
      <xdr:rowOff>78147</xdr:rowOff>
    </xdr:from>
    <xdr:to>
      <xdr:col>3</xdr:col>
      <xdr:colOff>0</xdr:colOff>
      <xdr:row>54</xdr:row>
      <xdr:rowOff>192447</xdr:rowOff>
    </xdr:to>
    <xdr:sp macro="" textlink="">
      <xdr:nvSpPr>
        <xdr:cNvPr id="848" name="Isosceles Triangle 847">
          <a:extLst>
            <a:ext uri="{FF2B5EF4-FFF2-40B4-BE49-F238E27FC236}">
              <a16:creationId xmlns:a16="http://schemas.microsoft.com/office/drawing/2014/main" id="{10321B5B-FFAE-4C05-9EEE-181071FC7638}"/>
            </a:ext>
          </a:extLst>
        </xdr:cNvPr>
        <xdr:cNvSpPr/>
      </xdr:nvSpPr>
      <xdr:spPr>
        <a:xfrm>
          <a:off x="5913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81</xdr:row>
      <xdr:rowOff>66013</xdr:rowOff>
    </xdr:from>
    <xdr:to>
      <xdr:col>10</xdr:col>
      <xdr:colOff>602646</xdr:colOff>
      <xdr:row>82</xdr:row>
      <xdr:rowOff>161263</xdr:rowOff>
    </xdr:to>
    <xdr:sp macro="" textlink="">
      <xdr:nvSpPr>
        <xdr:cNvPr id="849" name="Isosceles Triangle 848">
          <a:extLst>
            <a:ext uri="{FF2B5EF4-FFF2-40B4-BE49-F238E27FC236}">
              <a16:creationId xmlns:a16="http://schemas.microsoft.com/office/drawing/2014/main" id="{C2263EC2-7E5B-4649-BC7C-AF6AA06CD1E8}"/>
            </a:ext>
          </a:extLst>
        </xdr:cNvPr>
        <xdr:cNvSpPr/>
      </xdr:nvSpPr>
      <xdr:spPr>
        <a:xfrm>
          <a:off x="561594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0" name="Isosceles Triangle 849">
          <a:extLst>
            <a:ext uri="{FF2B5EF4-FFF2-40B4-BE49-F238E27FC236}">
              <a16:creationId xmlns:a16="http://schemas.microsoft.com/office/drawing/2014/main" id="{FBE75E06-5D41-4B58-B550-D8563801C7EF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4572</xdr:colOff>
      <xdr:row>15</xdr:row>
      <xdr:rowOff>78147</xdr:rowOff>
    </xdr:from>
    <xdr:to>
      <xdr:col>15</xdr:col>
      <xdr:colOff>0</xdr:colOff>
      <xdr:row>16</xdr:row>
      <xdr:rowOff>192447</xdr:rowOff>
    </xdr:to>
    <xdr:sp macro="" textlink="">
      <xdr:nvSpPr>
        <xdr:cNvPr id="853" name="Isosceles Triangle 852">
          <a:extLst>
            <a:ext uri="{FF2B5EF4-FFF2-40B4-BE49-F238E27FC236}">
              <a16:creationId xmlns:a16="http://schemas.microsoft.com/office/drawing/2014/main" id="{526609EA-5F8B-4833-9037-05003525C2D7}"/>
            </a:ext>
          </a:extLst>
        </xdr:cNvPr>
        <xdr:cNvSpPr/>
      </xdr:nvSpPr>
      <xdr:spPr>
        <a:xfrm>
          <a:off x="811987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4" name="Isosceles Triangle 853">
          <a:extLst>
            <a:ext uri="{FF2B5EF4-FFF2-40B4-BE49-F238E27FC236}">
              <a16:creationId xmlns:a16="http://schemas.microsoft.com/office/drawing/2014/main" id="{0AC89179-0683-4E52-A5A1-054BC01A7AEF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4572</xdr:colOff>
      <xdr:row>44</xdr:row>
      <xdr:rowOff>78147</xdr:rowOff>
    </xdr:from>
    <xdr:to>
      <xdr:col>9</xdr:col>
      <xdr:colOff>0</xdr:colOff>
      <xdr:row>45</xdr:row>
      <xdr:rowOff>192447</xdr:rowOff>
    </xdr:to>
    <xdr:sp macro="" textlink="">
      <xdr:nvSpPr>
        <xdr:cNvPr id="856" name="Isosceles Triangle 855">
          <a:extLst>
            <a:ext uri="{FF2B5EF4-FFF2-40B4-BE49-F238E27FC236}">
              <a16:creationId xmlns:a16="http://schemas.microsoft.com/office/drawing/2014/main" id="{5F02A845-82D5-462D-AC20-64B2BD5F6C7B}"/>
            </a:ext>
          </a:extLst>
        </xdr:cNvPr>
        <xdr:cNvSpPr/>
      </xdr:nvSpPr>
      <xdr:spPr>
        <a:xfrm>
          <a:off x="4370832" y="7934367"/>
          <a:ext cx="620268" cy="2667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72</xdr:row>
      <xdr:rowOff>66013</xdr:rowOff>
    </xdr:from>
    <xdr:to>
      <xdr:col>4</xdr:col>
      <xdr:colOff>602646</xdr:colOff>
      <xdr:row>73</xdr:row>
      <xdr:rowOff>161263</xdr:rowOff>
    </xdr:to>
    <xdr:sp macro="" textlink="">
      <xdr:nvSpPr>
        <xdr:cNvPr id="857" name="Isosceles Triangle 856">
          <a:extLst>
            <a:ext uri="{FF2B5EF4-FFF2-40B4-BE49-F238E27FC236}">
              <a16:creationId xmlns:a16="http://schemas.microsoft.com/office/drawing/2014/main" id="{E4D8080B-1481-4CC5-80F9-8E3C447466E8}"/>
            </a:ext>
          </a:extLst>
        </xdr:cNvPr>
        <xdr:cNvSpPr/>
      </xdr:nvSpPr>
      <xdr:spPr>
        <a:xfrm>
          <a:off x="1851660" y="12745693"/>
          <a:ext cx="602646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81</xdr:row>
      <xdr:rowOff>66013</xdr:rowOff>
    </xdr:from>
    <xdr:to>
      <xdr:col>16</xdr:col>
      <xdr:colOff>602646</xdr:colOff>
      <xdr:row>82</xdr:row>
      <xdr:rowOff>161263</xdr:rowOff>
    </xdr:to>
    <xdr:sp macro="" textlink="">
      <xdr:nvSpPr>
        <xdr:cNvPr id="858" name="Isosceles Triangle 857">
          <a:extLst>
            <a:ext uri="{FF2B5EF4-FFF2-40B4-BE49-F238E27FC236}">
              <a16:creationId xmlns:a16="http://schemas.microsoft.com/office/drawing/2014/main" id="{679ED2CF-D94B-4477-B5D3-7292E91351E9}"/>
            </a:ext>
          </a:extLst>
        </xdr:cNvPr>
        <xdr:cNvSpPr/>
      </xdr:nvSpPr>
      <xdr:spPr>
        <a:xfrm>
          <a:off x="93649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127</xdr:row>
      <xdr:rowOff>74873</xdr:rowOff>
    </xdr:from>
    <xdr:to>
      <xdr:col>10</xdr:col>
      <xdr:colOff>602646</xdr:colOff>
      <xdr:row>128</xdr:row>
      <xdr:rowOff>170123</xdr:rowOff>
    </xdr:to>
    <xdr:sp macro="" textlink="">
      <xdr:nvSpPr>
        <xdr:cNvPr id="859" name="Isosceles Triangle 858">
          <a:extLst>
            <a:ext uri="{FF2B5EF4-FFF2-40B4-BE49-F238E27FC236}">
              <a16:creationId xmlns:a16="http://schemas.microsoft.com/office/drawing/2014/main" id="{7794F18E-D2AD-4D27-B50D-F41EF0101790}"/>
            </a:ext>
          </a:extLst>
        </xdr:cNvPr>
        <xdr:cNvSpPr/>
      </xdr:nvSpPr>
      <xdr:spPr>
        <a:xfrm>
          <a:off x="5615940" y="23498753"/>
          <a:ext cx="602646" cy="3848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8860</xdr:colOff>
      <xdr:row>127</xdr:row>
      <xdr:rowOff>83732</xdr:rowOff>
    </xdr:from>
    <xdr:to>
      <xdr:col>12</xdr:col>
      <xdr:colOff>611506</xdr:colOff>
      <xdr:row>129</xdr:row>
      <xdr:rowOff>1774</xdr:rowOff>
    </xdr:to>
    <xdr:sp macro="" textlink="">
      <xdr:nvSpPr>
        <xdr:cNvPr id="860" name="Isosceles Triangle 859">
          <a:extLst>
            <a:ext uri="{FF2B5EF4-FFF2-40B4-BE49-F238E27FC236}">
              <a16:creationId xmlns:a16="http://schemas.microsoft.com/office/drawing/2014/main" id="{EA263C06-80BC-4550-8F1D-AEE0496F8955}"/>
            </a:ext>
          </a:extLst>
        </xdr:cNvPr>
        <xdr:cNvSpPr/>
      </xdr:nvSpPr>
      <xdr:spPr>
        <a:xfrm>
          <a:off x="687448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15</xdr:row>
      <xdr:rowOff>66012</xdr:rowOff>
    </xdr:from>
    <xdr:to>
      <xdr:col>20</xdr:col>
      <xdr:colOff>602646</xdr:colOff>
      <xdr:row>16</xdr:row>
      <xdr:rowOff>161263</xdr:rowOff>
    </xdr:to>
    <xdr:sp macro="" textlink="">
      <xdr:nvSpPr>
        <xdr:cNvPr id="861" name="Isosceles Triangle 860">
          <a:extLst>
            <a:ext uri="{FF2B5EF4-FFF2-40B4-BE49-F238E27FC236}">
              <a16:creationId xmlns:a16="http://schemas.microsoft.com/office/drawing/2014/main" id="{FB304C7C-898D-4EDC-8592-8C69C88D1021}"/>
            </a:ext>
          </a:extLst>
        </xdr:cNvPr>
        <xdr:cNvSpPr/>
      </xdr:nvSpPr>
      <xdr:spPr>
        <a:xfrm>
          <a:off x="1186434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0</xdr:colOff>
      <xdr:row>63</xdr:row>
      <xdr:rowOff>68394</xdr:rowOff>
    </xdr:from>
    <xdr:to>
      <xdr:col>2</xdr:col>
      <xdr:colOff>602647</xdr:colOff>
      <xdr:row>64</xdr:row>
      <xdr:rowOff>163644</xdr:rowOff>
    </xdr:to>
    <xdr:sp macro="" textlink="">
      <xdr:nvSpPr>
        <xdr:cNvPr id="863" name="Isosceles Triangle 862">
          <a:extLst>
            <a:ext uri="{FF2B5EF4-FFF2-40B4-BE49-F238E27FC236}">
              <a16:creationId xmlns:a16="http://schemas.microsoft.com/office/drawing/2014/main" id="{B0DB2ABA-FD84-437F-A415-742FEED7F0EC}"/>
            </a:ext>
          </a:extLst>
        </xdr:cNvPr>
        <xdr:cNvSpPr/>
      </xdr:nvSpPr>
      <xdr:spPr>
        <a:xfrm>
          <a:off x="586740" y="11064054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7" name="Isosceles Triangle 866">
          <a:extLst>
            <a:ext uri="{FF2B5EF4-FFF2-40B4-BE49-F238E27FC236}">
              <a16:creationId xmlns:a16="http://schemas.microsoft.com/office/drawing/2014/main" id="{B22734B6-259B-4879-8BCA-3EFC0FB5621C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4572</xdr:colOff>
      <xdr:row>15</xdr:row>
      <xdr:rowOff>78147</xdr:rowOff>
    </xdr:from>
    <xdr:to>
      <xdr:col>17</xdr:col>
      <xdr:colOff>0</xdr:colOff>
      <xdr:row>16</xdr:row>
      <xdr:rowOff>192447</xdr:rowOff>
    </xdr:to>
    <xdr:sp macro="" textlink="">
      <xdr:nvSpPr>
        <xdr:cNvPr id="869" name="Isosceles Triangle 868">
          <a:extLst>
            <a:ext uri="{FF2B5EF4-FFF2-40B4-BE49-F238E27FC236}">
              <a16:creationId xmlns:a16="http://schemas.microsoft.com/office/drawing/2014/main" id="{1799ED0E-FDDF-476C-B796-36B97C28959A}"/>
            </a:ext>
          </a:extLst>
        </xdr:cNvPr>
        <xdr:cNvSpPr/>
      </xdr:nvSpPr>
      <xdr:spPr>
        <a:xfrm>
          <a:off x="9369552" y="2783247"/>
          <a:ext cx="620268" cy="30480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0</xdr:colOff>
      <xdr:row>108</xdr:row>
      <xdr:rowOff>66013</xdr:rowOff>
    </xdr:from>
    <xdr:to>
      <xdr:col>16</xdr:col>
      <xdr:colOff>602646</xdr:colOff>
      <xdr:row>109</xdr:row>
      <xdr:rowOff>161263</xdr:rowOff>
    </xdr:to>
    <xdr:sp macro="" textlink="">
      <xdr:nvSpPr>
        <xdr:cNvPr id="870" name="Isosceles Triangle 869">
          <a:extLst>
            <a:ext uri="{FF2B5EF4-FFF2-40B4-BE49-F238E27FC236}">
              <a16:creationId xmlns:a16="http://schemas.microsoft.com/office/drawing/2014/main" id="{D54ABEC5-DAFC-4774-A1F0-DC0C5874A3B4}"/>
            </a:ext>
          </a:extLst>
        </xdr:cNvPr>
        <xdr:cNvSpPr/>
      </xdr:nvSpPr>
      <xdr:spPr>
        <a:xfrm>
          <a:off x="9364980" y="198856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1" name="Isosceles Triangle 870">
          <a:extLst>
            <a:ext uri="{FF2B5EF4-FFF2-40B4-BE49-F238E27FC236}">
              <a16:creationId xmlns:a16="http://schemas.microsoft.com/office/drawing/2014/main" id="{4364F501-E8F6-4CD0-BBF6-A23180E3FC9C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4572</xdr:colOff>
      <xdr:row>24</xdr:row>
      <xdr:rowOff>78147</xdr:rowOff>
    </xdr:from>
    <xdr:to>
      <xdr:col>5</xdr:col>
      <xdr:colOff>0</xdr:colOff>
      <xdr:row>25</xdr:row>
      <xdr:rowOff>192447</xdr:rowOff>
    </xdr:to>
    <xdr:sp macro="" textlink="">
      <xdr:nvSpPr>
        <xdr:cNvPr id="872" name="Isosceles Triangle 871">
          <a:extLst>
            <a:ext uri="{FF2B5EF4-FFF2-40B4-BE49-F238E27FC236}">
              <a16:creationId xmlns:a16="http://schemas.microsoft.com/office/drawing/2014/main" id="{1350B624-7D56-4484-864C-F9637A544320}"/>
            </a:ext>
          </a:extLst>
        </xdr:cNvPr>
        <xdr:cNvSpPr/>
      </xdr:nvSpPr>
      <xdr:spPr>
        <a:xfrm>
          <a:off x="1856232" y="4406307"/>
          <a:ext cx="620268" cy="31242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77254</xdr:rowOff>
    </xdr:from>
    <xdr:to>
      <xdr:col>6</xdr:col>
      <xdr:colOff>602647</xdr:colOff>
      <xdr:row>64</xdr:row>
      <xdr:rowOff>172504</xdr:rowOff>
    </xdr:to>
    <xdr:sp macro="" textlink="">
      <xdr:nvSpPr>
        <xdr:cNvPr id="873" name="Isosceles Triangle 872">
          <a:extLst>
            <a:ext uri="{FF2B5EF4-FFF2-40B4-BE49-F238E27FC236}">
              <a16:creationId xmlns:a16="http://schemas.microsoft.com/office/drawing/2014/main" id="{7D8B0284-D4BD-4BCF-9693-94C1BF2FF892}"/>
            </a:ext>
          </a:extLst>
        </xdr:cNvPr>
        <xdr:cNvSpPr/>
      </xdr:nvSpPr>
      <xdr:spPr>
        <a:xfrm>
          <a:off x="3116580" y="11072914"/>
          <a:ext cx="602647" cy="26289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81</xdr:row>
      <xdr:rowOff>66013</xdr:rowOff>
    </xdr:from>
    <xdr:to>
      <xdr:col>6</xdr:col>
      <xdr:colOff>602646</xdr:colOff>
      <xdr:row>82</xdr:row>
      <xdr:rowOff>161263</xdr:rowOff>
    </xdr:to>
    <xdr:sp macro="" textlink="">
      <xdr:nvSpPr>
        <xdr:cNvPr id="876" name="Isosceles Triangle 875">
          <a:extLst>
            <a:ext uri="{FF2B5EF4-FFF2-40B4-BE49-F238E27FC236}">
              <a16:creationId xmlns:a16="http://schemas.microsoft.com/office/drawing/2014/main" id="{97D64426-9D2D-480F-88FB-643E318DD135}"/>
            </a:ext>
          </a:extLst>
        </xdr:cNvPr>
        <xdr:cNvSpPr/>
      </xdr:nvSpPr>
      <xdr:spPr>
        <a:xfrm>
          <a:off x="3116580" y="14437333"/>
          <a:ext cx="602646" cy="35433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15</xdr:row>
      <xdr:rowOff>66012</xdr:rowOff>
    </xdr:from>
    <xdr:to>
      <xdr:col>18</xdr:col>
      <xdr:colOff>602646</xdr:colOff>
      <xdr:row>16</xdr:row>
      <xdr:rowOff>161263</xdr:rowOff>
    </xdr:to>
    <xdr:sp macro="" textlink="">
      <xdr:nvSpPr>
        <xdr:cNvPr id="877" name="Isosceles Triangle 876">
          <a:extLst>
            <a:ext uri="{FF2B5EF4-FFF2-40B4-BE49-F238E27FC236}">
              <a16:creationId xmlns:a16="http://schemas.microsoft.com/office/drawing/2014/main" id="{FCFC2BB9-ADE1-481A-B8A3-8BEB911FEEBA}"/>
            </a:ext>
          </a:extLst>
        </xdr:cNvPr>
        <xdr:cNvSpPr/>
      </xdr:nvSpPr>
      <xdr:spPr>
        <a:xfrm>
          <a:off x="10614660" y="2771112"/>
          <a:ext cx="602646" cy="300991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4572</xdr:colOff>
      <xdr:row>53</xdr:row>
      <xdr:rowOff>78147</xdr:rowOff>
    </xdr:from>
    <xdr:to>
      <xdr:col>11</xdr:col>
      <xdr:colOff>0</xdr:colOff>
      <xdr:row>54</xdr:row>
      <xdr:rowOff>192447</xdr:rowOff>
    </xdr:to>
    <xdr:sp macro="" textlink="">
      <xdr:nvSpPr>
        <xdr:cNvPr id="881" name="Isosceles Triangle 880">
          <a:extLst>
            <a:ext uri="{FF2B5EF4-FFF2-40B4-BE49-F238E27FC236}">
              <a16:creationId xmlns:a16="http://schemas.microsoft.com/office/drawing/2014/main" id="{00633BD0-EAB7-40AE-82C6-51A73D24A9EC}"/>
            </a:ext>
          </a:extLst>
        </xdr:cNvPr>
        <xdr:cNvSpPr/>
      </xdr:nvSpPr>
      <xdr:spPr>
        <a:xfrm>
          <a:off x="5620512" y="9488847"/>
          <a:ext cx="620268" cy="28956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4572</xdr:colOff>
      <xdr:row>35</xdr:row>
      <xdr:rowOff>78147</xdr:rowOff>
    </xdr:from>
    <xdr:to>
      <xdr:col>3</xdr:col>
      <xdr:colOff>0</xdr:colOff>
      <xdr:row>36</xdr:row>
      <xdr:rowOff>192447</xdr:rowOff>
    </xdr:to>
    <xdr:sp macro="" textlink="">
      <xdr:nvSpPr>
        <xdr:cNvPr id="882" name="Isosceles Triangle 881">
          <a:extLst>
            <a:ext uri="{FF2B5EF4-FFF2-40B4-BE49-F238E27FC236}">
              <a16:creationId xmlns:a16="http://schemas.microsoft.com/office/drawing/2014/main" id="{BA64782F-F3DA-4E05-A9B3-F273CF56E5A5}"/>
            </a:ext>
          </a:extLst>
        </xdr:cNvPr>
        <xdr:cNvSpPr/>
      </xdr:nvSpPr>
      <xdr:spPr>
        <a:xfrm>
          <a:off x="591312" y="6387507"/>
          <a:ext cx="620268" cy="28194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580503</xdr:colOff>
      <xdr:row>35</xdr:row>
      <xdr:rowOff>78147</xdr:rowOff>
    </xdr:from>
    <xdr:to>
      <xdr:col>2</xdr:col>
      <xdr:colOff>620233</xdr:colOff>
      <xdr:row>36</xdr:row>
      <xdr:rowOff>192447</xdr:rowOff>
    </xdr:to>
    <xdr:sp macro="" textlink="">
      <xdr:nvSpPr>
        <xdr:cNvPr id="883" name="Isosceles Triangle 882">
          <a:extLst>
            <a:ext uri="{FF2B5EF4-FFF2-40B4-BE49-F238E27FC236}">
              <a16:creationId xmlns:a16="http://schemas.microsoft.com/office/drawing/2014/main" id="{D68136FF-5A8F-41EB-8CEE-AEC86C0836E8}"/>
            </a:ext>
          </a:extLst>
        </xdr:cNvPr>
        <xdr:cNvSpPr/>
      </xdr:nvSpPr>
      <xdr:spPr>
        <a:xfrm>
          <a:off x="580503" y="6387507"/>
          <a:ext cx="626470" cy="28194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16</xdr:row>
      <xdr:rowOff>192447</xdr:rowOff>
    </xdr:to>
    <xdr:sp macro="" textlink="">
      <xdr:nvSpPr>
        <xdr:cNvPr id="884" name="Isosceles Triangle 883">
          <a:extLst>
            <a:ext uri="{FF2B5EF4-FFF2-40B4-BE49-F238E27FC236}">
              <a16:creationId xmlns:a16="http://schemas.microsoft.com/office/drawing/2014/main" id="{2EB09C00-2DA7-44B8-B6C0-C6F98BC5BD5B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4572</xdr:colOff>
      <xdr:row>15</xdr:row>
      <xdr:rowOff>78147</xdr:rowOff>
    </xdr:from>
    <xdr:to>
      <xdr:col>13</xdr:col>
      <xdr:colOff>0</xdr:colOff>
      <xdr:row>17</xdr:row>
      <xdr:rowOff>1947</xdr:rowOff>
    </xdr:to>
    <xdr:sp macro="" textlink="$M$17">
      <xdr:nvSpPr>
        <xdr:cNvPr id="886" name="Isosceles Triangle 885">
          <a:extLst>
            <a:ext uri="{FF2B5EF4-FFF2-40B4-BE49-F238E27FC236}">
              <a16:creationId xmlns:a16="http://schemas.microsoft.com/office/drawing/2014/main" id="{47758218-A8E1-4E3C-A017-0B365D93FF56}"/>
            </a:ext>
          </a:extLst>
        </xdr:cNvPr>
        <xdr:cNvSpPr/>
      </xdr:nvSpPr>
      <xdr:spPr>
        <a:xfrm>
          <a:off x="6870192" y="2783247"/>
          <a:ext cx="620268" cy="304800"/>
        </a:xfrm>
        <a:prstGeom prst="triangle">
          <a:avLst/>
        </a:prstGeom>
        <a:solidFill>
          <a:srgbClr val="FF0066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fld id="{0E403535-E82E-45C5-BBA5-D8D38D2BFA8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/>
            <a:t> </a:t>
          </a:fld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7" name="Isosceles Triangle 886">
          <a:extLst>
            <a:ext uri="{FF2B5EF4-FFF2-40B4-BE49-F238E27FC236}">
              <a16:creationId xmlns:a16="http://schemas.microsoft.com/office/drawing/2014/main" id="{4D239013-CE55-4AEE-83B8-3DF7BE57C2D2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88" name="Isosceles Triangle 887">
          <a:extLst>
            <a:ext uri="{FF2B5EF4-FFF2-40B4-BE49-F238E27FC236}">
              <a16:creationId xmlns:a16="http://schemas.microsoft.com/office/drawing/2014/main" id="{051A4676-A547-4FE4-A77F-F1D86A0CA756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4572</xdr:colOff>
      <xdr:row>53</xdr:row>
      <xdr:rowOff>78147</xdr:rowOff>
    </xdr:from>
    <xdr:to>
      <xdr:col>21</xdr:col>
      <xdr:colOff>0</xdr:colOff>
      <xdr:row>54</xdr:row>
      <xdr:rowOff>192447</xdr:rowOff>
    </xdr:to>
    <xdr:sp macro="" textlink="">
      <xdr:nvSpPr>
        <xdr:cNvPr id="890" name="Isosceles Triangle 889">
          <a:extLst>
            <a:ext uri="{FF2B5EF4-FFF2-40B4-BE49-F238E27FC236}">
              <a16:creationId xmlns:a16="http://schemas.microsoft.com/office/drawing/2014/main" id="{19B86C3E-0CC5-4BCE-BE5B-20C42D8BFDD5}"/>
            </a:ext>
          </a:extLst>
        </xdr:cNvPr>
        <xdr:cNvSpPr/>
      </xdr:nvSpPr>
      <xdr:spPr>
        <a:xfrm>
          <a:off x="11868912" y="9488847"/>
          <a:ext cx="620268" cy="289560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5288</xdr:colOff>
      <xdr:row>53</xdr:row>
      <xdr:rowOff>86246</xdr:rowOff>
    </xdr:from>
    <xdr:to>
      <xdr:col>20</xdr:col>
      <xdr:colOff>623008</xdr:colOff>
      <xdr:row>54</xdr:row>
      <xdr:rowOff>181970</xdr:rowOff>
    </xdr:to>
    <xdr:sp macro="" textlink="">
      <xdr:nvSpPr>
        <xdr:cNvPr id="891" name="Isosceles Triangle 890">
          <a:extLst>
            <a:ext uri="{FF2B5EF4-FFF2-40B4-BE49-F238E27FC236}">
              <a16:creationId xmlns:a16="http://schemas.microsoft.com/office/drawing/2014/main" id="{B9856CB1-9036-41A6-8708-672BABC58670}"/>
            </a:ext>
          </a:extLst>
        </xdr:cNvPr>
        <xdr:cNvSpPr/>
      </xdr:nvSpPr>
      <xdr:spPr>
        <a:xfrm>
          <a:off x="11869628" y="9496946"/>
          <a:ext cx="617720" cy="270984"/>
        </a:xfrm>
        <a:prstGeom prst="triangle">
          <a:avLst/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246845</xdr:colOff>
      <xdr:row>16</xdr:row>
      <xdr:rowOff>160985</xdr:rowOff>
    </xdr:from>
    <xdr:to>
      <xdr:col>3</xdr:col>
      <xdr:colOff>372646</xdr:colOff>
      <xdr:row>20</xdr:row>
      <xdr:rowOff>35017</xdr:rowOff>
    </xdr:to>
    <xdr:sp macro="" textlink="">
      <xdr:nvSpPr>
        <xdr:cNvPr id="892" name="Lightning Bolt 891">
          <a:extLst>
            <a:ext uri="{FF2B5EF4-FFF2-40B4-BE49-F238E27FC236}">
              <a16:creationId xmlns:a16="http://schemas.microsoft.com/office/drawing/2014/main" id="{976F81FC-E43B-415B-95D5-7EEB433A3813}"/>
            </a:ext>
          </a:extLst>
        </xdr:cNvPr>
        <xdr:cNvSpPr/>
      </xdr:nvSpPr>
      <xdr:spPr>
        <a:xfrm>
          <a:off x="1458425" y="3071825"/>
          <a:ext cx="125801" cy="567452"/>
        </a:xfrm>
        <a:prstGeom prst="lightningBolt">
          <a:avLst/>
        </a:prstGeom>
        <a:solidFill>
          <a:schemeClr val="accent2"/>
        </a:solidFill>
        <a:ln>
          <a:solidFill>
            <a:srgbClr val="002060"/>
          </a:solidFill>
        </a:ln>
        <a:effectLst>
          <a:outerShdw blurRad="50800" dist="50800" dir="5400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     </a:t>
          </a:r>
        </a:p>
      </xdr:txBody>
    </xdr:sp>
    <xdr:clientData/>
  </xdr:twoCellAnchor>
  <xdr:oneCellAnchor>
    <xdr:from>
      <xdr:col>3</xdr:col>
      <xdr:colOff>50321</xdr:colOff>
      <xdr:row>17</xdr:row>
      <xdr:rowOff>35943</xdr:rowOff>
    </xdr:from>
    <xdr:ext cx="114300" cy="439616"/>
    <xdr:pic>
      <xdr:nvPicPr>
        <xdr:cNvPr id="893" name="Picture 11597">
          <a:extLst>
            <a:ext uri="{FF2B5EF4-FFF2-40B4-BE49-F238E27FC236}">
              <a16:creationId xmlns:a16="http://schemas.microsoft.com/office/drawing/2014/main" id="{75F57D8A-DA0B-4FA0-B65B-472332090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1901" y="3122043"/>
          <a:ext cx="114300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438509</xdr:colOff>
      <xdr:row>17</xdr:row>
      <xdr:rowOff>43132</xdr:rowOff>
    </xdr:from>
    <xdr:ext cx="100642" cy="458479"/>
    <xdr:pic>
      <xdr:nvPicPr>
        <xdr:cNvPr id="894" name="Picture 11597">
          <a:extLst>
            <a:ext uri="{FF2B5EF4-FFF2-40B4-BE49-F238E27FC236}">
              <a16:creationId xmlns:a16="http://schemas.microsoft.com/office/drawing/2014/main" id="{9AB29FB0-EFA1-4451-95C4-FDBDF812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089" y="3129232"/>
          <a:ext cx="100642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198435</xdr:colOff>
      <xdr:row>16</xdr:row>
      <xdr:rowOff>171130</xdr:rowOff>
    </xdr:from>
    <xdr:ext cx="52188" cy="458479"/>
    <xdr:pic>
      <xdr:nvPicPr>
        <xdr:cNvPr id="895" name="Picture 11597">
          <a:extLst>
            <a:ext uri="{FF2B5EF4-FFF2-40B4-BE49-F238E27FC236}">
              <a16:creationId xmlns:a16="http://schemas.microsoft.com/office/drawing/2014/main" id="{52CDB8BD-55A3-4AD9-A8A5-48A5C1933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935" y="3081970"/>
          <a:ext cx="52188" cy="458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399296</xdr:colOff>
      <xdr:row>16</xdr:row>
      <xdr:rowOff>162357</xdr:rowOff>
    </xdr:from>
    <xdr:ext cx="54428" cy="439616"/>
    <xdr:pic>
      <xdr:nvPicPr>
        <xdr:cNvPr id="896" name="Picture 11597">
          <a:extLst>
            <a:ext uri="{FF2B5EF4-FFF2-40B4-BE49-F238E27FC236}">
              <a16:creationId xmlns:a16="http://schemas.microsoft.com/office/drawing/2014/main" id="{664B69B7-8A0C-41B8-BE49-34C2C68E8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5796" y="3073197"/>
          <a:ext cx="54428" cy="439616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66582</xdr:colOff>
      <xdr:row>16</xdr:row>
      <xdr:rowOff>162757</xdr:rowOff>
    </xdr:from>
    <xdr:ext cx="85725" cy="390524"/>
    <xdr:pic>
      <xdr:nvPicPr>
        <xdr:cNvPr id="897" name="Picture 11597">
          <a:extLst>
            <a:ext uri="{FF2B5EF4-FFF2-40B4-BE49-F238E27FC236}">
              <a16:creationId xmlns:a16="http://schemas.microsoft.com/office/drawing/2014/main" id="{86A480B6-4DCF-4DA4-8124-B091F7C3F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6402" y="307359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502003</xdr:colOff>
      <xdr:row>16</xdr:row>
      <xdr:rowOff>159797</xdr:rowOff>
    </xdr:from>
    <xdr:ext cx="85725" cy="390524"/>
    <xdr:pic>
      <xdr:nvPicPr>
        <xdr:cNvPr id="898" name="Picture 11597">
          <a:extLst>
            <a:ext uri="{FF2B5EF4-FFF2-40B4-BE49-F238E27FC236}">
              <a16:creationId xmlns:a16="http://schemas.microsoft.com/office/drawing/2014/main" id="{5942FA63-B295-439E-8A91-E6E6698A9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1823" y="307063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0</xdr:colOff>
      <xdr:row>17</xdr:row>
      <xdr:rowOff>118369</xdr:rowOff>
    </xdr:from>
    <xdr:to>
      <xdr:col>17</xdr:col>
      <xdr:colOff>244136</xdr:colOff>
      <xdr:row>19</xdr:row>
      <xdr:rowOff>123113</xdr:rowOff>
    </xdr:to>
    <xdr:cxnSp macro="">
      <xdr:nvCxnSpPr>
        <xdr:cNvPr id="899" name="Straight Connector 898">
          <a:extLst>
            <a:ext uri="{FF2B5EF4-FFF2-40B4-BE49-F238E27FC236}">
              <a16:creationId xmlns:a16="http://schemas.microsoft.com/office/drawing/2014/main" id="{EA491492-3638-412C-919A-AE7F7A25CFED}"/>
            </a:ext>
          </a:extLst>
        </xdr:cNvPr>
        <xdr:cNvCxnSpPr/>
      </xdr:nvCxnSpPr>
      <xdr:spPr>
        <a:xfrm flipH="1">
          <a:off x="9989820" y="3204469"/>
          <a:ext cx="244136" cy="355264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246798</xdr:colOff>
      <xdr:row>17</xdr:row>
      <xdr:rowOff>11421</xdr:rowOff>
    </xdr:from>
    <xdr:to>
      <xdr:col>17</xdr:col>
      <xdr:colOff>403273</xdr:colOff>
      <xdr:row>18</xdr:row>
      <xdr:rowOff>139605</xdr:rowOff>
    </xdr:to>
    <xdr:sp macro="" textlink="">
      <xdr:nvSpPr>
        <xdr:cNvPr id="900" name="Parallelogram 899">
          <a:extLst>
            <a:ext uri="{FF2B5EF4-FFF2-40B4-BE49-F238E27FC236}">
              <a16:creationId xmlns:a16="http://schemas.microsoft.com/office/drawing/2014/main" id="{DF61E428-2E24-4F66-A976-70E41D658645}"/>
            </a:ext>
          </a:extLst>
        </xdr:cNvPr>
        <xdr:cNvSpPr/>
      </xdr:nvSpPr>
      <xdr:spPr>
        <a:xfrm rot="1440000">
          <a:off x="10236618" y="3097521"/>
          <a:ext cx="156475" cy="30344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227906</xdr:colOff>
      <xdr:row>17</xdr:row>
      <xdr:rowOff>5123</xdr:rowOff>
    </xdr:from>
    <xdr:to>
      <xdr:col>17</xdr:col>
      <xdr:colOff>424599</xdr:colOff>
      <xdr:row>18</xdr:row>
      <xdr:rowOff>126191</xdr:rowOff>
    </xdr:to>
    <xdr:cxnSp macro="">
      <xdr:nvCxnSpPr>
        <xdr:cNvPr id="901" name="Straight Connector 900">
          <a:extLst>
            <a:ext uri="{FF2B5EF4-FFF2-40B4-BE49-F238E27FC236}">
              <a16:creationId xmlns:a16="http://schemas.microsoft.com/office/drawing/2014/main" id="{B9FCFC27-F772-4100-AA09-EEEA046191F7}"/>
            </a:ext>
          </a:extLst>
        </xdr:cNvPr>
        <xdr:cNvCxnSpPr/>
      </xdr:nvCxnSpPr>
      <xdr:spPr>
        <a:xfrm flipH="1">
          <a:off x="10217726" y="3091223"/>
          <a:ext cx="196693" cy="296328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19</xdr:col>
      <xdr:colOff>258198</xdr:colOff>
      <xdr:row>16</xdr:row>
      <xdr:rowOff>163735</xdr:rowOff>
    </xdr:from>
    <xdr:ext cx="85725" cy="390524"/>
    <xdr:pic>
      <xdr:nvPicPr>
        <xdr:cNvPr id="902" name="Picture 11597">
          <a:extLst>
            <a:ext uri="{FF2B5EF4-FFF2-40B4-BE49-F238E27FC236}">
              <a16:creationId xmlns:a16="http://schemas.microsoft.com/office/drawing/2014/main" id="{ED4A55A0-8C36-40ED-A246-7019627736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7698" y="307457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372541</xdr:colOff>
      <xdr:row>25</xdr:row>
      <xdr:rowOff>157437</xdr:rowOff>
    </xdr:from>
    <xdr:to>
      <xdr:col>3</xdr:col>
      <xdr:colOff>418260</xdr:colOff>
      <xdr:row>28</xdr:row>
      <xdr:rowOff>157437</xdr:rowOff>
    </xdr:to>
    <xdr:sp macro="" textlink="">
      <xdr:nvSpPr>
        <xdr:cNvPr id="903" name="AutoShape 10733">
          <a:extLst>
            <a:ext uri="{FF2B5EF4-FFF2-40B4-BE49-F238E27FC236}">
              <a16:creationId xmlns:a16="http://schemas.microsoft.com/office/drawing/2014/main" id="{8E60ACDB-CC0B-456E-8A99-16D0CF05B022}"/>
            </a:ext>
          </a:extLst>
        </xdr:cNvPr>
        <xdr:cNvSpPr>
          <a:spLocks noChangeArrowheads="1"/>
        </xdr:cNvSpPr>
      </xdr:nvSpPr>
      <xdr:spPr bwMode="auto">
        <a:xfrm rot="5400000" flipV="1">
          <a:off x="1344091" y="4938987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434529</xdr:colOff>
      <xdr:row>26</xdr:row>
      <xdr:rowOff>94464</xdr:rowOff>
    </xdr:from>
    <xdr:to>
      <xdr:col>5</xdr:col>
      <xdr:colOff>563255</xdr:colOff>
      <xdr:row>27</xdr:row>
      <xdr:rowOff>153848</xdr:rowOff>
    </xdr:to>
    <xdr:sp macro="" textlink="">
      <xdr:nvSpPr>
        <xdr:cNvPr id="904" name="AutoShape 301">
          <a:extLst>
            <a:ext uri="{FF2B5EF4-FFF2-40B4-BE49-F238E27FC236}">
              <a16:creationId xmlns:a16="http://schemas.microsoft.com/office/drawing/2014/main" id="{0449C904-4F76-4441-9068-61FF7C4DF833}"/>
            </a:ext>
          </a:extLst>
        </xdr:cNvPr>
        <xdr:cNvSpPr>
          <a:spLocks noChangeArrowheads="1"/>
        </xdr:cNvSpPr>
      </xdr:nvSpPr>
      <xdr:spPr bwMode="auto">
        <a:xfrm rot="7084349">
          <a:off x="2858070" y="48642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132248</xdr:colOff>
      <xdr:row>25</xdr:row>
      <xdr:rowOff>170032</xdr:rowOff>
    </xdr:from>
    <xdr:to>
      <xdr:col>11</xdr:col>
      <xdr:colOff>177967</xdr:colOff>
      <xdr:row>28</xdr:row>
      <xdr:rowOff>170032</xdr:rowOff>
    </xdr:to>
    <xdr:sp macro="" textlink="">
      <xdr:nvSpPr>
        <xdr:cNvPr id="905" name="AutoShape 10733">
          <a:extLst>
            <a:ext uri="{FF2B5EF4-FFF2-40B4-BE49-F238E27FC236}">
              <a16:creationId xmlns:a16="http://schemas.microsoft.com/office/drawing/2014/main" id="{B4A76233-147C-4055-9925-E2EADB8F89E7}"/>
            </a:ext>
          </a:extLst>
        </xdr:cNvPr>
        <xdr:cNvSpPr>
          <a:spLocks noChangeArrowheads="1"/>
        </xdr:cNvSpPr>
      </xdr:nvSpPr>
      <xdr:spPr bwMode="auto">
        <a:xfrm rot="5400000" flipV="1">
          <a:off x="6132998" y="4951582"/>
          <a:ext cx="52578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138545</xdr:colOff>
      <xdr:row>37</xdr:row>
      <xdr:rowOff>44083</xdr:rowOff>
    </xdr:from>
    <xdr:to>
      <xdr:col>3</xdr:col>
      <xdr:colOff>267271</xdr:colOff>
      <xdr:row>38</xdr:row>
      <xdr:rowOff>103467</xdr:rowOff>
    </xdr:to>
    <xdr:sp macro="" textlink="">
      <xdr:nvSpPr>
        <xdr:cNvPr id="906" name="AutoShape 301">
          <a:extLst>
            <a:ext uri="{FF2B5EF4-FFF2-40B4-BE49-F238E27FC236}">
              <a16:creationId xmlns:a16="http://schemas.microsoft.com/office/drawing/2014/main" id="{7C0A2D78-73E7-4733-830D-5C4F0064C6D5}"/>
            </a:ext>
          </a:extLst>
        </xdr:cNvPr>
        <xdr:cNvSpPr>
          <a:spLocks noChangeArrowheads="1"/>
        </xdr:cNvSpPr>
      </xdr:nvSpPr>
      <xdr:spPr bwMode="auto">
        <a:xfrm rot="7084349">
          <a:off x="1297166" y="677216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248857</xdr:colOff>
      <xdr:row>37</xdr:row>
      <xdr:rowOff>65703</xdr:rowOff>
    </xdr:from>
    <xdr:to>
      <xdr:col>5</xdr:col>
      <xdr:colOff>377583</xdr:colOff>
      <xdr:row>38</xdr:row>
      <xdr:rowOff>125087</xdr:rowOff>
    </xdr:to>
    <xdr:sp macro="" textlink="">
      <xdr:nvSpPr>
        <xdr:cNvPr id="907" name="AutoShape 301">
          <a:extLst>
            <a:ext uri="{FF2B5EF4-FFF2-40B4-BE49-F238E27FC236}">
              <a16:creationId xmlns:a16="http://schemas.microsoft.com/office/drawing/2014/main" id="{5D98337A-99CD-4641-93F8-4D96E46B2EAB}"/>
            </a:ext>
          </a:extLst>
        </xdr:cNvPr>
        <xdr:cNvSpPr>
          <a:spLocks noChangeArrowheads="1"/>
        </xdr:cNvSpPr>
      </xdr:nvSpPr>
      <xdr:spPr bwMode="auto">
        <a:xfrm rot="7084349">
          <a:off x="2672398" y="6793782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7</xdr:col>
      <xdr:colOff>88165</xdr:colOff>
      <xdr:row>36</xdr:row>
      <xdr:rowOff>163736</xdr:rowOff>
    </xdr:from>
    <xdr:ext cx="72644" cy="419101"/>
    <xdr:pic>
      <xdr:nvPicPr>
        <xdr:cNvPr id="908" name="Picture 11597">
          <a:extLst>
            <a:ext uri="{FF2B5EF4-FFF2-40B4-BE49-F238E27FC236}">
              <a16:creationId xmlns:a16="http://schemas.microsoft.com/office/drawing/2014/main" id="{29875C31-F7DB-44AF-AC63-8047EB2F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9585" y="6640736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368443</xdr:colOff>
      <xdr:row>37</xdr:row>
      <xdr:rowOff>8964</xdr:rowOff>
    </xdr:from>
    <xdr:ext cx="72644" cy="419101"/>
    <xdr:pic>
      <xdr:nvPicPr>
        <xdr:cNvPr id="909" name="Picture 11597">
          <a:extLst>
            <a:ext uri="{FF2B5EF4-FFF2-40B4-BE49-F238E27FC236}">
              <a16:creationId xmlns:a16="http://schemas.microsoft.com/office/drawing/2014/main" id="{F6B8747E-546A-4AC8-B74E-BAA9D5781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359543" y="66840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107058</xdr:colOff>
      <xdr:row>36</xdr:row>
      <xdr:rowOff>163736</xdr:rowOff>
    </xdr:from>
    <xdr:ext cx="85725" cy="390524"/>
    <xdr:pic>
      <xdr:nvPicPr>
        <xdr:cNvPr id="914" name="Picture 11597">
          <a:extLst>
            <a:ext uri="{FF2B5EF4-FFF2-40B4-BE49-F238E27FC236}">
              <a16:creationId xmlns:a16="http://schemas.microsoft.com/office/drawing/2014/main" id="{448883AE-8F23-4BD9-A03B-3690C2B04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878" y="664073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17</xdr:col>
      <xdr:colOff>403042</xdr:colOff>
      <xdr:row>36</xdr:row>
      <xdr:rowOff>157438</xdr:rowOff>
    </xdr:from>
    <xdr:to>
      <xdr:col>17</xdr:col>
      <xdr:colOff>448761</xdr:colOff>
      <xdr:row>39</xdr:row>
      <xdr:rowOff>157438</xdr:rowOff>
    </xdr:to>
    <xdr:sp macro="" textlink="">
      <xdr:nvSpPr>
        <xdr:cNvPr id="919" name="AutoShape 10733">
          <a:extLst>
            <a:ext uri="{FF2B5EF4-FFF2-40B4-BE49-F238E27FC236}">
              <a16:creationId xmlns:a16="http://schemas.microsoft.com/office/drawing/2014/main" id="{968E27AA-63B0-40B2-A238-EE5AA21D0CF4}"/>
            </a:ext>
          </a:extLst>
        </xdr:cNvPr>
        <xdr:cNvSpPr>
          <a:spLocks noChangeArrowheads="1"/>
        </xdr:cNvSpPr>
      </xdr:nvSpPr>
      <xdr:spPr bwMode="auto">
        <a:xfrm rot="5400000" flipV="1">
          <a:off x="10141402" y="6885898"/>
          <a:ext cx="548640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359469</xdr:colOff>
      <xdr:row>37</xdr:row>
      <xdr:rowOff>23157</xdr:rowOff>
    </xdr:from>
    <xdr:to>
      <xdr:col>19</xdr:col>
      <xdr:colOff>545661</xdr:colOff>
      <xdr:row>38</xdr:row>
      <xdr:rowOff>118113</xdr:rowOff>
    </xdr:to>
    <xdr:sp macro="" textlink="">
      <xdr:nvSpPr>
        <xdr:cNvPr id="924" name="AutoShape 301">
          <a:extLst>
            <a:ext uri="{FF2B5EF4-FFF2-40B4-BE49-F238E27FC236}">
              <a16:creationId xmlns:a16="http://schemas.microsoft.com/office/drawing/2014/main" id="{E4BF641D-6314-4E5B-8BD8-BF91BB3CB8D6}"/>
            </a:ext>
          </a:extLst>
        </xdr:cNvPr>
        <xdr:cNvSpPr>
          <a:spLocks noChangeArrowheads="1"/>
        </xdr:cNvSpPr>
      </xdr:nvSpPr>
      <xdr:spPr bwMode="auto">
        <a:xfrm rot="7084349">
          <a:off x="11556957" y="6740289"/>
          <a:ext cx="270216" cy="186192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11</xdr:col>
      <xdr:colOff>94463</xdr:colOff>
      <xdr:row>45</xdr:row>
      <xdr:rowOff>163736</xdr:rowOff>
    </xdr:from>
    <xdr:ext cx="85725" cy="390524"/>
    <xdr:pic>
      <xdr:nvPicPr>
        <xdr:cNvPr id="929" name="Picture 11597">
          <a:extLst>
            <a:ext uri="{FF2B5EF4-FFF2-40B4-BE49-F238E27FC236}">
              <a16:creationId xmlns:a16="http://schemas.microsoft.com/office/drawing/2014/main" id="{9CD77E06-4DC3-428B-A783-3ADBFDEE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5243" y="8187596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251901</xdr:colOff>
      <xdr:row>45</xdr:row>
      <xdr:rowOff>170034</xdr:rowOff>
    </xdr:from>
    <xdr:ext cx="69273" cy="399653"/>
    <xdr:pic>
      <xdr:nvPicPr>
        <xdr:cNvPr id="934" name="Picture 11597">
          <a:extLst>
            <a:ext uri="{FF2B5EF4-FFF2-40B4-BE49-F238E27FC236}">
              <a16:creationId xmlns:a16="http://schemas.microsoft.com/office/drawing/2014/main" id="{C30603AF-EAF7-4548-9284-DB85A3621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92681" y="8193894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440826</xdr:colOff>
      <xdr:row>45</xdr:row>
      <xdr:rowOff>170035</xdr:rowOff>
    </xdr:from>
    <xdr:to>
      <xdr:col>11</xdr:col>
      <xdr:colOff>478926</xdr:colOff>
      <xdr:row>48</xdr:row>
      <xdr:rowOff>93835</xdr:rowOff>
    </xdr:to>
    <xdr:sp macro="" textlink="">
      <xdr:nvSpPr>
        <xdr:cNvPr id="939" name="AutoShape 10733">
          <a:extLst>
            <a:ext uri="{FF2B5EF4-FFF2-40B4-BE49-F238E27FC236}">
              <a16:creationId xmlns:a16="http://schemas.microsoft.com/office/drawing/2014/main" id="{1C1339C6-22DD-4968-9429-6BB8ACE08599}"/>
            </a:ext>
          </a:extLst>
        </xdr:cNvPr>
        <xdr:cNvSpPr>
          <a:spLocks noChangeArrowheads="1"/>
        </xdr:cNvSpPr>
      </xdr:nvSpPr>
      <xdr:spPr bwMode="auto">
        <a:xfrm rot="5400000">
          <a:off x="6475866" y="8399635"/>
          <a:ext cx="44958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13</xdr:col>
      <xdr:colOff>88166</xdr:colOff>
      <xdr:row>46</xdr:row>
      <xdr:rowOff>0</xdr:rowOff>
    </xdr:from>
    <xdr:ext cx="85725" cy="390524"/>
    <xdr:pic>
      <xdr:nvPicPr>
        <xdr:cNvPr id="944" name="Picture 11597">
          <a:extLst>
            <a:ext uri="{FF2B5EF4-FFF2-40B4-BE49-F238E27FC236}">
              <a16:creationId xmlns:a16="http://schemas.microsoft.com/office/drawing/2014/main" id="{F282324C-1D08-4520-B057-2BF5F116F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8626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277091</xdr:colOff>
      <xdr:row>46</xdr:row>
      <xdr:rowOff>6297</xdr:rowOff>
    </xdr:from>
    <xdr:ext cx="69273" cy="399653"/>
    <xdr:pic>
      <xdr:nvPicPr>
        <xdr:cNvPr id="945" name="Picture 11597">
          <a:extLst>
            <a:ext uri="{FF2B5EF4-FFF2-40B4-BE49-F238E27FC236}">
              <a16:creationId xmlns:a16="http://schemas.microsoft.com/office/drawing/2014/main" id="{BDE1C8C0-ED9F-42A1-9C7A-927B427D4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67551" y="8205417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17</xdr:col>
      <xdr:colOff>239306</xdr:colOff>
      <xdr:row>46</xdr:row>
      <xdr:rowOff>0</xdr:rowOff>
    </xdr:from>
    <xdr:to>
      <xdr:col>17</xdr:col>
      <xdr:colOff>365107</xdr:colOff>
      <xdr:row>49</xdr:row>
      <xdr:rowOff>29114</xdr:rowOff>
    </xdr:to>
    <xdr:sp macro="" textlink="">
      <xdr:nvSpPr>
        <xdr:cNvPr id="946" name="Lightning Bolt 945">
          <a:extLst>
            <a:ext uri="{FF2B5EF4-FFF2-40B4-BE49-F238E27FC236}">
              <a16:creationId xmlns:a16="http://schemas.microsoft.com/office/drawing/2014/main" id="{95142428-15E4-4C5F-8F85-481026539A9B}"/>
            </a:ext>
          </a:extLst>
        </xdr:cNvPr>
        <xdr:cNvSpPr/>
      </xdr:nvSpPr>
      <xdr:spPr>
        <a:xfrm>
          <a:off x="10229126" y="8199120"/>
          <a:ext cx="125801" cy="547274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125950</xdr:colOff>
      <xdr:row>46</xdr:row>
      <xdr:rowOff>0</xdr:rowOff>
    </xdr:from>
    <xdr:ext cx="85725" cy="390524"/>
    <xdr:pic>
      <xdr:nvPicPr>
        <xdr:cNvPr id="948" name="Picture 11597">
          <a:extLst>
            <a:ext uri="{FF2B5EF4-FFF2-40B4-BE49-F238E27FC236}">
              <a16:creationId xmlns:a16="http://schemas.microsoft.com/office/drawing/2014/main" id="{F5D7FCAD-2F45-4C16-B5B4-EAD763749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5130" y="819912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327471</xdr:colOff>
      <xdr:row>46</xdr:row>
      <xdr:rowOff>1</xdr:rowOff>
    </xdr:from>
    <xdr:to>
      <xdr:col>21</xdr:col>
      <xdr:colOff>365571</xdr:colOff>
      <xdr:row>48</xdr:row>
      <xdr:rowOff>100132</xdr:rowOff>
    </xdr:to>
    <xdr:sp macro="" textlink="">
      <xdr:nvSpPr>
        <xdr:cNvPr id="950" name="AutoShape 10733">
          <a:extLst>
            <a:ext uri="{FF2B5EF4-FFF2-40B4-BE49-F238E27FC236}">
              <a16:creationId xmlns:a16="http://schemas.microsoft.com/office/drawing/2014/main" id="{7FE47876-CE55-4576-99D4-E73CEB254BA2}"/>
            </a:ext>
          </a:extLst>
        </xdr:cNvPr>
        <xdr:cNvSpPr>
          <a:spLocks noChangeArrowheads="1"/>
        </xdr:cNvSpPr>
      </xdr:nvSpPr>
      <xdr:spPr bwMode="auto">
        <a:xfrm rot="5400000">
          <a:off x="12610375" y="8405397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7</xdr:col>
      <xdr:colOff>214317</xdr:colOff>
      <xdr:row>54</xdr:row>
      <xdr:rowOff>195243</xdr:rowOff>
    </xdr:from>
    <xdr:ext cx="85725" cy="390524"/>
    <xdr:pic>
      <xdr:nvPicPr>
        <xdr:cNvPr id="952" name="Picture 11597">
          <a:extLst>
            <a:ext uri="{FF2B5EF4-FFF2-40B4-BE49-F238E27FC236}">
              <a16:creationId xmlns:a16="http://schemas.microsoft.com/office/drawing/2014/main" id="{94539887-C50F-4EEF-A0B1-5EF6AD12F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5737" y="978120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11</xdr:col>
      <xdr:colOff>239233</xdr:colOff>
      <xdr:row>54</xdr:row>
      <xdr:rowOff>168350</xdr:rowOff>
    </xdr:from>
    <xdr:to>
      <xdr:col>11</xdr:col>
      <xdr:colOff>365034</xdr:colOff>
      <xdr:row>58</xdr:row>
      <xdr:rowOff>46246</xdr:rowOff>
    </xdr:to>
    <xdr:sp macro="" textlink="">
      <xdr:nvSpPr>
        <xdr:cNvPr id="954" name="Lightning Bolt 953">
          <a:extLst>
            <a:ext uri="{FF2B5EF4-FFF2-40B4-BE49-F238E27FC236}">
              <a16:creationId xmlns:a16="http://schemas.microsoft.com/office/drawing/2014/main" id="{EDB82861-0C0B-4376-8D0D-3AA1590B7533}"/>
            </a:ext>
          </a:extLst>
        </xdr:cNvPr>
        <xdr:cNvSpPr/>
      </xdr:nvSpPr>
      <xdr:spPr>
        <a:xfrm>
          <a:off x="6480013" y="9754310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372139</xdr:colOff>
      <xdr:row>54</xdr:row>
      <xdr:rowOff>150629</xdr:rowOff>
    </xdr:from>
    <xdr:to>
      <xdr:col>11</xdr:col>
      <xdr:colOff>497940</xdr:colOff>
      <xdr:row>58</xdr:row>
      <xdr:rowOff>28525</xdr:rowOff>
    </xdr:to>
    <xdr:sp macro="" textlink="">
      <xdr:nvSpPr>
        <xdr:cNvPr id="956" name="Lightning Bolt 955">
          <a:extLst>
            <a:ext uri="{FF2B5EF4-FFF2-40B4-BE49-F238E27FC236}">
              <a16:creationId xmlns:a16="http://schemas.microsoft.com/office/drawing/2014/main" id="{C81952B1-53BB-4BF7-9BE8-DB2489B222E6}"/>
            </a:ext>
          </a:extLst>
        </xdr:cNvPr>
        <xdr:cNvSpPr/>
      </xdr:nvSpPr>
      <xdr:spPr>
        <a:xfrm>
          <a:off x="6612919" y="9736589"/>
          <a:ext cx="125801" cy="60179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19</xdr:col>
      <xdr:colOff>220886</xdr:colOff>
      <xdr:row>54</xdr:row>
      <xdr:rowOff>188259</xdr:rowOff>
    </xdr:from>
    <xdr:ext cx="85725" cy="390524"/>
    <xdr:pic>
      <xdr:nvPicPr>
        <xdr:cNvPr id="958" name="Picture 11597">
          <a:extLst>
            <a:ext uri="{FF2B5EF4-FFF2-40B4-BE49-F238E27FC236}">
              <a16:creationId xmlns:a16="http://schemas.microsoft.com/office/drawing/2014/main" id="{4559EAA2-59FB-4BDA-938F-35DE4DA2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0386" y="97742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168349</xdr:colOff>
      <xdr:row>64</xdr:row>
      <xdr:rowOff>168350</xdr:rowOff>
    </xdr:from>
    <xdr:ext cx="72644" cy="419101"/>
    <xdr:pic>
      <xdr:nvPicPr>
        <xdr:cNvPr id="960" name="Picture 11597">
          <a:extLst>
            <a:ext uri="{FF2B5EF4-FFF2-40B4-BE49-F238E27FC236}">
              <a16:creationId xmlns:a16="http://schemas.microsoft.com/office/drawing/2014/main" id="{BE2DD74F-003B-4794-B504-B9B46BA81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09129" y="1133165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363279</xdr:colOff>
      <xdr:row>65</xdr:row>
      <xdr:rowOff>8859</xdr:rowOff>
    </xdr:from>
    <xdr:ext cx="85725" cy="390524"/>
    <xdr:pic>
      <xdr:nvPicPr>
        <xdr:cNvPr id="962" name="Picture 11597">
          <a:extLst>
            <a:ext uri="{FF2B5EF4-FFF2-40B4-BE49-F238E27FC236}">
              <a16:creationId xmlns:a16="http://schemas.microsoft.com/office/drawing/2014/main" id="{FFFCD98C-DB80-4DE3-B1E4-BEE42496E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59" y="1134741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327837</xdr:colOff>
      <xdr:row>74</xdr:row>
      <xdr:rowOff>8860</xdr:rowOff>
    </xdr:from>
    <xdr:ext cx="72644" cy="419101"/>
    <xdr:pic>
      <xdr:nvPicPr>
        <xdr:cNvPr id="966" name="Picture 11597">
          <a:extLst>
            <a:ext uri="{FF2B5EF4-FFF2-40B4-BE49-F238E27FC236}">
              <a16:creationId xmlns:a16="http://schemas.microsoft.com/office/drawing/2014/main" id="{2E5A0F8C-9F10-4C12-B8D3-E0D2D3A14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39417" y="130314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9</xdr:col>
      <xdr:colOff>141768</xdr:colOff>
      <xdr:row>74</xdr:row>
      <xdr:rowOff>17721</xdr:rowOff>
    </xdr:from>
    <xdr:ext cx="85725" cy="390524"/>
    <xdr:pic>
      <xdr:nvPicPr>
        <xdr:cNvPr id="968" name="Picture 11597">
          <a:extLst>
            <a:ext uri="{FF2B5EF4-FFF2-40B4-BE49-F238E27FC236}">
              <a16:creationId xmlns:a16="http://schemas.microsoft.com/office/drawing/2014/main" id="{FBDDFADE-0AD3-4A93-9611-46BA3306D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2868" y="1304030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106325</xdr:colOff>
      <xdr:row>73</xdr:row>
      <xdr:rowOff>141767</xdr:rowOff>
    </xdr:from>
    <xdr:ext cx="85725" cy="390524"/>
    <xdr:pic>
      <xdr:nvPicPr>
        <xdr:cNvPr id="970" name="Picture 11597">
          <a:extLst>
            <a:ext uri="{FF2B5EF4-FFF2-40B4-BE49-F238E27FC236}">
              <a16:creationId xmlns:a16="http://schemas.microsoft.com/office/drawing/2014/main" id="{EDAA4CA2-C0FC-4E15-A422-5D3EA2D4F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105" y="12989087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15</xdr:col>
      <xdr:colOff>265815</xdr:colOff>
      <xdr:row>73</xdr:row>
      <xdr:rowOff>168349</xdr:rowOff>
    </xdr:from>
    <xdr:to>
      <xdr:col>15</xdr:col>
      <xdr:colOff>391616</xdr:colOff>
      <xdr:row>77</xdr:row>
      <xdr:rowOff>19664</xdr:rowOff>
    </xdr:to>
    <xdr:sp macro="" textlink="">
      <xdr:nvSpPr>
        <xdr:cNvPr id="972" name="Lightning Bolt 971">
          <a:extLst>
            <a:ext uri="{FF2B5EF4-FFF2-40B4-BE49-F238E27FC236}">
              <a16:creationId xmlns:a16="http://schemas.microsoft.com/office/drawing/2014/main" id="{364E13A7-2D62-4E4C-B559-DBB95363AE46}"/>
            </a:ext>
          </a:extLst>
        </xdr:cNvPr>
        <xdr:cNvSpPr/>
      </xdr:nvSpPr>
      <xdr:spPr>
        <a:xfrm>
          <a:off x="9005955" y="1301566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106325</xdr:colOff>
      <xdr:row>74</xdr:row>
      <xdr:rowOff>1</xdr:rowOff>
    </xdr:from>
    <xdr:to>
      <xdr:col>15</xdr:col>
      <xdr:colOff>144425</xdr:colOff>
      <xdr:row>76</xdr:row>
      <xdr:rowOff>101601</xdr:rowOff>
    </xdr:to>
    <xdr:sp macro="" textlink="">
      <xdr:nvSpPr>
        <xdr:cNvPr id="974" name="AutoShape 10733">
          <a:extLst>
            <a:ext uri="{FF2B5EF4-FFF2-40B4-BE49-F238E27FC236}">
              <a16:creationId xmlns:a16="http://schemas.microsoft.com/office/drawing/2014/main" id="{FA424507-47C3-4540-9E2B-AB2D89F04DF2}"/>
            </a:ext>
          </a:extLst>
        </xdr:cNvPr>
        <xdr:cNvSpPr>
          <a:spLocks noChangeArrowheads="1"/>
        </xdr:cNvSpPr>
      </xdr:nvSpPr>
      <xdr:spPr bwMode="auto">
        <a:xfrm rot="5400000">
          <a:off x="8639455" y="13229591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292395</xdr:colOff>
      <xdr:row>83</xdr:row>
      <xdr:rowOff>0</xdr:rowOff>
    </xdr:from>
    <xdr:ext cx="85725" cy="390524"/>
    <xdr:pic>
      <xdr:nvPicPr>
        <xdr:cNvPr id="976" name="Picture 11597">
          <a:extLst>
            <a:ext uri="{FF2B5EF4-FFF2-40B4-BE49-F238E27FC236}">
              <a16:creationId xmlns:a16="http://schemas.microsoft.com/office/drawing/2014/main" id="{C1502580-6A0C-4063-B1F0-201E01453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3975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469604</xdr:colOff>
      <xdr:row>82</xdr:row>
      <xdr:rowOff>159489</xdr:rowOff>
    </xdr:from>
    <xdr:to>
      <xdr:col>3</xdr:col>
      <xdr:colOff>507704</xdr:colOff>
      <xdr:row>85</xdr:row>
      <xdr:rowOff>83879</xdr:rowOff>
    </xdr:to>
    <xdr:sp macro="" textlink="">
      <xdr:nvSpPr>
        <xdr:cNvPr id="978" name="AutoShape 10733">
          <a:extLst>
            <a:ext uri="{FF2B5EF4-FFF2-40B4-BE49-F238E27FC236}">
              <a16:creationId xmlns:a16="http://schemas.microsoft.com/office/drawing/2014/main" id="{87AD7665-AF2D-4213-B30C-D32CE03DA27B}"/>
            </a:ext>
          </a:extLst>
        </xdr:cNvPr>
        <xdr:cNvSpPr>
          <a:spLocks noChangeArrowheads="1"/>
        </xdr:cNvSpPr>
      </xdr:nvSpPr>
      <xdr:spPr bwMode="auto">
        <a:xfrm rot="5400000">
          <a:off x="1475149" y="14995924"/>
          <a:ext cx="45017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79744</xdr:colOff>
      <xdr:row>83</xdr:row>
      <xdr:rowOff>0</xdr:rowOff>
    </xdr:from>
    <xdr:ext cx="85725" cy="390524"/>
    <xdr:pic>
      <xdr:nvPicPr>
        <xdr:cNvPr id="980" name="Picture 11597">
          <a:extLst>
            <a:ext uri="{FF2B5EF4-FFF2-40B4-BE49-F238E27FC236}">
              <a16:creationId xmlns:a16="http://schemas.microsoft.com/office/drawing/2014/main" id="{3A9DF1F4-3B4D-463E-A9F0-0242DFBF1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6244" y="148056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212651</xdr:colOff>
      <xdr:row>83</xdr:row>
      <xdr:rowOff>0</xdr:rowOff>
    </xdr:from>
    <xdr:ext cx="72644" cy="419101"/>
    <xdr:pic>
      <xdr:nvPicPr>
        <xdr:cNvPr id="982" name="Picture 11597">
          <a:extLst>
            <a:ext uri="{FF2B5EF4-FFF2-40B4-BE49-F238E27FC236}">
              <a16:creationId xmlns:a16="http://schemas.microsoft.com/office/drawing/2014/main" id="{C03E697A-757F-4605-A391-2D54C953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89151" y="148056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79744</xdr:colOff>
      <xdr:row>82</xdr:row>
      <xdr:rowOff>168349</xdr:rowOff>
    </xdr:from>
    <xdr:ext cx="72644" cy="419101"/>
    <xdr:pic>
      <xdr:nvPicPr>
        <xdr:cNvPr id="984" name="Picture 11597">
          <a:extLst>
            <a:ext uri="{FF2B5EF4-FFF2-40B4-BE49-F238E27FC236}">
              <a16:creationId xmlns:a16="http://schemas.microsoft.com/office/drawing/2014/main" id="{CC7FFDA0-DA1F-48B4-A9A4-7C4C3D565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21164" y="1479874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283533</xdr:colOff>
      <xdr:row>83</xdr:row>
      <xdr:rowOff>26581</xdr:rowOff>
    </xdr:from>
    <xdr:to>
      <xdr:col>7</xdr:col>
      <xdr:colOff>451250</xdr:colOff>
      <xdr:row>84</xdr:row>
      <xdr:rowOff>147386</xdr:rowOff>
    </xdr:to>
    <xdr:sp macro="" textlink="">
      <xdr:nvSpPr>
        <xdr:cNvPr id="986" name="AutoShape 301">
          <a:extLst>
            <a:ext uri="{FF2B5EF4-FFF2-40B4-BE49-F238E27FC236}">
              <a16:creationId xmlns:a16="http://schemas.microsoft.com/office/drawing/2014/main" id="{42E911D3-D914-4FBB-87DA-46B982D1A803}"/>
            </a:ext>
          </a:extLst>
        </xdr:cNvPr>
        <xdr:cNvSpPr>
          <a:spLocks noChangeArrowheads="1"/>
        </xdr:cNvSpPr>
      </xdr:nvSpPr>
      <xdr:spPr bwMode="auto">
        <a:xfrm rot="7084349">
          <a:off x="3960779" y="14896415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221512</xdr:colOff>
      <xdr:row>82</xdr:row>
      <xdr:rowOff>168348</xdr:rowOff>
    </xdr:from>
    <xdr:ext cx="72644" cy="419101"/>
    <xdr:pic>
      <xdr:nvPicPr>
        <xdr:cNvPr id="993" name="Picture 11597">
          <a:extLst>
            <a:ext uri="{FF2B5EF4-FFF2-40B4-BE49-F238E27FC236}">
              <a16:creationId xmlns:a16="http://schemas.microsoft.com/office/drawing/2014/main" id="{2735250C-FF31-41D7-B8D5-2C539397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461012" y="14798748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389861</xdr:colOff>
      <xdr:row>83</xdr:row>
      <xdr:rowOff>8861</xdr:rowOff>
    </xdr:from>
    <xdr:ext cx="85725" cy="390524"/>
    <xdr:pic>
      <xdr:nvPicPr>
        <xdr:cNvPr id="996" name="Picture 11597">
          <a:extLst>
            <a:ext uri="{FF2B5EF4-FFF2-40B4-BE49-F238E27FC236}">
              <a16:creationId xmlns:a16="http://schemas.microsoft.com/office/drawing/2014/main" id="{D386EC84-434F-4135-943F-E80D9D984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9361" y="148145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345559</xdr:colOff>
      <xdr:row>83</xdr:row>
      <xdr:rowOff>53163</xdr:rowOff>
    </xdr:from>
    <xdr:ext cx="85725" cy="390524"/>
    <xdr:pic>
      <xdr:nvPicPr>
        <xdr:cNvPr id="999" name="Picture 11597">
          <a:extLst>
            <a:ext uri="{FF2B5EF4-FFF2-40B4-BE49-F238E27FC236}">
              <a16:creationId xmlns:a16="http://schemas.microsoft.com/office/drawing/2014/main" id="{60C19207-DC90-4466-840F-9DAAA9CE6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4739" y="1485882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21</xdr:col>
      <xdr:colOff>193690</xdr:colOff>
      <xdr:row>83</xdr:row>
      <xdr:rowOff>39342</xdr:rowOff>
    </xdr:from>
    <xdr:to>
      <xdr:col>21</xdr:col>
      <xdr:colOff>231790</xdr:colOff>
      <xdr:row>85</xdr:row>
      <xdr:rowOff>140941</xdr:rowOff>
    </xdr:to>
    <xdr:sp macro="" textlink="">
      <xdr:nvSpPr>
        <xdr:cNvPr id="1002" name="AutoShape 10733">
          <a:extLst>
            <a:ext uri="{FF2B5EF4-FFF2-40B4-BE49-F238E27FC236}">
              <a16:creationId xmlns:a16="http://schemas.microsoft.com/office/drawing/2014/main" id="{2F6BD98D-412E-4D18-91C0-28F326C7CFD4}"/>
            </a:ext>
          </a:extLst>
        </xdr:cNvPr>
        <xdr:cNvSpPr>
          <a:spLocks noChangeArrowheads="1"/>
        </xdr:cNvSpPr>
      </xdr:nvSpPr>
      <xdr:spPr bwMode="auto">
        <a:xfrm rot="5400000">
          <a:off x="12475860" y="15052012"/>
          <a:ext cx="452119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308762</xdr:colOff>
      <xdr:row>92</xdr:row>
      <xdr:rowOff>4</xdr:rowOff>
    </xdr:from>
    <xdr:to>
      <xdr:col>17</xdr:col>
      <xdr:colOff>346862</xdr:colOff>
      <xdr:row>94</xdr:row>
      <xdr:rowOff>101604</xdr:rowOff>
    </xdr:to>
    <xdr:sp macro="" textlink="">
      <xdr:nvSpPr>
        <xdr:cNvPr id="1005" name="AutoShape 10733">
          <a:extLst>
            <a:ext uri="{FF2B5EF4-FFF2-40B4-BE49-F238E27FC236}">
              <a16:creationId xmlns:a16="http://schemas.microsoft.com/office/drawing/2014/main" id="{563C36A2-AD79-4E26-A682-23A104EE6DDE}"/>
            </a:ext>
          </a:extLst>
        </xdr:cNvPr>
        <xdr:cNvSpPr>
          <a:spLocks noChangeArrowheads="1"/>
        </xdr:cNvSpPr>
      </xdr:nvSpPr>
      <xdr:spPr bwMode="auto">
        <a:xfrm rot="5400000">
          <a:off x="10091572" y="16765274"/>
          <a:ext cx="452120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17</xdr:col>
      <xdr:colOff>505047</xdr:colOff>
      <xdr:row>92</xdr:row>
      <xdr:rowOff>0</xdr:rowOff>
    </xdr:from>
    <xdr:ext cx="72644" cy="419101"/>
    <xdr:pic>
      <xdr:nvPicPr>
        <xdr:cNvPr id="1008" name="Picture 11597">
          <a:extLst>
            <a:ext uri="{FF2B5EF4-FFF2-40B4-BE49-F238E27FC236}">
              <a16:creationId xmlns:a16="http://schemas.microsoft.com/office/drawing/2014/main" id="{990D5A18-DD76-4CD6-B132-55B29E2D8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94867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68174</xdr:colOff>
      <xdr:row>92</xdr:row>
      <xdr:rowOff>33880</xdr:rowOff>
    </xdr:from>
    <xdr:ext cx="85725" cy="390524"/>
    <xdr:pic>
      <xdr:nvPicPr>
        <xdr:cNvPr id="1011" name="Picture 11597">
          <a:extLst>
            <a:ext uri="{FF2B5EF4-FFF2-40B4-BE49-F238E27FC236}">
              <a16:creationId xmlns:a16="http://schemas.microsoft.com/office/drawing/2014/main" id="{01000E68-E780-48AC-BA24-B6C9123C0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7994" y="1659214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21</xdr:col>
      <xdr:colOff>194930</xdr:colOff>
      <xdr:row>92</xdr:row>
      <xdr:rowOff>8861</xdr:rowOff>
    </xdr:from>
    <xdr:ext cx="85725" cy="390524"/>
    <xdr:pic>
      <xdr:nvPicPr>
        <xdr:cNvPr id="1014" name="Picture 11597">
          <a:extLst>
            <a:ext uri="{FF2B5EF4-FFF2-40B4-BE49-F238E27FC236}">
              <a16:creationId xmlns:a16="http://schemas.microsoft.com/office/drawing/2014/main" id="{BAACF6A5-A2DA-46B9-94AC-1AA3A65EF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4110" y="16567121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265814</xdr:colOff>
      <xdr:row>101</xdr:row>
      <xdr:rowOff>17721</xdr:rowOff>
    </xdr:from>
    <xdr:ext cx="72644" cy="419101"/>
    <xdr:pic>
      <xdr:nvPicPr>
        <xdr:cNvPr id="1015" name="Picture 11597">
          <a:extLst>
            <a:ext uri="{FF2B5EF4-FFF2-40B4-BE49-F238E27FC236}">
              <a16:creationId xmlns:a16="http://schemas.microsoft.com/office/drawing/2014/main" id="{09435FDC-E810-4CA9-839D-DB4A685CF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06594" y="183209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398721</xdr:colOff>
      <xdr:row>101</xdr:row>
      <xdr:rowOff>29368</xdr:rowOff>
    </xdr:from>
    <xdr:ext cx="85725" cy="390524"/>
    <xdr:pic>
      <xdr:nvPicPr>
        <xdr:cNvPr id="1016" name="Picture 11597">
          <a:extLst>
            <a:ext uri="{FF2B5EF4-FFF2-40B4-BE49-F238E27FC236}">
              <a16:creationId xmlns:a16="http://schemas.microsoft.com/office/drawing/2014/main" id="{596DBABB-847A-470E-9F43-62B320279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9181" y="183326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3</xdr:col>
      <xdr:colOff>131969</xdr:colOff>
      <xdr:row>109</xdr:row>
      <xdr:rowOff>168349</xdr:rowOff>
    </xdr:from>
    <xdr:to>
      <xdr:col>3</xdr:col>
      <xdr:colOff>257770</xdr:colOff>
      <xdr:row>113</xdr:row>
      <xdr:rowOff>19664</xdr:rowOff>
    </xdr:to>
    <xdr:sp macro="" textlink="">
      <xdr:nvSpPr>
        <xdr:cNvPr id="1017" name="Lightning Bolt 1016">
          <a:extLst>
            <a:ext uri="{FF2B5EF4-FFF2-40B4-BE49-F238E27FC236}">
              <a16:creationId xmlns:a16="http://schemas.microsoft.com/office/drawing/2014/main" id="{0F5F790F-105F-4C0E-83A0-88B4B774C4A5}"/>
            </a:ext>
          </a:extLst>
        </xdr:cNvPr>
        <xdr:cNvSpPr/>
      </xdr:nvSpPr>
      <xdr:spPr>
        <a:xfrm>
          <a:off x="1343549" y="20247049"/>
          <a:ext cx="125801" cy="582835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9</xdr:col>
      <xdr:colOff>194930</xdr:colOff>
      <xdr:row>110</xdr:row>
      <xdr:rowOff>0</xdr:rowOff>
    </xdr:from>
    <xdr:ext cx="85725" cy="390524"/>
    <xdr:pic>
      <xdr:nvPicPr>
        <xdr:cNvPr id="1018" name="Picture 11597">
          <a:extLst>
            <a:ext uri="{FF2B5EF4-FFF2-40B4-BE49-F238E27FC236}">
              <a16:creationId xmlns:a16="http://schemas.microsoft.com/office/drawing/2014/main" id="{F9EC6235-DAAA-4BA7-AF75-16D3D7A72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030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345558</xdr:colOff>
      <xdr:row>109</xdr:row>
      <xdr:rowOff>177208</xdr:rowOff>
    </xdr:from>
    <xdr:ext cx="85725" cy="390524"/>
    <xdr:pic>
      <xdr:nvPicPr>
        <xdr:cNvPr id="1019" name="Picture 11597">
          <a:extLst>
            <a:ext uri="{FF2B5EF4-FFF2-40B4-BE49-F238E27FC236}">
              <a16:creationId xmlns:a16="http://schemas.microsoft.com/office/drawing/2014/main" id="{CBACEA4E-46D7-4F00-A6A9-154EBACAA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6338" y="20255908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186069</xdr:colOff>
      <xdr:row>110</xdr:row>
      <xdr:rowOff>0</xdr:rowOff>
    </xdr:from>
    <xdr:ext cx="72644" cy="419101"/>
    <xdr:pic>
      <xdr:nvPicPr>
        <xdr:cNvPr id="1020" name="Picture 11597">
          <a:extLst>
            <a:ext uri="{FF2B5EF4-FFF2-40B4-BE49-F238E27FC236}">
              <a16:creationId xmlns:a16="http://schemas.microsoft.com/office/drawing/2014/main" id="{F2E0F7DD-D0B5-440E-A239-50AE1A412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426849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53164</xdr:colOff>
      <xdr:row>110</xdr:row>
      <xdr:rowOff>0</xdr:rowOff>
    </xdr:from>
    <xdr:ext cx="85725" cy="390524"/>
    <xdr:pic>
      <xdr:nvPicPr>
        <xdr:cNvPr id="1021" name="Picture 11597">
          <a:extLst>
            <a:ext uri="{FF2B5EF4-FFF2-40B4-BE49-F238E27FC236}">
              <a16:creationId xmlns:a16="http://schemas.microsoft.com/office/drawing/2014/main" id="{6DF8B5D8-C2A2-49C9-90C6-A3AD53D8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624" y="202539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434162</xdr:colOff>
      <xdr:row>110</xdr:row>
      <xdr:rowOff>0</xdr:rowOff>
    </xdr:from>
    <xdr:ext cx="72644" cy="419101"/>
    <xdr:pic>
      <xdr:nvPicPr>
        <xdr:cNvPr id="1022" name="Picture 11597">
          <a:extLst>
            <a:ext uri="{FF2B5EF4-FFF2-40B4-BE49-F238E27FC236}">
              <a16:creationId xmlns:a16="http://schemas.microsoft.com/office/drawing/2014/main" id="{6185CC16-BC29-44D3-806A-819BAC980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24622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218072</xdr:colOff>
      <xdr:row>110</xdr:row>
      <xdr:rowOff>32975</xdr:rowOff>
    </xdr:from>
    <xdr:ext cx="85725" cy="390524"/>
    <xdr:pic>
      <xdr:nvPicPr>
        <xdr:cNvPr id="1023" name="Picture 11597">
          <a:extLst>
            <a:ext uri="{FF2B5EF4-FFF2-40B4-BE49-F238E27FC236}">
              <a16:creationId xmlns:a16="http://schemas.microsoft.com/office/drawing/2014/main" id="{F456CD5A-5300-46FD-8A6C-A7914C0AA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7892" y="202869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69633</xdr:colOff>
      <xdr:row>118</xdr:row>
      <xdr:rowOff>125299</xdr:rowOff>
    </xdr:from>
    <xdr:ext cx="85725" cy="390524"/>
    <xdr:pic>
      <xdr:nvPicPr>
        <xdr:cNvPr id="1024" name="Picture 11597">
          <a:extLst>
            <a:ext uri="{FF2B5EF4-FFF2-40B4-BE49-F238E27FC236}">
              <a16:creationId xmlns:a16="http://schemas.microsoft.com/office/drawing/2014/main" id="{64DBC29E-EA36-4761-8D88-492B00B31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733" y="2198707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219948</xdr:colOff>
      <xdr:row>118</xdr:row>
      <xdr:rowOff>161157</xdr:rowOff>
    </xdr:from>
    <xdr:ext cx="72644" cy="419101"/>
    <xdr:pic>
      <xdr:nvPicPr>
        <xdr:cNvPr id="1025" name="Picture 11597">
          <a:extLst>
            <a:ext uri="{FF2B5EF4-FFF2-40B4-BE49-F238E27FC236}">
              <a16:creationId xmlns:a16="http://schemas.microsoft.com/office/drawing/2014/main" id="{3990010B-8315-42EA-B00A-8522486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211048" y="2202293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15</xdr:col>
      <xdr:colOff>71745</xdr:colOff>
      <xdr:row>119</xdr:row>
      <xdr:rowOff>4329</xdr:rowOff>
    </xdr:from>
    <xdr:to>
      <xdr:col>15</xdr:col>
      <xdr:colOff>208441</xdr:colOff>
      <xdr:row>120</xdr:row>
      <xdr:rowOff>166243</xdr:rowOff>
    </xdr:to>
    <xdr:sp macro="" textlink="">
      <xdr:nvSpPr>
        <xdr:cNvPr id="1026" name="Parallelogram 1025">
          <a:extLst>
            <a:ext uri="{FF2B5EF4-FFF2-40B4-BE49-F238E27FC236}">
              <a16:creationId xmlns:a16="http://schemas.microsoft.com/office/drawing/2014/main" id="{923210D8-F96E-47F2-B653-720399038CE9}"/>
            </a:ext>
          </a:extLst>
        </xdr:cNvPr>
        <xdr:cNvSpPr/>
      </xdr:nvSpPr>
      <xdr:spPr>
        <a:xfrm rot="495798">
          <a:off x="8811885" y="22041369"/>
          <a:ext cx="136696" cy="337174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96592</xdr:colOff>
      <xdr:row>119</xdr:row>
      <xdr:rowOff>13165</xdr:rowOff>
    </xdr:from>
    <xdr:to>
      <xdr:col>15</xdr:col>
      <xdr:colOff>177973</xdr:colOff>
      <xdr:row>120</xdr:row>
      <xdr:rowOff>160986</xdr:rowOff>
    </xdr:to>
    <xdr:cxnSp macro="">
      <xdr:nvCxnSpPr>
        <xdr:cNvPr id="1027" name="Straight Connector 1026">
          <a:extLst>
            <a:ext uri="{FF2B5EF4-FFF2-40B4-BE49-F238E27FC236}">
              <a16:creationId xmlns:a16="http://schemas.microsoft.com/office/drawing/2014/main" id="{6C3EE481-4057-4960-BA6F-8EF136F5605D}"/>
            </a:ext>
          </a:extLst>
        </xdr:cNvPr>
        <xdr:cNvCxnSpPr/>
      </xdr:nvCxnSpPr>
      <xdr:spPr>
        <a:xfrm flipH="1">
          <a:off x="8836732" y="22050205"/>
          <a:ext cx="81381" cy="32308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255477</xdr:colOff>
      <xdr:row>118</xdr:row>
      <xdr:rowOff>170587</xdr:rowOff>
    </xdr:from>
    <xdr:to>
      <xdr:col>15</xdr:col>
      <xdr:colOff>381278</xdr:colOff>
      <xdr:row>122</xdr:row>
      <xdr:rowOff>21903</xdr:rowOff>
    </xdr:to>
    <xdr:sp macro="" textlink="">
      <xdr:nvSpPr>
        <xdr:cNvPr id="1028" name="Lightning Bolt 1027">
          <a:extLst>
            <a:ext uri="{FF2B5EF4-FFF2-40B4-BE49-F238E27FC236}">
              <a16:creationId xmlns:a16="http://schemas.microsoft.com/office/drawing/2014/main" id="{89723F8A-523C-4C99-9227-1F84D0095CCE}"/>
            </a:ext>
          </a:extLst>
        </xdr:cNvPr>
        <xdr:cNvSpPr/>
      </xdr:nvSpPr>
      <xdr:spPr>
        <a:xfrm>
          <a:off x="8995617" y="22032367"/>
          <a:ext cx="125801" cy="58283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77770</xdr:colOff>
      <xdr:row>118</xdr:row>
      <xdr:rowOff>157755</xdr:rowOff>
    </xdr:from>
    <xdr:ext cx="85725" cy="390524"/>
    <xdr:pic>
      <xdr:nvPicPr>
        <xdr:cNvPr id="1029" name="Picture 11597">
          <a:extLst>
            <a:ext uri="{FF2B5EF4-FFF2-40B4-BE49-F238E27FC236}">
              <a16:creationId xmlns:a16="http://schemas.microsoft.com/office/drawing/2014/main" id="{9DC1CEF1-A7DE-4A58-ADD1-82C991D88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7590" y="2201953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165340</xdr:colOff>
      <xdr:row>129</xdr:row>
      <xdr:rowOff>14377</xdr:rowOff>
    </xdr:from>
    <xdr:ext cx="72644" cy="419101"/>
    <xdr:pic>
      <xdr:nvPicPr>
        <xdr:cNvPr id="1030" name="Picture 11597">
          <a:extLst>
            <a:ext uri="{FF2B5EF4-FFF2-40B4-BE49-F238E27FC236}">
              <a16:creationId xmlns:a16="http://schemas.microsoft.com/office/drawing/2014/main" id="{D33C90DB-869D-4FA3-9339-29AFFA06E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156440" y="23903077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7</xdr:col>
      <xdr:colOff>53789</xdr:colOff>
      <xdr:row>22</xdr:row>
      <xdr:rowOff>80683</xdr:rowOff>
    </xdr:from>
    <xdr:to>
      <xdr:col>8</xdr:col>
      <xdr:colOff>215153</xdr:colOff>
      <xdr:row>22</xdr:row>
      <xdr:rowOff>83905</xdr:rowOff>
    </xdr:to>
    <xdr:cxnSp macro="">
      <xdr:nvCxnSpPr>
        <xdr:cNvPr id="1031" name="Straight Arrow Connector 1030">
          <a:extLst>
            <a:ext uri="{FF2B5EF4-FFF2-40B4-BE49-F238E27FC236}">
              <a16:creationId xmlns:a16="http://schemas.microsoft.com/office/drawing/2014/main" id="{4CC1598F-CCF2-4AAE-9F2A-57A01EF971D0}"/>
            </a:ext>
          </a:extLst>
        </xdr:cNvPr>
        <xdr:cNvCxnSpPr/>
      </xdr:nvCxnSpPr>
      <xdr:spPr>
        <a:xfrm flipH="1" flipV="1">
          <a:off x="3795209" y="4020223"/>
          <a:ext cx="786204" cy="322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22</xdr:row>
      <xdr:rowOff>80683</xdr:rowOff>
    </xdr:from>
    <xdr:to>
      <xdr:col>11</xdr:col>
      <xdr:colOff>586331</xdr:colOff>
      <xdr:row>22</xdr:row>
      <xdr:rowOff>81103</xdr:rowOff>
    </xdr:to>
    <xdr:cxnSp macro="">
      <xdr:nvCxnSpPr>
        <xdr:cNvPr id="1033" name="Straight Arrow Connector 1032">
          <a:extLst>
            <a:ext uri="{FF2B5EF4-FFF2-40B4-BE49-F238E27FC236}">
              <a16:creationId xmlns:a16="http://schemas.microsoft.com/office/drawing/2014/main" id="{5D986A32-C716-48E2-9765-278DFEA294A1}"/>
            </a:ext>
          </a:extLst>
        </xdr:cNvPr>
        <xdr:cNvCxnSpPr/>
      </xdr:nvCxnSpPr>
      <xdr:spPr>
        <a:xfrm flipV="1">
          <a:off x="6073140" y="4020223"/>
          <a:ext cx="753971" cy="4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80682</xdr:colOff>
      <xdr:row>22</xdr:row>
      <xdr:rowOff>71718</xdr:rowOff>
    </xdr:from>
    <xdr:to>
      <xdr:col>19</xdr:col>
      <xdr:colOff>134471</xdr:colOff>
      <xdr:row>22</xdr:row>
      <xdr:rowOff>80683</xdr:rowOff>
    </xdr:to>
    <xdr:cxnSp macro="">
      <xdr:nvCxnSpPr>
        <xdr:cNvPr id="1034" name="Straight Arrow Connector 1033">
          <a:extLst>
            <a:ext uri="{FF2B5EF4-FFF2-40B4-BE49-F238E27FC236}">
              <a16:creationId xmlns:a16="http://schemas.microsoft.com/office/drawing/2014/main" id="{9FB9EDF8-3431-4EFD-95DD-8631201ACCD8}"/>
            </a:ext>
          </a:extLst>
        </xdr:cNvPr>
        <xdr:cNvCxnSpPr/>
      </xdr:nvCxnSpPr>
      <xdr:spPr>
        <a:xfrm flipH="1">
          <a:off x="6946302" y="4011258"/>
          <a:ext cx="4427669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134471</xdr:colOff>
      <xdr:row>42</xdr:row>
      <xdr:rowOff>89647</xdr:rowOff>
    </xdr:from>
    <xdr:to>
      <xdr:col>18</xdr:col>
      <xdr:colOff>600635</xdr:colOff>
      <xdr:row>42</xdr:row>
      <xdr:rowOff>89647</xdr:rowOff>
    </xdr:to>
    <xdr:cxnSp macro="">
      <xdr:nvCxnSpPr>
        <xdr:cNvPr id="1035" name="Straight Arrow Connector 1034">
          <a:extLst>
            <a:ext uri="{FF2B5EF4-FFF2-40B4-BE49-F238E27FC236}">
              <a16:creationId xmlns:a16="http://schemas.microsoft.com/office/drawing/2014/main" id="{BCBAF27C-026F-4153-9DC9-F7AB27509B96}"/>
            </a:ext>
          </a:extLst>
        </xdr:cNvPr>
        <xdr:cNvCxnSpPr/>
      </xdr:nvCxnSpPr>
      <xdr:spPr>
        <a:xfrm flipH="1">
          <a:off x="7000091" y="7618207"/>
          <a:ext cx="4215204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116542</xdr:colOff>
      <xdr:row>60</xdr:row>
      <xdr:rowOff>80683</xdr:rowOff>
    </xdr:from>
    <xdr:to>
      <xdr:col>16</xdr:col>
      <xdr:colOff>484094</xdr:colOff>
      <xdr:row>60</xdr:row>
      <xdr:rowOff>80683</xdr:rowOff>
    </xdr:to>
    <xdr:cxnSp macro="">
      <xdr:nvCxnSpPr>
        <xdr:cNvPr id="1036" name="Straight Arrow Connector 1035">
          <a:extLst>
            <a:ext uri="{FF2B5EF4-FFF2-40B4-BE49-F238E27FC236}">
              <a16:creationId xmlns:a16="http://schemas.microsoft.com/office/drawing/2014/main" id="{21849330-EB26-46FF-A6FA-E1986774D348}"/>
            </a:ext>
          </a:extLst>
        </xdr:cNvPr>
        <xdr:cNvCxnSpPr/>
      </xdr:nvCxnSpPr>
      <xdr:spPr>
        <a:xfrm flipH="1">
          <a:off x="8231842" y="10725823"/>
          <a:ext cx="1617232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44823</xdr:colOff>
      <xdr:row>60</xdr:row>
      <xdr:rowOff>80682</xdr:rowOff>
    </xdr:from>
    <xdr:to>
      <xdr:col>21</xdr:col>
      <xdr:colOff>466165</xdr:colOff>
      <xdr:row>60</xdr:row>
      <xdr:rowOff>92165</xdr:rowOff>
    </xdr:to>
    <xdr:cxnSp macro="">
      <xdr:nvCxnSpPr>
        <xdr:cNvPr id="1037" name="Straight Arrow Connector 1036">
          <a:extLst>
            <a:ext uri="{FF2B5EF4-FFF2-40B4-BE49-F238E27FC236}">
              <a16:creationId xmlns:a16="http://schemas.microsoft.com/office/drawing/2014/main" id="{A227861D-30B2-47AB-80BC-B310DDF3B039}"/>
            </a:ext>
          </a:extLst>
        </xdr:cNvPr>
        <xdr:cNvCxnSpPr/>
      </xdr:nvCxnSpPr>
      <xdr:spPr>
        <a:xfrm flipV="1">
          <a:off x="11284323" y="10725822"/>
          <a:ext cx="1671022" cy="11483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385482</xdr:colOff>
      <xdr:row>70</xdr:row>
      <xdr:rowOff>98612</xdr:rowOff>
    </xdr:from>
    <xdr:to>
      <xdr:col>7</xdr:col>
      <xdr:colOff>510989</xdr:colOff>
      <xdr:row>70</xdr:row>
      <xdr:rowOff>101130</xdr:rowOff>
    </xdr:to>
    <xdr:cxnSp macro="">
      <xdr:nvCxnSpPr>
        <xdr:cNvPr id="1038" name="Straight Arrow Connector 1037">
          <a:extLst>
            <a:ext uri="{FF2B5EF4-FFF2-40B4-BE49-F238E27FC236}">
              <a16:creationId xmlns:a16="http://schemas.microsoft.com/office/drawing/2014/main" id="{38DDF602-7054-44BA-9718-77C95725EEFD}"/>
            </a:ext>
          </a:extLst>
        </xdr:cNvPr>
        <xdr:cNvCxnSpPr/>
      </xdr:nvCxnSpPr>
      <xdr:spPr>
        <a:xfrm flipV="1">
          <a:off x="2861982" y="12404912"/>
          <a:ext cx="1390427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71</xdr:row>
      <xdr:rowOff>0</xdr:rowOff>
    </xdr:from>
    <xdr:to>
      <xdr:col>17</xdr:col>
      <xdr:colOff>295835</xdr:colOff>
      <xdr:row>71</xdr:row>
      <xdr:rowOff>17929</xdr:rowOff>
    </xdr:to>
    <xdr:cxnSp macro="">
      <xdr:nvCxnSpPr>
        <xdr:cNvPr id="1039" name="Straight Arrow Connector 1038">
          <a:extLst>
            <a:ext uri="{FF2B5EF4-FFF2-40B4-BE49-F238E27FC236}">
              <a16:creationId xmlns:a16="http://schemas.microsoft.com/office/drawing/2014/main" id="{B34E31CD-0167-4565-98D5-CABD1A3E7089}"/>
            </a:ext>
          </a:extLst>
        </xdr:cNvPr>
        <xdr:cNvCxnSpPr/>
      </xdr:nvCxnSpPr>
      <xdr:spPr>
        <a:xfrm flipH="1" flipV="1">
          <a:off x="3738282" y="12523694"/>
          <a:ext cx="6571129" cy="17929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80682</xdr:colOff>
      <xdr:row>79</xdr:row>
      <xdr:rowOff>71717</xdr:rowOff>
    </xdr:from>
    <xdr:to>
      <xdr:col>8</xdr:col>
      <xdr:colOff>537882</xdr:colOff>
      <xdr:row>79</xdr:row>
      <xdr:rowOff>80682</xdr:rowOff>
    </xdr:to>
    <xdr:cxnSp macro="">
      <xdr:nvCxnSpPr>
        <xdr:cNvPr id="1040" name="Straight Arrow Connector 1039">
          <a:extLst>
            <a:ext uri="{FF2B5EF4-FFF2-40B4-BE49-F238E27FC236}">
              <a16:creationId xmlns:a16="http://schemas.microsoft.com/office/drawing/2014/main" id="{509AC6F6-2280-4BD9-B455-0A74511A72E2}"/>
            </a:ext>
          </a:extLst>
        </xdr:cNvPr>
        <xdr:cNvCxnSpPr/>
      </xdr:nvCxnSpPr>
      <xdr:spPr>
        <a:xfrm flipH="1">
          <a:off x="4446942" y="14069657"/>
          <a:ext cx="45720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313765</xdr:colOff>
      <xdr:row>79</xdr:row>
      <xdr:rowOff>80682</xdr:rowOff>
    </xdr:from>
    <xdr:to>
      <xdr:col>11</xdr:col>
      <xdr:colOff>582706</xdr:colOff>
      <xdr:row>79</xdr:row>
      <xdr:rowOff>83200</xdr:rowOff>
    </xdr:to>
    <xdr:cxnSp macro="">
      <xdr:nvCxnSpPr>
        <xdr:cNvPr id="1041" name="Straight Arrow Connector 1040">
          <a:extLst>
            <a:ext uri="{FF2B5EF4-FFF2-40B4-BE49-F238E27FC236}">
              <a16:creationId xmlns:a16="http://schemas.microsoft.com/office/drawing/2014/main" id="{8E1E32AF-B483-4E3F-8880-51CB59A62C63}"/>
            </a:ext>
          </a:extLst>
        </xdr:cNvPr>
        <xdr:cNvCxnSpPr/>
      </xdr:nvCxnSpPr>
      <xdr:spPr>
        <a:xfrm flipV="1">
          <a:off x="5929705" y="14078622"/>
          <a:ext cx="893781" cy="2518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143436</xdr:colOff>
      <xdr:row>79</xdr:row>
      <xdr:rowOff>80682</xdr:rowOff>
    </xdr:from>
    <xdr:to>
      <xdr:col>18</xdr:col>
      <xdr:colOff>457200</xdr:colOff>
      <xdr:row>79</xdr:row>
      <xdr:rowOff>89647</xdr:rowOff>
    </xdr:to>
    <xdr:cxnSp macro="">
      <xdr:nvCxnSpPr>
        <xdr:cNvPr id="1042" name="Straight Arrow Connector 1041">
          <a:extLst>
            <a:ext uri="{FF2B5EF4-FFF2-40B4-BE49-F238E27FC236}">
              <a16:creationId xmlns:a16="http://schemas.microsoft.com/office/drawing/2014/main" id="{8C3F4E3D-C3FB-462F-AA78-C6EB07D36C82}"/>
            </a:ext>
          </a:extLst>
        </xdr:cNvPr>
        <xdr:cNvCxnSpPr/>
      </xdr:nvCxnSpPr>
      <xdr:spPr>
        <a:xfrm flipH="1">
          <a:off x="7009056" y="14078622"/>
          <a:ext cx="4062804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97</xdr:row>
      <xdr:rowOff>80682</xdr:rowOff>
    </xdr:from>
    <xdr:to>
      <xdr:col>5</xdr:col>
      <xdr:colOff>358588</xdr:colOff>
      <xdr:row>97</xdr:row>
      <xdr:rowOff>80682</xdr:rowOff>
    </xdr:to>
    <xdr:cxnSp macro="">
      <xdr:nvCxnSpPr>
        <xdr:cNvPr id="1043" name="Straight Arrow Connector 1042">
          <a:extLst>
            <a:ext uri="{FF2B5EF4-FFF2-40B4-BE49-F238E27FC236}">
              <a16:creationId xmlns:a16="http://schemas.microsoft.com/office/drawing/2014/main" id="{D40E76AB-A010-4AB6-B44D-1457499A0A09}"/>
            </a:ext>
          </a:extLst>
        </xdr:cNvPr>
        <xdr:cNvCxnSpPr/>
      </xdr:nvCxnSpPr>
      <xdr:spPr>
        <a:xfrm>
          <a:off x="586740" y="17606682"/>
          <a:ext cx="2248348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125506</xdr:colOff>
      <xdr:row>97</xdr:row>
      <xdr:rowOff>71717</xdr:rowOff>
    </xdr:from>
    <xdr:to>
      <xdr:col>8</xdr:col>
      <xdr:colOff>582706</xdr:colOff>
      <xdr:row>97</xdr:row>
      <xdr:rowOff>80682</xdr:rowOff>
    </xdr:to>
    <xdr:cxnSp macro="">
      <xdr:nvCxnSpPr>
        <xdr:cNvPr id="1044" name="Straight Arrow Connector 1043">
          <a:extLst>
            <a:ext uri="{FF2B5EF4-FFF2-40B4-BE49-F238E27FC236}">
              <a16:creationId xmlns:a16="http://schemas.microsoft.com/office/drawing/2014/main" id="{70E47228-92B5-49B0-8A92-E5E5A3D7D8C6}"/>
            </a:ext>
          </a:extLst>
        </xdr:cNvPr>
        <xdr:cNvCxnSpPr/>
      </xdr:nvCxnSpPr>
      <xdr:spPr>
        <a:xfrm flipH="1">
          <a:off x="3242086" y="17597717"/>
          <a:ext cx="1706880" cy="896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</xdr:colOff>
      <xdr:row>115</xdr:row>
      <xdr:rowOff>80682</xdr:rowOff>
    </xdr:from>
    <xdr:to>
      <xdr:col>5</xdr:col>
      <xdr:colOff>502023</xdr:colOff>
      <xdr:row>115</xdr:row>
      <xdr:rowOff>84187</xdr:rowOff>
    </xdr:to>
    <xdr:cxnSp macro="">
      <xdr:nvCxnSpPr>
        <xdr:cNvPr id="1046" name="Straight Arrow Connector 1045">
          <a:extLst>
            <a:ext uri="{FF2B5EF4-FFF2-40B4-BE49-F238E27FC236}">
              <a16:creationId xmlns:a16="http://schemas.microsoft.com/office/drawing/2014/main" id="{9A025414-BE4E-4874-AEDF-28C2A4E685F8}"/>
            </a:ext>
          </a:extLst>
        </xdr:cNvPr>
        <xdr:cNvCxnSpPr/>
      </xdr:nvCxnSpPr>
      <xdr:spPr>
        <a:xfrm flipV="1">
          <a:off x="604669" y="21302382"/>
          <a:ext cx="2373854" cy="35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555812</xdr:colOff>
      <xdr:row>124</xdr:row>
      <xdr:rowOff>89647</xdr:rowOff>
    </xdr:from>
    <xdr:to>
      <xdr:col>19</xdr:col>
      <xdr:colOff>486014</xdr:colOff>
      <xdr:row>124</xdr:row>
      <xdr:rowOff>107577</xdr:rowOff>
    </xdr:to>
    <xdr:cxnSp macro="">
      <xdr:nvCxnSpPr>
        <xdr:cNvPr id="1050" name="Straight Arrow Connector 1049">
          <a:extLst>
            <a:ext uri="{FF2B5EF4-FFF2-40B4-BE49-F238E27FC236}">
              <a16:creationId xmlns:a16="http://schemas.microsoft.com/office/drawing/2014/main" id="{1C63A2D7-22CE-43F1-A0FB-4ED7AA4BE436}"/>
            </a:ext>
          </a:extLst>
        </xdr:cNvPr>
        <xdr:cNvCxnSpPr/>
      </xdr:nvCxnSpPr>
      <xdr:spPr>
        <a:xfrm flipV="1">
          <a:off x="8671112" y="23094427"/>
          <a:ext cx="3054402" cy="1793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80683</xdr:colOff>
      <xdr:row>124</xdr:row>
      <xdr:rowOff>80683</xdr:rowOff>
    </xdr:from>
    <xdr:to>
      <xdr:col>22</xdr:col>
      <xdr:colOff>8964</xdr:colOff>
      <xdr:row>124</xdr:row>
      <xdr:rowOff>80683</xdr:rowOff>
    </xdr:to>
    <xdr:cxnSp macro="">
      <xdr:nvCxnSpPr>
        <xdr:cNvPr id="1053" name="Straight Arrow Connector 1052">
          <a:extLst>
            <a:ext uri="{FF2B5EF4-FFF2-40B4-BE49-F238E27FC236}">
              <a16:creationId xmlns:a16="http://schemas.microsoft.com/office/drawing/2014/main" id="{2A6099BE-979F-4987-9797-E4DDB12A9A54}"/>
            </a:ext>
          </a:extLst>
        </xdr:cNvPr>
        <xdr:cNvCxnSpPr/>
      </xdr:nvCxnSpPr>
      <xdr:spPr>
        <a:xfrm flipH="1">
          <a:off x="11945023" y="23085463"/>
          <a:ext cx="1177961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130772</xdr:colOff>
      <xdr:row>101</xdr:row>
      <xdr:rowOff>24448</xdr:rowOff>
    </xdr:from>
    <xdr:to>
      <xdr:col>13</xdr:col>
      <xdr:colOff>327465</xdr:colOff>
      <xdr:row>102</xdr:row>
      <xdr:rowOff>144109</xdr:rowOff>
    </xdr:to>
    <xdr:cxnSp macro="">
      <xdr:nvCxnSpPr>
        <xdr:cNvPr id="1055" name="Straight Connector 1054">
          <a:extLst>
            <a:ext uri="{FF2B5EF4-FFF2-40B4-BE49-F238E27FC236}">
              <a16:creationId xmlns:a16="http://schemas.microsoft.com/office/drawing/2014/main" id="{D2C1256E-8946-455D-AE81-A34D632E53EF}"/>
            </a:ext>
          </a:extLst>
        </xdr:cNvPr>
        <xdr:cNvCxnSpPr/>
      </xdr:nvCxnSpPr>
      <xdr:spPr>
        <a:xfrm flipH="1">
          <a:off x="7621232" y="18327688"/>
          <a:ext cx="196693" cy="294921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222250</xdr:colOff>
      <xdr:row>157</xdr:row>
      <xdr:rowOff>254000</xdr:rowOff>
    </xdr:from>
    <xdr:to>
      <xdr:col>8</xdr:col>
      <xdr:colOff>417180</xdr:colOff>
      <xdr:row>159</xdr:row>
      <xdr:rowOff>59438</xdr:rowOff>
    </xdr:to>
    <xdr:sp macro="" textlink="">
      <xdr:nvSpPr>
        <xdr:cNvPr id="1058" name="Oval 1057">
          <a:extLst>
            <a:ext uri="{FF2B5EF4-FFF2-40B4-BE49-F238E27FC236}">
              <a16:creationId xmlns:a16="http://schemas.microsoft.com/office/drawing/2014/main" id="{2BEE0790-261D-4A79-96A4-BCB2E004D67A}"/>
            </a:ext>
          </a:extLst>
        </xdr:cNvPr>
        <xdr:cNvSpPr/>
      </xdr:nvSpPr>
      <xdr:spPr>
        <a:xfrm>
          <a:off x="4588510" y="29263340"/>
          <a:ext cx="194930" cy="239778"/>
        </a:xfrm>
        <a:prstGeom prst="ellipse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208935</xdr:colOff>
      <xdr:row>160</xdr:row>
      <xdr:rowOff>147484</xdr:rowOff>
    </xdr:from>
    <xdr:to>
      <xdr:col>8</xdr:col>
      <xdr:colOff>395005</xdr:colOff>
      <xdr:row>162</xdr:row>
      <xdr:rowOff>40872</xdr:rowOff>
    </xdr:to>
    <xdr:sp macro="" textlink="">
      <xdr:nvSpPr>
        <xdr:cNvPr id="1062" name="Isosceles Triangle 1061">
          <a:extLst>
            <a:ext uri="{FF2B5EF4-FFF2-40B4-BE49-F238E27FC236}">
              <a16:creationId xmlns:a16="http://schemas.microsoft.com/office/drawing/2014/main" id="{BE0496AF-A8C7-45EF-8914-A8A45D3D2C06}"/>
            </a:ext>
          </a:extLst>
        </xdr:cNvPr>
        <xdr:cNvSpPr/>
      </xdr:nvSpPr>
      <xdr:spPr>
        <a:xfrm>
          <a:off x="4575195" y="29758804"/>
          <a:ext cx="186070" cy="228668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8860</xdr:colOff>
      <xdr:row>127</xdr:row>
      <xdr:rowOff>83732</xdr:rowOff>
    </xdr:from>
    <xdr:to>
      <xdr:col>14</xdr:col>
      <xdr:colOff>611506</xdr:colOff>
      <xdr:row>129</xdr:row>
      <xdr:rowOff>1774</xdr:rowOff>
    </xdr:to>
    <xdr:sp macro="" textlink="">
      <xdr:nvSpPr>
        <xdr:cNvPr id="1063" name="Isosceles Triangle 1062">
          <a:extLst>
            <a:ext uri="{FF2B5EF4-FFF2-40B4-BE49-F238E27FC236}">
              <a16:creationId xmlns:a16="http://schemas.microsoft.com/office/drawing/2014/main" id="{B5E34C1A-9911-40B9-B275-99FF127B3D29}"/>
            </a:ext>
          </a:extLst>
        </xdr:cNvPr>
        <xdr:cNvSpPr/>
      </xdr:nvSpPr>
      <xdr:spPr>
        <a:xfrm>
          <a:off x="8124160" y="23507612"/>
          <a:ext cx="602646" cy="382862"/>
        </a:xfrm>
        <a:prstGeom prst="triangle">
          <a:avLst/>
        </a:prstGeom>
        <a:solidFill>
          <a:srgbClr val="FF0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8860</xdr:colOff>
      <xdr:row>127</xdr:row>
      <xdr:rowOff>83732</xdr:rowOff>
    </xdr:from>
    <xdr:to>
      <xdr:col>16</xdr:col>
      <xdr:colOff>611506</xdr:colOff>
      <xdr:row>129</xdr:row>
      <xdr:rowOff>1774</xdr:rowOff>
    </xdr:to>
    <xdr:sp macro="" textlink="">
      <xdr:nvSpPr>
        <xdr:cNvPr id="1064" name="Isosceles Triangle 1063">
          <a:extLst>
            <a:ext uri="{FF2B5EF4-FFF2-40B4-BE49-F238E27FC236}">
              <a16:creationId xmlns:a16="http://schemas.microsoft.com/office/drawing/2014/main" id="{557FF160-1D85-47F7-9C32-35B2A9C25E6D}"/>
            </a:ext>
          </a:extLst>
        </xdr:cNvPr>
        <xdr:cNvSpPr/>
      </xdr:nvSpPr>
      <xdr:spPr>
        <a:xfrm>
          <a:off x="937384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8860</xdr:colOff>
      <xdr:row>127</xdr:row>
      <xdr:rowOff>83732</xdr:rowOff>
    </xdr:from>
    <xdr:to>
      <xdr:col>18</xdr:col>
      <xdr:colOff>611506</xdr:colOff>
      <xdr:row>129</xdr:row>
      <xdr:rowOff>1774</xdr:rowOff>
    </xdr:to>
    <xdr:sp macro="" textlink="">
      <xdr:nvSpPr>
        <xdr:cNvPr id="1065" name="Isosceles Triangle 1064">
          <a:extLst>
            <a:ext uri="{FF2B5EF4-FFF2-40B4-BE49-F238E27FC236}">
              <a16:creationId xmlns:a16="http://schemas.microsoft.com/office/drawing/2014/main" id="{037E2C6E-5B05-4522-A94D-680E65003670}"/>
            </a:ext>
          </a:extLst>
        </xdr:cNvPr>
        <xdr:cNvSpPr/>
      </xdr:nvSpPr>
      <xdr:spPr>
        <a:xfrm>
          <a:off x="10623520" y="23507612"/>
          <a:ext cx="602646" cy="382862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8860</xdr:colOff>
      <xdr:row>127</xdr:row>
      <xdr:rowOff>83732</xdr:rowOff>
    </xdr:from>
    <xdr:to>
      <xdr:col>20</xdr:col>
      <xdr:colOff>611506</xdr:colOff>
      <xdr:row>129</xdr:row>
      <xdr:rowOff>1774</xdr:rowOff>
    </xdr:to>
    <xdr:sp macro="" textlink="">
      <xdr:nvSpPr>
        <xdr:cNvPr id="1066" name="Isosceles Triangle 1065">
          <a:extLst>
            <a:ext uri="{FF2B5EF4-FFF2-40B4-BE49-F238E27FC236}">
              <a16:creationId xmlns:a16="http://schemas.microsoft.com/office/drawing/2014/main" id="{CF0B9744-4C4D-4931-A26F-58CFBDD39AEF}"/>
            </a:ext>
          </a:extLst>
        </xdr:cNvPr>
        <xdr:cNvSpPr/>
      </xdr:nvSpPr>
      <xdr:spPr>
        <a:xfrm>
          <a:off x="11873200" y="23507612"/>
          <a:ext cx="602646" cy="382862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0</xdr:colOff>
      <xdr:row>137</xdr:row>
      <xdr:rowOff>35440</xdr:rowOff>
    </xdr:from>
    <xdr:to>
      <xdr:col>5</xdr:col>
      <xdr:colOff>1</xdr:colOff>
      <xdr:row>138</xdr:row>
      <xdr:rowOff>203790</xdr:rowOff>
    </xdr:to>
    <xdr:sp macro="" textlink="">
      <xdr:nvSpPr>
        <xdr:cNvPr id="1067" name="Isosceles Triangle 1066">
          <a:extLst>
            <a:ext uri="{FF2B5EF4-FFF2-40B4-BE49-F238E27FC236}">
              <a16:creationId xmlns:a16="http://schemas.microsoft.com/office/drawing/2014/main" id="{0C4EC3F5-959F-49DB-8B61-F3A5C24AF313}"/>
            </a:ext>
          </a:extLst>
        </xdr:cNvPr>
        <xdr:cNvSpPr/>
      </xdr:nvSpPr>
      <xdr:spPr>
        <a:xfrm>
          <a:off x="1851660" y="25478620"/>
          <a:ext cx="624841" cy="381710"/>
        </a:xfrm>
        <a:prstGeom prst="triangle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575931</xdr:colOff>
      <xdr:row>137</xdr:row>
      <xdr:rowOff>53162</xdr:rowOff>
    </xdr:from>
    <xdr:to>
      <xdr:col>3</xdr:col>
      <xdr:colOff>1</xdr:colOff>
      <xdr:row>138</xdr:row>
      <xdr:rowOff>194929</xdr:rowOff>
    </xdr:to>
    <xdr:sp macro="" textlink="">
      <xdr:nvSpPr>
        <xdr:cNvPr id="1068" name="Isosceles Triangle 1067">
          <a:extLst>
            <a:ext uri="{FF2B5EF4-FFF2-40B4-BE49-F238E27FC236}">
              <a16:creationId xmlns:a16="http://schemas.microsoft.com/office/drawing/2014/main" id="{0E2703DD-6949-4E90-9FAA-58CB617497A1}"/>
            </a:ext>
          </a:extLst>
        </xdr:cNvPr>
        <xdr:cNvSpPr/>
      </xdr:nvSpPr>
      <xdr:spPr>
        <a:xfrm>
          <a:off x="575931" y="25496342"/>
          <a:ext cx="635650" cy="355127"/>
        </a:xfrm>
        <a:prstGeom prst="triangl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221512</xdr:colOff>
      <xdr:row>137</xdr:row>
      <xdr:rowOff>150628</xdr:rowOff>
    </xdr:from>
    <xdr:to>
      <xdr:col>6</xdr:col>
      <xdr:colOff>324700</xdr:colOff>
      <xdr:row>141</xdr:row>
      <xdr:rowOff>3875</xdr:rowOff>
    </xdr:to>
    <xdr:sp macro="" textlink="">
      <xdr:nvSpPr>
        <xdr:cNvPr id="1069" name="Rectangle 1068">
          <a:extLst>
            <a:ext uri="{FF2B5EF4-FFF2-40B4-BE49-F238E27FC236}">
              <a16:creationId xmlns:a16="http://schemas.microsoft.com/office/drawing/2014/main" id="{9EB9F894-410D-47D0-9751-021BE00097B1}"/>
            </a:ext>
          </a:extLst>
        </xdr:cNvPr>
        <xdr:cNvSpPr/>
      </xdr:nvSpPr>
      <xdr:spPr>
        <a:xfrm>
          <a:off x="3338092" y="25593808"/>
          <a:ext cx="103188" cy="70668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21</xdr:col>
      <xdr:colOff>186069</xdr:colOff>
      <xdr:row>119</xdr:row>
      <xdr:rowOff>0</xdr:rowOff>
    </xdr:from>
    <xdr:ext cx="72644" cy="419101"/>
    <xdr:pic>
      <xdr:nvPicPr>
        <xdr:cNvPr id="1070" name="Picture 11597">
          <a:extLst>
            <a:ext uri="{FF2B5EF4-FFF2-40B4-BE49-F238E27FC236}">
              <a16:creationId xmlns:a16="http://schemas.microsoft.com/office/drawing/2014/main" id="{2510D66D-A98A-4593-A3E3-BDD6CBA43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675249" y="2203704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106325</xdr:colOff>
      <xdr:row>129</xdr:row>
      <xdr:rowOff>17722</xdr:rowOff>
    </xdr:from>
    <xdr:ext cx="72644" cy="419101"/>
    <xdr:pic>
      <xdr:nvPicPr>
        <xdr:cNvPr id="1071" name="Picture 11597">
          <a:extLst>
            <a:ext uri="{FF2B5EF4-FFF2-40B4-BE49-F238E27FC236}">
              <a16:creationId xmlns:a16="http://schemas.microsoft.com/office/drawing/2014/main" id="{9D60A7D2-B82E-4074-8035-7D549FA8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17905" y="23906422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478465</xdr:colOff>
      <xdr:row>129</xdr:row>
      <xdr:rowOff>8860</xdr:rowOff>
    </xdr:from>
    <xdr:ext cx="85725" cy="390524"/>
    <xdr:pic>
      <xdr:nvPicPr>
        <xdr:cNvPr id="1072" name="Picture 11597">
          <a:extLst>
            <a:ext uri="{FF2B5EF4-FFF2-40B4-BE49-F238E27FC236}">
              <a16:creationId xmlns:a16="http://schemas.microsoft.com/office/drawing/2014/main" id="{8C38CC43-F5B4-42D5-AE8C-AAA0DA69D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0045" y="238975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212652</xdr:colOff>
      <xdr:row>129</xdr:row>
      <xdr:rowOff>0</xdr:rowOff>
    </xdr:from>
    <xdr:to>
      <xdr:col>5</xdr:col>
      <xdr:colOff>338453</xdr:colOff>
      <xdr:row>132</xdr:row>
      <xdr:rowOff>19666</xdr:rowOff>
    </xdr:to>
    <xdr:sp macro="" textlink="">
      <xdr:nvSpPr>
        <xdr:cNvPr id="1073" name="Lightning Bolt 1072">
          <a:extLst>
            <a:ext uri="{FF2B5EF4-FFF2-40B4-BE49-F238E27FC236}">
              <a16:creationId xmlns:a16="http://schemas.microsoft.com/office/drawing/2014/main" id="{0113BD06-6FDE-43A0-92E2-C5490B6184CD}"/>
            </a:ext>
          </a:extLst>
        </xdr:cNvPr>
        <xdr:cNvSpPr/>
      </xdr:nvSpPr>
      <xdr:spPr>
        <a:xfrm>
          <a:off x="2689152" y="23888700"/>
          <a:ext cx="125801" cy="583546"/>
        </a:xfrm>
        <a:prstGeom prst="lightningBol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7</xdr:col>
      <xdr:colOff>106325</xdr:colOff>
      <xdr:row>128</xdr:row>
      <xdr:rowOff>168349</xdr:rowOff>
    </xdr:from>
    <xdr:ext cx="85725" cy="390524"/>
    <xdr:pic>
      <xdr:nvPicPr>
        <xdr:cNvPr id="1074" name="Picture 11597">
          <a:extLst>
            <a:ext uri="{FF2B5EF4-FFF2-40B4-BE49-F238E27FC236}">
              <a16:creationId xmlns:a16="http://schemas.microsoft.com/office/drawing/2014/main" id="{64604C2B-0D01-4A11-9FBC-A9E62200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7745" y="2388178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194930</xdr:colOff>
      <xdr:row>129</xdr:row>
      <xdr:rowOff>0</xdr:rowOff>
    </xdr:from>
    <xdr:ext cx="85725" cy="390524"/>
    <xdr:pic>
      <xdr:nvPicPr>
        <xdr:cNvPr id="1075" name="Picture 11597">
          <a:extLst>
            <a:ext uri="{FF2B5EF4-FFF2-40B4-BE49-F238E27FC236}">
              <a16:creationId xmlns:a16="http://schemas.microsoft.com/office/drawing/2014/main" id="{5DE01C19-361A-48BD-91BC-8E344960E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5390" y="23888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13</xdr:col>
      <xdr:colOff>443023</xdr:colOff>
      <xdr:row>129</xdr:row>
      <xdr:rowOff>8861</xdr:rowOff>
    </xdr:from>
    <xdr:ext cx="72644" cy="419101"/>
    <xdr:pic>
      <xdr:nvPicPr>
        <xdr:cNvPr id="1076" name="Picture 11597">
          <a:extLst>
            <a:ext uri="{FF2B5EF4-FFF2-40B4-BE49-F238E27FC236}">
              <a16:creationId xmlns:a16="http://schemas.microsoft.com/office/drawing/2014/main" id="{965B3DF6-DE98-46FE-A2E8-2F7692BD7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33483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17</xdr:col>
      <xdr:colOff>274675</xdr:colOff>
      <xdr:row>129</xdr:row>
      <xdr:rowOff>0</xdr:rowOff>
    </xdr:from>
    <xdr:ext cx="72644" cy="419101"/>
    <xdr:pic>
      <xdr:nvPicPr>
        <xdr:cNvPr id="1077" name="Picture 11597">
          <a:extLst>
            <a:ext uri="{FF2B5EF4-FFF2-40B4-BE49-F238E27FC236}">
              <a16:creationId xmlns:a16="http://schemas.microsoft.com/office/drawing/2014/main" id="{A0CBC921-69A7-4AB1-A83D-95730DB22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64495" y="2388870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292395</xdr:colOff>
      <xdr:row>129</xdr:row>
      <xdr:rowOff>8861</xdr:rowOff>
    </xdr:from>
    <xdr:ext cx="72644" cy="419101"/>
    <xdr:pic>
      <xdr:nvPicPr>
        <xdr:cNvPr id="1078" name="Picture 11597">
          <a:extLst>
            <a:ext uri="{FF2B5EF4-FFF2-40B4-BE49-F238E27FC236}">
              <a16:creationId xmlns:a16="http://schemas.microsoft.com/office/drawing/2014/main" id="{311CD83A-D9B7-4A9E-A76C-94BCA54A0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531895" y="23897561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5</xdr:col>
      <xdr:colOff>197225</xdr:colOff>
      <xdr:row>55</xdr:row>
      <xdr:rowOff>35859</xdr:rowOff>
    </xdr:from>
    <xdr:to>
      <xdr:col>5</xdr:col>
      <xdr:colOff>390419</xdr:colOff>
      <xdr:row>57</xdr:row>
      <xdr:rowOff>18531</xdr:rowOff>
    </xdr:to>
    <xdr:sp macro="" textlink="">
      <xdr:nvSpPr>
        <xdr:cNvPr id="1079" name="Parallelogram 1078">
          <a:extLst>
            <a:ext uri="{FF2B5EF4-FFF2-40B4-BE49-F238E27FC236}">
              <a16:creationId xmlns:a16="http://schemas.microsoft.com/office/drawing/2014/main" id="{78D4AA67-A0F8-4581-A433-137587598CB7}"/>
            </a:ext>
          </a:extLst>
        </xdr:cNvPr>
        <xdr:cNvSpPr/>
      </xdr:nvSpPr>
      <xdr:spPr>
        <a:xfrm rot="1440000">
          <a:off x="2673725" y="9827559"/>
          <a:ext cx="193194" cy="333192"/>
        </a:xfrm>
        <a:prstGeom prst="parallelogram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197225</xdr:colOff>
      <xdr:row>55</xdr:row>
      <xdr:rowOff>35859</xdr:rowOff>
    </xdr:from>
    <xdr:to>
      <xdr:col>5</xdr:col>
      <xdr:colOff>393918</xdr:colOff>
      <xdr:row>56</xdr:row>
      <xdr:rowOff>157805</xdr:rowOff>
    </xdr:to>
    <xdr:cxnSp macro="">
      <xdr:nvCxnSpPr>
        <xdr:cNvPr id="1080" name="Straight Connector 1079">
          <a:extLst>
            <a:ext uri="{FF2B5EF4-FFF2-40B4-BE49-F238E27FC236}">
              <a16:creationId xmlns:a16="http://schemas.microsoft.com/office/drawing/2014/main" id="{09643097-CF7C-4E97-BEE1-E9F929F9ED7F}"/>
            </a:ext>
          </a:extLst>
        </xdr:cNvPr>
        <xdr:cNvCxnSpPr/>
      </xdr:nvCxnSpPr>
      <xdr:spPr>
        <a:xfrm flipH="1">
          <a:off x="2673725" y="9827559"/>
          <a:ext cx="196693" cy="297206"/>
        </a:xfrm>
        <a:prstGeom prst="line">
          <a:avLst/>
        </a:prstGeom>
        <a:ln>
          <a:solidFill>
            <a:schemeClr val="bg1"/>
          </a:solidFill>
          <a:prstDash val="sysDash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44824</xdr:colOff>
      <xdr:row>55</xdr:row>
      <xdr:rowOff>0</xdr:rowOff>
    </xdr:from>
    <xdr:ext cx="85725" cy="390524"/>
    <xdr:pic>
      <xdr:nvPicPr>
        <xdr:cNvPr id="1081" name="Picture 11597">
          <a:extLst>
            <a:ext uri="{FF2B5EF4-FFF2-40B4-BE49-F238E27FC236}">
              <a16:creationId xmlns:a16="http://schemas.microsoft.com/office/drawing/2014/main" id="{49806187-383C-492D-9559-842E61DB9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324" y="979170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11</xdr:col>
      <xdr:colOff>80683</xdr:colOff>
      <xdr:row>55</xdr:row>
      <xdr:rowOff>17930</xdr:rowOff>
    </xdr:from>
    <xdr:ext cx="72644" cy="419101"/>
    <xdr:pic>
      <xdr:nvPicPr>
        <xdr:cNvPr id="1082" name="Picture 11597">
          <a:extLst>
            <a:ext uri="{FF2B5EF4-FFF2-40B4-BE49-F238E27FC236}">
              <a16:creationId xmlns:a16="http://schemas.microsoft.com/office/drawing/2014/main" id="{88EA6CE5-AC38-453E-AFD0-7F413F3C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321463" y="980963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233082</xdr:colOff>
      <xdr:row>55</xdr:row>
      <xdr:rowOff>17930</xdr:rowOff>
    </xdr:from>
    <xdr:ext cx="85725" cy="390524"/>
    <xdr:pic>
      <xdr:nvPicPr>
        <xdr:cNvPr id="1083" name="Picture 11597">
          <a:extLst>
            <a:ext uri="{FF2B5EF4-FFF2-40B4-BE49-F238E27FC236}">
              <a16:creationId xmlns:a16="http://schemas.microsoft.com/office/drawing/2014/main" id="{E01966B6-4A68-4FC0-9B3D-2564C86BA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3542" y="980963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19</xdr:col>
      <xdr:colOff>528918</xdr:colOff>
      <xdr:row>92</xdr:row>
      <xdr:rowOff>0</xdr:rowOff>
    </xdr:from>
    <xdr:ext cx="72644" cy="419101"/>
    <xdr:pic>
      <xdr:nvPicPr>
        <xdr:cNvPr id="1084" name="Picture 11597">
          <a:extLst>
            <a:ext uri="{FF2B5EF4-FFF2-40B4-BE49-F238E27FC236}">
              <a16:creationId xmlns:a16="http://schemas.microsoft.com/office/drawing/2014/main" id="{41EFF776-B4F2-4384-ACA6-21B596831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768418" y="165582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21</xdr:col>
      <xdr:colOff>304800</xdr:colOff>
      <xdr:row>92</xdr:row>
      <xdr:rowOff>17929</xdr:rowOff>
    </xdr:from>
    <xdr:ext cx="72644" cy="419101"/>
    <xdr:pic>
      <xdr:nvPicPr>
        <xdr:cNvPr id="1085" name="Picture 11597">
          <a:extLst>
            <a:ext uri="{FF2B5EF4-FFF2-40B4-BE49-F238E27FC236}">
              <a16:creationId xmlns:a16="http://schemas.microsoft.com/office/drawing/2014/main" id="{3ECCCDDE-0624-457F-A87A-A0622DFF5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93980" y="16576189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224118</xdr:colOff>
      <xdr:row>101</xdr:row>
      <xdr:rowOff>8965</xdr:rowOff>
    </xdr:from>
    <xdr:ext cx="72644" cy="419101"/>
    <xdr:pic>
      <xdr:nvPicPr>
        <xdr:cNvPr id="1086" name="Picture 11597">
          <a:extLst>
            <a:ext uri="{FF2B5EF4-FFF2-40B4-BE49-F238E27FC236}">
              <a16:creationId xmlns:a16="http://schemas.microsoft.com/office/drawing/2014/main" id="{11455F9B-B443-45D5-A56B-69916F419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00618" y="1831220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13</xdr:col>
      <xdr:colOff>525129</xdr:colOff>
      <xdr:row>101</xdr:row>
      <xdr:rowOff>71035</xdr:rowOff>
    </xdr:from>
    <xdr:ext cx="72644" cy="419101"/>
    <xdr:pic>
      <xdr:nvPicPr>
        <xdr:cNvPr id="1087" name="Picture 11597">
          <a:extLst>
            <a:ext uri="{FF2B5EF4-FFF2-40B4-BE49-F238E27FC236}">
              <a16:creationId xmlns:a16="http://schemas.microsoft.com/office/drawing/2014/main" id="{EF85AE5F-88B6-4308-B62C-1DE9B9A55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015589" y="1837427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15</xdr:col>
      <xdr:colOff>242047</xdr:colOff>
      <xdr:row>110</xdr:row>
      <xdr:rowOff>0</xdr:rowOff>
    </xdr:from>
    <xdr:ext cx="72644" cy="419101"/>
    <xdr:pic>
      <xdr:nvPicPr>
        <xdr:cNvPr id="1088" name="Picture 11597">
          <a:extLst>
            <a:ext uri="{FF2B5EF4-FFF2-40B4-BE49-F238E27FC236}">
              <a16:creationId xmlns:a16="http://schemas.microsoft.com/office/drawing/2014/main" id="{C8CB2947-633D-4A97-9878-8E7294E7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982187" y="20253960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19</xdr:col>
      <xdr:colOff>367553</xdr:colOff>
      <xdr:row>110</xdr:row>
      <xdr:rowOff>44823</xdr:rowOff>
    </xdr:from>
    <xdr:ext cx="85725" cy="390524"/>
    <xdr:pic>
      <xdr:nvPicPr>
        <xdr:cNvPr id="1089" name="Picture 11597">
          <a:extLst>
            <a:ext uri="{FF2B5EF4-FFF2-40B4-BE49-F238E27FC236}">
              <a16:creationId xmlns:a16="http://schemas.microsoft.com/office/drawing/2014/main" id="{10A54F75-D11A-4493-9497-E13436FA7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07053" y="20298783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17</xdr:col>
      <xdr:colOff>233083</xdr:colOff>
      <xdr:row>118</xdr:row>
      <xdr:rowOff>161365</xdr:rowOff>
    </xdr:from>
    <xdr:ext cx="72644" cy="419101"/>
    <xdr:pic>
      <xdr:nvPicPr>
        <xdr:cNvPr id="1092" name="Picture 11597">
          <a:extLst>
            <a:ext uri="{FF2B5EF4-FFF2-40B4-BE49-F238E27FC236}">
              <a16:creationId xmlns:a16="http://schemas.microsoft.com/office/drawing/2014/main" id="{A8A4BE13-E4EC-4C3B-ABA5-2B912A4AF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222903" y="2202314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11</xdr:col>
      <xdr:colOff>331694</xdr:colOff>
      <xdr:row>129</xdr:row>
      <xdr:rowOff>17931</xdr:rowOff>
    </xdr:from>
    <xdr:to>
      <xdr:col>11</xdr:col>
      <xdr:colOff>377413</xdr:colOff>
      <xdr:row>131</xdr:row>
      <xdr:rowOff>189746</xdr:rowOff>
    </xdr:to>
    <xdr:sp macro="" textlink="">
      <xdr:nvSpPr>
        <xdr:cNvPr id="1093" name="AutoShape 10733">
          <a:extLst>
            <a:ext uri="{FF2B5EF4-FFF2-40B4-BE49-F238E27FC236}">
              <a16:creationId xmlns:a16="http://schemas.microsoft.com/office/drawing/2014/main" id="{F3BAC354-00A7-4596-B8DB-C39D0A673D6B}"/>
            </a:ext>
          </a:extLst>
        </xdr:cNvPr>
        <xdr:cNvSpPr>
          <a:spLocks noChangeArrowheads="1"/>
        </xdr:cNvSpPr>
      </xdr:nvSpPr>
      <xdr:spPr bwMode="auto">
        <a:xfrm rot="5400000">
          <a:off x="6334166" y="24144939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316162</xdr:colOff>
      <xdr:row>128</xdr:row>
      <xdr:rowOff>142499</xdr:rowOff>
    </xdr:from>
    <xdr:to>
      <xdr:col>3</xdr:col>
      <xdr:colOff>361881</xdr:colOff>
      <xdr:row>131</xdr:row>
      <xdr:rowOff>135020</xdr:rowOff>
    </xdr:to>
    <xdr:sp macro="" textlink="">
      <xdr:nvSpPr>
        <xdr:cNvPr id="1094" name="AutoShape 10733">
          <a:extLst>
            <a:ext uri="{FF2B5EF4-FFF2-40B4-BE49-F238E27FC236}">
              <a16:creationId xmlns:a16="http://schemas.microsoft.com/office/drawing/2014/main" id="{EEE181BF-9B47-4A44-A1FD-80FF08E3A43B}"/>
            </a:ext>
          </a:extLst>
        </xdr:cNvPr>
        <xdr:cNvSpPr>
          <a:spLocks noChangeArrowheads="1"/>
        </xdr:cNvSpPr>
      </xdr:nvSpPr>
      <xdr:spPr bwMode="auto">
        <a:xfrm rot="5400000">
          <a:off x="1291451" y="24092230"/>
          <a:ext cx="518301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394447</xdr:colOff>
      <xdr:row>119</xdr:row>
      <xdr:rowOff>8967</xdr:rowOff>
    </xdr:from>
    <xdr:to>
      <xdr:col>3</xdr:col>
      <xdr:colOff>440166</xdr:colOff>
      <xdr:row>121</xdr:row>
      <xdr:rowOff>180782</xdr:rowOff>
    </xdr:to>
    <xdr:sp macro="" textlink="">
      <xdr:nvSpPr>
        <xdr:cNvPr id="1095" name="AutoShape 10733">
          <a:extLst>
            <a:ext uri="{FF2B5EF4-FFF2-40B4-BE49-F238E27FC236}">
              <a16:creationId xmlns:a16="http://schemas.microsoft.com/office/drawing/2014/main" id="{733C0663-EC40-46B3-B16E-E34B44954CD9}"/>
            </a:ext>
          </a:extLst>
        </xdr:cNvPr>
        <xdr:cNvSpPr>
          <a:spLocks noChangeArrowheads="1"/>
        </xdr:cNvSpPr>
      </xdr:nvSpPr>
      <xdr:spPr bwMode="auto">
        <a:xfrm rot="5400000">
          <a:off x="1367719" y="22284315"/>
          <a:ext cx="52233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21</xdr:col>
      <xdr:colOff>233082</xdr:colOff>
      <xdr:row>129</xdr:row>
      <xdr:rowOff>8965</xdr:rowOff>
    </xdr:from>
    <xdr:ext cx="72644" cy="419101"/>
    <xdr:pic>
      <xdr:nvPicPr>
        <xdr:cNvPr id="1096" name="Picture 11597">
          <a:extLst>
            <a:ext uri="{FF2B5EF4-FFF2-40B4-BE49-F238E27FC236}">
              <a16:creationId xmlns:a16="http://schemas.microsoft.com/office/drawing/2014/main" id="{1FE4009E-FF37-4BDD-99C5-C7A4054B7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22262" y="23897665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3</xdr:col>
      <xdr:colOff>242047</xdr:colOff>
      <xdr:row>138</xdr:row>
      <xdr:rowOff>206189</xdr:rowOff>
    </xdr:from>
    <xdr:ext cx="85725" cy="390524"/>
    <xdr:pic>
      <xdr:nvPicPr>
        <xdr:cNvPr id="1097" name="Picture 11597">
          <a:extLst>
            <a:ext uri="{FF2B5EF4-FFF2-40B4-BE49-F238E27FC236}">
              <a16:creationId xmlns:a16="http://schemas.microsoft.com/office/drawing/2014/main" id="{7C2DB635-260E-4459-94F0-8CC602F4C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3627" y="25862729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197223</xdr:colOff>
      <xdr:row>139</xdr:row>
      <xdr:rowOff>8965</xdr:rowOff>
    </xdr:from>
    <xdr:ext cx="85725" cy="390524"/>
    <xdr:pic>
      <xdr:nvPicPr>
        <xdr:cNvPr id="1098" name="Picture 11597">
          <a:extLst>
            <a:ext uri="{FF2B5EF4-FFF2-40B4-BE49-F238E27FC236}">
              <a16:creationId xmlns:a16="http://schemas.microsoft.com/office/drawing/2014/main" id="{4C392CC8-B8E8-43A3-8952-4497C96B7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3723" y="2587886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403412</xdr:colOff>
      <xdr:row>138</xdr:row>
      <xdr:rowOff>206189</xdr:rowOff>
    </xdr:from>
    <xdr:to>
      <xdr:col>5</xdr:col>
      <xdr:colOff>449131</xdr:colOff>
      <xdr:row>141</xdr:row>
      <xdr:rowOff>91134</xdr:rowOff>
    </xdr:to>
    <xdr:sp macro="" textlink="">
      <xdr:nvSpPr>
        <xdr:cNvPr id="1099" name="AutoShape 10733">
          <a:extLst>
            <a:ext uri="{FF2B5EF4-FFF2-40B4-BE49-F238E27FC236}">
              <a16:creationId xmlns:a16="http://schemas.microsoft.com/office/drawing/2014/main" id="{6DFA2418-DAFD-4655-A9D3-E3BE5B90CEE5}"/>
            </a:ext>
          </a:extLst>
        </xdr:cNvPr>
        <xdr:cNvSpPr>
          <a:spLocks noChangeArrowheads="1"/>
        </xdr:cNvSpPr>
      </xdr:nvSpPr>
      <xdr:spPr bwMode="auto">
        <a:xfrm rot="5400000">
          <a:off x="2640259" y="26102382"/>
          <a:ext cx="525025" cy="45719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3</xdr:col>
      <xdr:colOff>233082</xdr:colOff>
      <xdr:row>25</xdr:row>
      <xdr:rowOff>161364</xdr:rowOff>
    </xdr:from>
    <xdr:ext cx="72644" cy="419101"/>
    <xdr:pic>
      <xdr:nvPicPr>
        <xdr:cNvPr id="1100" name="Picture 11597">
          <a:extLst>
            <a:ext uri="{FF2B5EF4-FFF2-40B4-BE49-F238E27FC236}">
              <a16:creationId xmlns:a16="http://schemas.microsoft.com/office/drawing/2014/main" id="{3BC0F069-DA10-4B7A-A0D7-879FF2F4A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444662" y="470288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5</xdr:col>
      <xdr:colOff>242048</xdr:colOff>
      <xdr:row>26</xdr:row>
      <xdr:rowOff>26894</xdr:rowOff>
    </xdr:from>
    <xdr:ext cx="85725" cy="390524"/>
    <xdr:pic>
      <xdr:nvPicPr>
        <xdr:cNvPr id="1101" name="Picture 11597">
          <a:extLst>
            <a:ext uri="{FF2B5EF4-FFF2-40B4-BE49-F238E27FC236}">
              <a16:creationId xmlns:a16="http://schemas.microsoft.com/office/drawing/2014/main" id="{BB10F2EF-8298-401F-B1B8-131C0B5F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8548" y="4743674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358589</xdr:colOff>
      <xdr:row>37</xdr:row>
      <xdr:rowOff>8965</xdr:rowOff>
    </xdr:from>
    <xdr:ext cx="85725" cy="390524"/>
    <xdr:pic>
      <xdr:nvPicPr>
        <xdr:cNvPr id="1102" name="Picture 11597">
          <a:extLst>
            <a:ext uri="{FF2B5EF4-FFF2-40B4-BE49-F238E27FC236}">
              <a16:creationId xmlns:a16="http://schemas.microsoft.com/office/drawing/2014/main" id="{A4EEBAC6-3A9A-4FC9-B618-DD8FD0ADD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0009" y="6684085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98612</xdr:colOff>
      <xdr:row>37</xdr:row>
      <xdr:rowOff>44824</xdr:rowOff>
    </xdr:from>
    <xdr:to>
      <xdr:col>9</xdr:col>
      <xdr:colOff>227338</xdr:colOff>
      <xdr:row>38</xdr:row>
      <xdr:rowOff>104208</xdr:rowOff>
    </xdr:to>
    <xdr:sp macro="" textlink="">
      <xdr:nvSpPr>
        <xdr:cNvPr id="1103" name="AutoShape 301">
          <a:extLst>
            <a:ext uri="{FF2B5EF4-FFF2-40B4-BE49-F238E27FC236}">
              <a16:creationId xmlns:a16="http://schemas.microsoft.com/office/drawing/2014/main" id="{B5451FFE-74F8-4217-A861-EFEB50FC0196}"/>
            </a:ext>
          </a:extLst>
        </xdr:cNvPr>
        <xdr:cNvSpPr>
          <a:spLocks noChangeArrowheads="1"/>
        </xdr:cNvSpPr>
      </xdr:nvSpPr>
      <xdr:spPr bwMode="auto">
        <a:xfrm rot="7084349">
          <a:off x="5036753" y="6772903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206188</xdr:colOff>
      <xdr:row>46</xdr:row>
      <xdr:rowOff>35858</xdr:rowOff>
    </xdr:from>
    <xdr:to>
      <xdr:col>5</xdr:col>
      <xdr:colOff>457200</xdr:colOff>
      <xdr:row>47</xdr:row>
      <xdr:rowOff>71717</xdr:rowOff>
    </xdr:to>
    <xdr:sp macro="" textlink="">
      <xdr:nvSpPr>
        <xdr:cNvPr id="1104" name="Isosceles Triangle 1103">
          <a:extLst>
            <a:ext uri="{FF2B5EF4-FFF2-40B4-BE49-F238E27FC236}">
              <a16:creationId xmlns:a16="http://schemas.microsoft.com/office/drawing/2014/main" id="{68934B85-C489-4E9B-84A0-3486A80D5A7D}"/>
            </a:ext>
          </a:extLst>
        </xdr:cNvPr>
        <xdr:cNvSpPr/>
      </xdr:nvSpPr>
      <xdr:spPr>
        <a:xfrm>
          <a:off x="2682688" y="823497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242047</xdr:colOff>
      <xdr:row>46</xdr:row>
      <xdr:rowOff>53788</xdr:rowOff>
    </xdr:from>
    <xdr:to>
      <xdr:col>7</xdr:col>
      <xdr:colOff>493059</xdr:colOff>
      <xdr:row>47</xdr:row>
      <xdr:rowOff>89647</xdr:rowOff>
    </xdr:to>
    <xdr:sp macro="" textlink="">
      <xdr:nvSpPr>
        <xdr:cNvPr id="1105" name="Isosceles Triangle 1104">
          <a:extLst>
            <a:ext uri="{FF2B5EF4-FFF2-40B4-BE49-F238E27FC236}">
              <a16:creationId xmlns:a16="http://schemas.microsoft.com/office/drawing/2014/main" id="{F6122AC4-B62D-4FBD-B43C-54977351375E}"/>
            </a:ext>
          </a:extLst>
        </xdr:cNvPr>
        <xdr:cNvSpPr/>
      </xdr:nvSpPr>
      <xdr:spPr>
        <a:xfrm>
          <a:off x="3983467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46</xdr:row>
      <xdr:rowOff>53788</xdr:rowOff>
    </xdr:from>
    <xdr:to>
      <xdr:col>9</xdr:col>
      <xdr:colOff>403412</xdr:colOff>
      <xdr:row>47</xdr:row>
      <xdr:rowOff>89647</xdr:rowOff>
    </xdr:to>
    <xdr:sp macro="" textlink="">
      <xdr:nvSpPr>
        <xdr:cNvPr id="1106" name="Isosceles Triangle 1105">
          <a:extLst>
            <a:ext uri="{FF2B5EF4-FFF2-40B4-BE49-F238E27FC236}">
              <a16:creationId xmlns:a16="http://schemas.microsoft.com/office/drawing/2014/main" id="{05D7FB44-ACED-4A97-8015-30DA15ED0677}"/>
            </a:ext>
          </a:extLst>
        </xdr:cNvPr>
        <xdr:cNvSpPr/>
      </xdr:nvSpPr>
      <xdr:spPr>
        <a:xfrm>
          <a:off x="5143500" y="8252908"/>
          <a:ext cx="251012" cy="211119"/>
        </a:xfrm>
        <a:prstGeom prst="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268940</xdr:colOff>
      <xdr:row>46</xdr:row>
      <xdr:rowOff>71717</xdr:rowOff>
    </xdr:from>
    <xdr:to>
      <xdr:col>19</xdr:col>
      <xdr:colOff>397666</xdr:colOff>
      <xdr:row>47</xdr:row>
      <xdr:rowOff>131101</xdr:rowOff>
    </xdr:to>
    <xdr:sp macro="" textlink="">
      <xdr:nvSpPr>
        <xdr:cNvPr id="1107" name="AutoShape 301">
          <a:extLst>
            <a:ext uri="{FF2B5EF4-FFF2-40B4-BE49-F238E27FC236}">
              <a16:creationId xmlns:a16="http://schemas.microsoft.com/office/drawing/2014/main" id="{20C65163-D6C1-4F48-8945-54A5877E0DFB}"/>
            </a:ext>
          </a:extLst>
        </xdr:cNvPr>
        <xdr:cNvSpPr>
          <a:spLocks noChangeArrowheads="1"/>
        </xdr:cNvSpPr>
      </xdr:nvSpPr>
      <xdr:spPr bwMode="auto">
        <a:xfrm rot="7084349">
          <a:off x="11455481" y="8323796"/>
          <a:ext cx="234644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519953</xdr:colOff>
      <xdr:row>55</xdr:row>
      <xdr:rowOff>17929</xdr:rowOff>
    </xdr:from>
    <xdr:to>
      <xdr:col>5</xdr:col>
      <xdr:colOff>558053</xdr:colOff>
      <xdr:row>57</xdr:row>
      <xdr:rowOff>118060</xdr:rowOff>
    </xdr:to>
    <xdr:sp macro="" textlink="">
      <xdr:nvSpPr>
        <xdr:cNvPr id="1108" name="AutoShape 10733">
          <a:extLst>
            <a:ext uri="{FF2B5EF4-FFF2-40B4-BE49-F238E27FC236}">
              <a16:creationId xmlns:a16="http://schemas.microsoft.com/office/drawing/2014/main" id="{02BBB4E5-EA86-4278-AFA6-91D2A722D770}"/>
            </a:ext>
          </a:extLst>
        </xdr:cNvPr>
        <xdr:cNvSpPr>
          <a:spLocks noChangeArrowheads="1"/>
        </xdr:cNvSpPr>
      </xdr:nvSpPr>
      <xdr:spPr bwMode="auto">
        <a:xfrm rot="5400000">
          <a:off x="2790177" y="10015905"/>
          <a:ext cx="450651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411541</xdr:colOff>
      <xdr:row>55</xdr:row>
      <xdr:rowOff>51808</xdr:rowOff>
    </xdr:from>
    <xdr:to>
      <xdr:col>7</xdr:col>
      <xdr:colOff>540267</xdr:colOff>
      <xdr:row>56</xdr:row>
      <xdr:rowOff>111191</xdr:rowOff>
    </xdr:to>
    <xdr:sp macro="" textlink="">
      <xdr:nvSpPr>
        <xdr:cNvPr id="1109" name="AutoShape 301">
          <a:extLst>
            <a:ext uri="{FF2B5EF4-FFF2-40B4-BE49-F238E27FC236}">
              <a16:creationId xmlns:a16="http://schemas.microsoft.com/office/drawing/2014/main" id="{B78AF1FF-60DA-4DCE-88C7-42503E446AD1}"/>
            </a:ext>
          </a:extLst>
        </xdr:cNvPr>
        <xdr:cNvSpPr>
          <a:spLocks noChangeArrowheads="1"/>
        </xdr:cNvSpPr>
      </xdr:nvSpPr>
      <xdr:spPr bwMode="auto">
        <a:xfrm rot="7084349">
          <a:off x="4100002" y="9896467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403411</xdr:colOff>
      <xdr:row>55</xdr:row>
      <xdr:rowOff>80683</xdr:rowOff>
    </xdr:from>
    <xdr:to>
      <xdr:col>13</xdr:col>
      <xdr:colOff>532137</xdr:colOff>
      <xdr:row>56</xdr:row>
      <xdr:rowOff>140066</xdr:rowOff>
    </xdr:to>
    <xdr:sp macro="" textlink="">
      <xdr:nvSpPr>
        <xdr:cNvPr id="1110" name="AutoShape 301">
          <a:extLst>
            <a:ext uri="{FF2B5EF4-FFF2-40B4-BE49-F238E27FC236}">
              <a16:creationId xmlns:a16="http://schemas.microsoft.com/office/drawing/2014/main" id="{55BBAE7D-B398-4B53-89B5-402BA5ABA93E}"/>
            </a:ext>
          </a:extLst>
        </xdr:cNvPr>
        <xdr:cNvSpPr>
          <a:spLocks noChangeArrowheads="1"/>
        </xdr:cNvSpPr>
      </xdr:nvSpPr>
      <xdr:spPr bwMode="auto">
        <a:xfrm rot="7084349">
          <a:off x="7840912" y="9925342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251013</xdr:colOff>
      <xdr:row>55</xdr:row>
      <xdr:rowOff>26894</xdr:rowOff>
    </xdr:from>
    <xdr:to>
      <xdr:col>17</xdr:col>
      <xdr:colOff>379739</xdr:colOff>
      <xdr:row>56</xdr:row>
      <xdr:rowOff>86277</xdr:rowOff>
    </xdr:to>
    <xdr:sp macro="" textlink="">
      <xdr:nvSpPr>
        <xdr:cNvPr id="1111" name="AutoShape 301">
          <a:extLst>
            <a:ext uri="{FF2B5EF4-FFF2-40B4-BE49-F238E27FC236}">
              <a16:creationId xmlns:a16="http://schemas.microsoft.com/office/drawing/2014/main" id="{EDF207E5-9A5A-45BF-BC98-3A45CDF8D877}"/>
            </a:ext>
          </a:extLst>
        </xdr:cNvPr>
        <xdr:cNvSpPr>
          <a:spLocks noChangeArrowheads="1"/>
        </xdr:cNvSpPr>
      </xdr:nvSpPr>
      <xdr:spPr bwMode="auto">
        <a:xfrm rot="7084349">
          <a:off x="10187874" y="9871553"/>
          <a:ext cx="234643" cy="128726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19</xdr:col>
      <xdr:colOff>80682</xdr:colOff>
      <xdr:row>54</xdr:row>
      <xdr:rowOff>179293</xdr:rowOff>
    </xdr:from>
    <xdr:ext cx="69273" cy="399653"/>
    <xdr:pic>
      <xdr:nvPicPr>
        <xdr:cNvPr id="1112" name="Picture 11597">
          <a:extLst>
            <a:ext uri="{FF2B5EF4-FFF2-40B4-BE49-F238E27FC236}">
              <a16:creationId xmlns:a16="http://schemas.microsoft.com/office/drawing/2014/main" id="{0CA8F27A-F170-4F75-9A47-CF201D9E8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1320182" y="9765253"/>
          <a:ext cx="69273" cy="399653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twoCellAnchor>
    <xdr:from>
      <xdr:col>19</xdr:col>
      <xdr:colOff>367026</xdr:colOff>
      <xdr:row>55</xdr:row>
      <xdr:rowOff>64862</xdr:rowOff>
    </xdr:from>
    <xdr:to>
      <xdr:col>19</xdr:col>
      <xdr:colOff>570506</xdr:colOff>
      <xdr:row>56</xdr:row>
      <xdr:rowOff>102592</xdr:rowOff>
    </xdr:to>
    <xdr:sp macro="" textlink="">
      <xdr:nvSpPr>
        <xdr:cNvPr id="1113" name="AutoShape 301">
          <a:extLst>
            <a:ext uri="{FF2B5EF4-FFF2-40B4-BE49-F238E27FC236}">
              <a16:creationId xmlns:a16="http://schemas.microsoft.com/office/drawing/2014/main" id="{52F2F725-B3FF-4B17-B820-A62D21BD1453}"/>
            </a:ext>
          </a:extLst>
        </xdr:cNvPr>
        <xdr:cNvSpPr>
          <a:spLocks noChangeArrowheads="1"/>
        </xdr:cNvSpPr>
      </xdr:nvSpPr>
      <xdr:spPr bwMode="auto">
        <a:xfrm rot="7084349">
          <a:off x="11601771" y="9861317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107577</xdr:colOff>
      <xdr:row>55</xdr:row>
      <xdr:rowOff>71718</xdr:rowOff>
    </xdr:from>
    <xdr:to>
      <xdr:col>21</xdr:col>
      <xdr:colOff>311057</xdr:colOff>
      <xdr:row>56</xdr:row>
      <xdr:rowOff>109448</xdr:rowOff>
    </xdr:to>
    <xdr:sp macro="" textlink="">
      <xdr:nvSpPr>
        <xdr:cNvPr id="1114" name="AutoShape 301">
          <a:extLst>
            <a:ext uri="{FF2B5EF4-FFF2-40B4-BE49-F238E27FC236}">
              <a16:creationId xmlns:a16="http://schemas.microsoft.com/office/drawing/2014/main" id="{9FDF06D2-0365-4302-AC66-D9CFAD7E9224}"/>
            </a:ext>
          </a:extLst>
        </xdr:cNvPr>
        <xdr:cNvSpPr>
          <a:spLocks noChangeArrowheads="1"/>
        </xdr:cNvSpPr>
      </xdr:nvSpPr>
      <xdr:spPr bwMode="auto">
        <a:xfrm rot="7084349">
          <a:off x="12592002" y="9868173"/>
          <a:ext cx="212990" cy="20348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74</xdr:row>
      <xdr:rowOff>26894</xdr:rowOff>
    </xdr:from>
    <xdr:ext cx="72644" cy="419101"/>
    <xdr:pic>
      <xdr:nvPicPr>
        <xdr:cNvPr id="1116" name="Picture 11597">
          <a:extLst>
            <a:ext uri="{FF2B5EF4-FFF2-40B4-BE49-F238E27FC236}">
              <a16:creationId xmlns:a16="http://schemas.microsoft.com/office/drawing/2014/main" id="{9157B03A-7B2D-4BF3-845F-ED84A3A5F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81300" y="1304947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11</xdr:col>
      <xdr:colOff>277906</xdr:colOff>
      <xdr:row>74</xdr:row>
      <xdr:rowOff>8964</xdr:rowOff>
    </xdr:from>
    <xdr:ext cx="72644" cy="419101"/>
    <xdr:pic>
      <xdr:nvPicPr>
        <xdr:cNvPr id="1117" name="Picture 11597">
          <a:extLst>
            <a:ext uri="{FF2B5EF4-FFF2-40B4-BE49-F238E27FC236}">
              <a16:creationId xmlns:a16="http://schemas.microsoft.com/office/drawing/2014/main" id="{2711DDEA-EF00-48F8-914A-139BFA459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518686" y="13031544"/>
          <a:ext cx="72644" cy="419101"/>
        </a:xfrm>
        <a:prstGeom prst="rect">
          <a:avLst/>
        </a:prstGeom>
        <a:solidFill>
          <a:schemeClr val="accent2"/>
        </a:solidFill>
        <a:ln w="0">
          <a:solidFill>
            <a:schemeClr val="bg1"/>
          </a:solidFill>
        </a:ln>
      </xdr:spPr>
    </xdr:pic>
    <xdr:clientData/>
  </xdr:oneCellAnchor>
  <xdr:oneCellAnchor>
    <xdr:from>
      <xdr:col>7</xdr:col>
      <xdr:colOff>277905</xdr:colOff>
      <xdr:row>92</xdr:row>
      <xdr:rowOff>0</xdr:rowOff>
    </xdr:from>
    <xdr:ext cx="85725" cy="390524"/>
    <xdr:pic>
      <xdr:nvPicPr>
        <xdr:cNvPr id="1118" name="Picture 11597">
          <a:extLst>
            <a:ext uri="{FF2B5EF4-FFF2-40B4-BE49-F238E27FC236}">
              <a16:creationId xmlns:a16="http://schemas.microsoft.com/office/drawing/2014/main" id="{48E10B39-5443-4345-9A27-CEB938585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325" y="16558260"/>
          <a:ext cx="85725" cy="390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9</xdr:col>
      <xdr:colOff>353464</xdr:colOff>
      <xdr:row>92</xdr:row>
      <xdr:rowOff>68365</xdr:rowOff>
    </xdr:from>
    <xdr:to>
      <xdr:col>9</xdr:col>
      <xdr:colOff>521181</xdr:colOff>
      <xdr:row>94</xdr:row>
      <xdr:rowOff>9876</xdr:rowOff>
    </xdr:to>
    <xdr:sp macro="" textlink="">
      <xdr:nvSpPr>
        <xdr:cNvPr id="1119" name="AutoShape 301">
          <a:extLst>
            <a:ext uri="{FF2B5EF4-FFF2-40B4-BE49-F238E27FC236}">
              <a16:creationId xmlns:a16="http://schemas.microsoft.com/office/drawing/2014/main" id="{D35D8528-FD75-4A36-8FEC-B63649659055}"/>
            </a:ext>
          </a:extLst>
        </xdr:cNvPr>
        <xdr:cNvSpPr>
          <a:spLocks noChangeArrowheads="1"/>
        </xdr:cNvSpPr>
      </xdr:nvSpPr>
      <xdr:spPr bwMode="auto">
        <a:xfrm rot="7084349">
          <a:off x="5282407" y="16688782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116542</xdr:colOff>
      <xdr:row>92</xdr:row>
      <xdr:rowOff>62753</xdr:rowOff>
    </xdr:from>
    <xdr:to>
      <xdr:col>15</xdr:col>
      <xdr:colOff>284259</xdr:colOff>
      <xdr:row>94</xdr:row>
      <xdr:rowOff>4264</xdr:rowOff>
    </xdr:to>
    <xdr:sp macro="" textlink="">
      <xdr:nvSpPr>
        <xdr:cNvPr id="1120" name="AutoShape 301">
          <a:extLst>
            <a:ext uri="{FF2B5EF4-FFF2-40B4-BE49-F238E27FC236}">
              <a16:creationId xmlns:a16="http://schemas.microsoft.com/office/drawing/2014/main" id="{65BC8437-3F1B-4EC0-AD0E-FDB1FEC5B286}"/>
            </a:ext>
          </a:extLst>
        </xdr:cNvPr>
        <xdr:cNvSpPr>
          <a:spLocks noChangeArrowheads="1"/>
        </xdr:cNvSpPr>
      </xdr:nvSpPr>
      <xdr:spPr bwMode="auto">
        <a:xfrm rot="7084349">
          <a:off x="8794525" y="166831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226175</xdr:colOff>
      <xdr:row>92</xdr:row>
      <xdr:rowOff>89734</xdr:rowOff>
    </xdr:from>
    <xdr:to>
      <xdr:col>19</xdr:col>
      <xdr:colOff>356325</xdr:colOff>
      <xdr:row>94</xdr:row>
      <xdr:rowOff>31890</xdr:rowOff>
    </xdr:to>
    <xdr:sp macro="" textlink="">
      <xdr:nvSpPr>
        <xdr:cNvPr id="1121" name="AutoShape 301">
          <a:extLst>
            <a:ext uri="{FF2B5EF4-FFF2-40B4-BE49-F238E27FC236}">
              <a16:creationId xmlns:a16="http://schemas.microsoft.com/office/drawing/2014/main" id="{46AB0654-787D-4C15-9A5E-8C3E692C0AB6}"/>
            </a:ext>
          </a:extLst>
        </xdr:cNvPr>
        <xdr:cNvSpPr>
          <a:spLocks noChangeArrowheads="1"/>
        </xdr:cNvSpPr>
      </xdr:nvSpPr>
      <xdr:spPr bwMode="auto">
        <a:xfrm rot="7084349">
          <a:off x="11384412" y="16729257"/>
          <a:ext cx="292676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152401</xdr:colOff>
      <xdr:row>101</xdr:row>
      <xdr:rowOff>17931</xdr:rowOff>
    </xdr:from>
    <xdr:to>
      <xdr:col>7</xdr:col>
      <xdr:colOff>282551</xdr:colOff>
      <xdr:row>102</xdr:row>
      <xdr:rowOff>139381</xdr:rowOff>
    </xdr:to>
    <xdr:sp macro="" textlink="">
      <xdr:nvSpPr>
        <xdr:cNvPr id="1122" name="AutoShape 301">
          <a:extLst>
            <a:ext uri="{FF2B5EF4-FFF2-40B4-BE49-F238E27FC236}">
              <a16:creationId xmlns:a16="http://schemas.microsoft.com/office/drawing/2014/main" id="{2EED099A-28FD-4E7F-91D0-0ABADD597AFA}"/>
            </a:ext>
          </a:extLst>
        </xdr:cNvPr>
        <xdr:cNvSpPr>
          <a:spLocks noChangeArrowheads="1"/>
        </xdr:cNvSpPr>
      </xdr:nvSpPr>
      <xdr:spPr bwMode="auto">
        <a:xfrm rot="7084349">
          <a:off x="3810541" y="18404451"/>
          <a:ext cx="296710" cy="130150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215153</xdr:colOff>
      <xdr:row>101</xdr:row>
      <xdr:rowOff>8965</xdr:rowOff>
    </xdr:from>
    <xdr:to>
      <xdr:col>15</xdr:col>
      <xdr:colOff>382870</xdr:colOff>
      <xdr:row>102</xdr:row>
      <xdr:rowOff>129770</xdr:rowOff>
    </xdr:to>
    <xdr:sp macro="" textlink="">
      <xdr:nvSpPr>
        <xdr:cNvPr id="1123" name="AutoShape 301">
          <a:extLst>
            <a:ext uri="{FF2B5EF4-FFF2-40B4-BE49-F238E27FC236}">
              <a16:creationId xmlns:a16="http://schemas.microsoft.com/office/drawing/2014/main" id="{63A00D28-DED0-40F9-9B09-F471AA18B896}"/>
            </a:ext>
          </a:extLst>
        </xdr:cNvPr>
        <xdr:cNvSpPr>
          <a:spLocks noChangeArrowheads="1"/>
        </xdr:cNvSpPr>
      </xdr:nvSpPr>
      <xdr:spPr bwMode="auto">
        <a:xfrm rot="7084349">
          <a:off x="8891119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206188</xdr:colOff>
      <xdr:row>101</xdr:row>
      <xdr:rowOff>8965</xdr:rowOff>
    </xdr:from>
    <xdr:to>
      <xdr:col>19</xdr:col>
      <xdr:colOff>373905</xdr:colOff>
      <xdr:row>102</xdr:row>
      <xdr:rowOff>129770</xdr:rowOff>
    </xdr:to>
    <xdr:sp macro="" textlink="">
      <xdr:nvSpPr>
        <xdr:cNvPr id="1124" name="AutoShape 301">
          <a:extLst>
            <a:ext uri="{FF2B5EF4-FFF2-40B4-BE49-F238E27FC236}">
              <a16:creationId xmlns:a16="http://schemas.microsoft.com/office/drawing/2014/main" id="{0068D79F-58E7-4C9B-86B0-C46CB413E2C8}"/>
            </a:ext>
          </a:extLst>
        </xdr:cNvPr>
        <xdr:cNvSpPr>
          <a:spLocks noChangeArrowheads="1"/>
        </xdr:cNvSpPr>
      </xdr:nvSpPr>
      <xdr:spPr bwMode="auto">
        <a:xfrm rot="7084349">
          <a:off x="11381514" y="18376379"/>
          <a:ext cx="296065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358589</xdr:colOff>
      <xdr:row>110</xdr:row>
      <xdr:rowOff>62753</xdr:rowOff>
    </xdr:from>
    <xdr:to>
      <xdr:col>3</xdr:col>
      <xdr:colOff>526306</xdr:colOff>
      <xdr:row>112</xdr:row>
      <xdr:rowOff>4264</xdr:rowOff>
    </xdr:to>
    <xdr:sp macro="" textlink="">
      <xdr:nvSpPr>
        <xdr:cNvPr id="1125" name="AutoShape 301">
          <a:extLst>
            <a:ext uri="{FF2B5EF4-FFF2-40B4-BE49-F238E27FC236}">
              <a16:creationId xmlns:a16="http://schemas.microsoft.com/office/drawing/2014/main" id="{805DEF8C-9D4F-42A2-BD2C-0B508811B767}"/>
            </a:ext>
          </a:extLst>
        </xdr:cNvPr>
        <xdr:cNvSpPr>
          <a:spLocks noChangeArrowheads="1"/>
        </xdr:cNvSpPr>
      </xdr:nvSpPr>
      <xdr:spPr bwMode="auto">
        <a:xfrm rot="7084349">
          <a:off x="1508012" y="20378870"/>
          <a:ext cx="292031" cy="167717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268941</xdr:colOff>
      <xdr:row>109</xdr:row>
      <xdr:rowOff>170330</xdr:rowOff>
    </xdr:from>
    <xdr:to>
      <xdr:col>13</xdr:col>
      <xdr:colOff>307041</xdr:colOff>
      <xdr:row>112</xdr:row>
      <xdr:rowOff>92636</xdr:rowOff>
    </xdr:to>
    <xdr:sp macro="" textlink="">
      <xdr:nvSpPr>
        <xdr:cNvPr id="1126" name="AutoShape 10733">
          <a:extLst>
            <a:ext uri="{FF2B5EF4-FFF2-40B4-BE49-F238E27FC236}">
              <a16:creationId xmlns:a16="http://schemas.microsoft.com/office/drawing/2014/main" id="{BBFF05FF-803A-4E59-8E54-5F1ECD1DC77C}"/>
            </a:ext>
          </a:extLst>
        </xdr:cNvPr>
        <xdr:cNvSpPr>
          <a:spLocks noChangeArrowheads="1"/>
        </xdr:cNvSpPr>
      </xdr:nvSpPr>
      <xdr:spPr bwMode="auto">
        <a:xfrm rot="5400000">
          <a:off x="7554408" y="20454023"/>
          <a:ext cx="448086" cy="38100"/>
        </a:xfrm>
        <a:prstGeom prst="chevron">
          <a:avLst>
            <a:gd name="adj" fmla="val 312500"/>
          </a:avLst>
        </a:prstGeom>
        <a:solidFill>
          <a:schemeClr val="tx1"/>
        </a:solidFill>
        <a:ln w="12700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385959</xdr:colOff>
      <xdr:row>110</xdr:row>
      <xdr:rowOff>47547</xdr:rowOff>
    </xdr:from>
    <xdr:to>
      <xdr:col>17</xdr:col>
      <xdr:colOff>528237</xdr:colOff>
      <xdr:row>111</xdr:row>
      <xdr:rowOff>172690</xdr:rowOff>
    </xdr:to>
    <xdr:sp macro="" textlink="">
      <xdr:nvSpPr>
        <xdr:cNvPr id="1127" name="AutoShape 301">
          <a:extLst>
            <a:ext uri="{FF2B5EF4-FFF2-40B4-BE49-F238E27FC236}">
              <a16:creationId xmlns:a16="http://schemas.microsoft.com/office/drawing/2014/main" id="{F50E75F4-D147-4784-BED9-07CEA3C00553}"/>
            </a:ext>
          </a:extLst>
        </xdr:cNvPr>
        <xdr:cNvSpPr>
          <a:spLocks noChangeArrowheads="1"/>
        </xdr:cNvSpPr>
      </xdr:nvSpPr>
      <xdr:spPr bwMode="auto">
        <a:xfrm rot="7084349">
          <a:off x="10296716" y="20380570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197223</xdr:colOff>
      <xdr:row>119</xdr:row>
      <xdr:rowOff>8965</xdr:rowOff>
    </xdr:from>
    <xdr:to>
      <xdr:col>5</xdr:col>
      <xdr:colOff>339501</xdr:colOff>
      <xdr:row>120</xdr:row>
      <xdr:rowOff>134108</xdr:rowOff>
    </xdr:to>
    <xdr:sp macro="" textlink="">
      <xdr:nvSpPr>
        <xdr:cNvPr id="1128" name="AutoShape 301">
          <a:extLst>
            <a:ext uri="{FF2B5EF4-FFF2-40B4-BE49-F238E27FC236}">
              <a16:creationId xmlns:a16="http://schemas.microsoft.com/office/drawing/2014/main" id="{6944F50E-B1AB-4F7E-9AC8-F14632904884}"/>
            </a:ext>
          </a:extLst>
        </xdr:cNvPr>
        <xdr:cNvSpPr>
          <a:spLocks noChangeArrowheads="1"/>
        </xdr:cNvSpPr>
      </xdr:nvSpPr>
      <xdr:spPr bwMode="auto">
        <a:xfrm rot="7084349">
          <a:off x="2594660" y="2212506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376517</xdr:colOff>
      <xdr:row>119</xdr:row>
      <xdr:rowOff>53788</xdr:rowOff>
    </xdr:from>
    <xdr:to>
      <xdr:col>9</xdr:col>
      <xdr:colOff>518795</xdr:colOff>
      <xdr:row>120</xdr:row>
      <xdr:rowOff>178931</xdr:rowOff>
    </xdr:to>
    <xdr:sp macro="" textlink="">
      <xdr:nvSpPr>
        <xdr:cNvPr id="1131" name="AutoShape 301">
          <a:extLst>
            <a:ext uri="{FF2B5EF4-FFF2-40B4-BE49-F238E27FC236}">
              <a16:creationId xmlns:a16="http://schemas.microsoft.com/office/drawing/2014/main" id="{9058B2DC-82E6-4A7B-AF42-414B4B6AB382}"/>
            </a:ext>
          </a:extLst>
        </xdr:cNvPr>
        <xdr:cNvSpPr>
          <a:spLocks noChangeArrowheads="1"/>
        </xdr:cNvSpPr>
      </xdr:nvSpPr>
      <xdr:spPr bwMode="auto">
        <a:xfrm rot="7084349">
          <a:off x="528855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376517</xdr:colOff>
      <xdr:row>119</xdr:row>
      <xdr:rowOff>26894</xdr:rowOff>
    </xdr:from>
    <xdr:to>
      <xdr:col>11</xdr:col>
      <xdr:colOff>518795</xdr:colOff>
      <xdr:row>120</xdr:row>
      <xdr:rowOff>152037</xdr:rowOff>
    </xdr:to>
    <xdr:sp macro="" textlink="">
      <xdr:nvSpPr>
        <xdr:cNvPr id="1132" name="AutoShape 301">
          <a:extLst>
            <a:ext uri="{FF2B5EF4-FFF2-40B4-BE49-F238E27FC236}">
              <a16:creationId xmlns:a16="http://schemas.microsoft.com/office/drawing/2014/main" id="{81EEC0AA-A203-4208-84DD-A1BA363AF2AD}"/>
            </a:ext>
          </a:extLst>
        </xdr:cNvPr>
        <xdr:cNvSpPr>
          <a:spLocks noChangeArrowheads="1"/>
        </xdr:cNvSpPr>
      </xdr:nvSpPr>
      <xdr:spPr bwMode="auto">
        <a:xfrm rot="7084349">
          <a:off x="6538234" y="22142997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376517</xdr:colOff>
      <xdr:row>119</xdr:row>
      <xdr:rowOff>53788</xdr:rowOff>
    </xdr:from>
    <xdr:to>
      <xdr:col>17</xdr:col>
      <xdr:colOff>518795</xdr:colOff>
      <xdr:row>120</xdr:row>
      <xdr:rowOff>178931</xdr:rowOff>
    </xdr:to>
    <xdr:sp macro="" textlink="">
      <xdr:nvSpPr>
        <xdr:cNvPr id="1133" name="AutoShape 301">
          <a:extLst>
            <a:ext uri="{FF2B5EF4-FFF2-40B4-BE49-F238E27FC236}">
              <a16:creationId xmlns:a16="http://schemas.microsoft.com/office/drawing/2014/main" id="{7D8B6B7A-7260-49F0-AE79-AC7A968935A3}"/>
            </a:ext>
          </a:extLst>
        </xdr:cNvPr>
        <xdr:cNvSpPr>
          <a:spLocks noChangeArrowheads="1"/>
        </xdr:cNvSpPr>
      </xdr:nvSpPr>
      <xdr:spPr bwMode="auto">
        <a:xfrm rot="7084349">
          <a:off x="10287274" y="22169891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197223</xdr:colOff>
      <xdr:row>129</xdr:row>
      <xdr:rowOff>26895</xdr:rowOff>
    </xdr:from>
    <xdr:to>
      <xdr:col>15</xdr:col>
      <xdr:colOff>339501</xdr:colOff>
      <xdr:row>130</xdr:row>
      <xdr:rowOff>152038</xdr:rowOff>
    </xdr:to>
    <xdr:sp macro="" textlink="">
      <xdr:nvSpPr>
        <xdr:cNvPr id="1134" name="AutoShape 301">
          <a:extLst>
            <a:ext uri="{FF2B5EF4-FFF2-40B4-BE49-F238E27FC236}">
              <a16:creationId xmlns:a16="http://schemas.microsoft.com/office/drawing/2014/main" id="{DBF658BB-DEE9-4EC7-B4F7-541BECCF1B34}"/>
            </a:ext>
          </a:extLst>
        </xdr:cNvPr>
        <xdr:cNvSpPr>
          <a:spLocks noChangeArrowheads="1"/>
        </xdr:cNvSpPr>
      </xdr:nvSpPr>
      <xdr:spPr bwMode="auto">
        <a:xfrm rot="7084349">
          <a:off x="8858300" y="23994658"/>
          <a:ext cx="300403" cy="142278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419192</xdr:colOff>
      <xdr:row>129</xdr:row>
      <xdr:rowOff>89272</xdr:rowOff>
    </xdr:from>
    <xdr:to>
      <xdr:col>21</xdr:col>
      <xdr:colOff>597977</xdr:colOff>
      <xdr:row>131</xdr:row>
      <xdr:rowOff>35120</xdr:rowOff>
    </xdr:to>
    <xdr:sp macro="" textlink="">
      <xdr:nvSpPr>
        <xdr:cNvPr id="1135" name="AutoShape 301">
          <a:extLst>
            <a:ext uri="{FF2B5EF4-FFF2-40B4-BE49-F238E27FC236}">
              <a16:creationId xmlns:a16="http://schemas.microsoft.com/office/drawing/2014/main" id="{D0CA24C7-F27F-4C7A-8DF6-B9D840469E83}"/>
            </a:ext>
          </a:extLst>
        </xdr:cNvPr>
        <xdr:cNvSpPr>
          <a:spLocks noChangeArrowheads="1"/>
        </xdr:cNvSpPr>
      </xdr:nvSpPr>
      <xdr:spPr bwMode="auto">
        <a:xfrm rot="7084349">
          <a:off x="12849581" y="24036763"/>
          <a:ext cx="296368" cy="178785"/>
        </a:xfrm>
        <a:prstGeom prst="wave">
          <a:avLst>
            <a:gd name="adj1" fmla="val 13005"/>
            <a:gd name="adj2" fmla="val 0"/>
          </a:avLst>
        </a:prstGeom>
        <a:solidFill>
          <a:srgbClr val="CC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338171</xdr:colOff>
      <xdr:row>149</xdr:row>
      <xdr:rowOff>79237</xdr:rowOff>
    </xdr:from>
    <xdr:to>
      <xdr:col>10</xdr:col>
      <xdr:colOff>304800</xdr:colOff>
      <xdr:row>150</xdr:row>
      <xdr:rowOff>107578</xdr:rowOff>
    </xdr:to>
    <xdr:sp macro="" textlink="">
      <xdr:nvSpPr>
        <xdr:cNvPr id="1137" name="Moon 1136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/>
      </xdr:nvSpPr>
      <xdr:spPr>
        <a:xfrm>
          <a:off x="4748806" y="27582955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349623</xdr:colOff>
      <xdr:row>149</xdr:row>
      <xdr:rowOff>71718</xdr:rowOff>
    </xdr:from>
    <xdr:to>
      <xdr:col>8</xdr:col>
      <xdr:colOff>316253</xdr:colOff>
      <xdr:row>150</xdr:row>
      <xdr:rowOff>100059</xdr:rowOff>
    </xdr:to>
    <xdr:sp macro="" textlink="">
      <xdr:nvSpPr>
        <xdr:cNvPr id="1138" name="Moon 1136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/>
      </xdr:nvSpPr>
      <xdr:spPr>
        <a:xfrm>
          <a:off x="3487270" y="27575436"/>
          <a:ext cx="1239618" cy="198670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89647</xdr:colOff>
      <xdr:row>149</xdr:row>
      <xdr:rowOff>8964</xdr:rowOff>
    </xdr:from>
    <xdr:to>
      <xdr:col>9</xdr:col>
      <xdr:colOff>483470</xdr:colOff>
      <xdr:row>149</xdr:row>
      <xdr:rowOff>128173</xdr:rowOff>
    </xdr:to>
    <xdr:cxnSp macro="">
      <xdr:nvCxnSpPr>
        <xdr:cNvPr id="1139" name="Straight Arrow Connector 1138">
          <a:extLst>
            <a:ext uri="{FF2B5EF4-FFF2-40B4-BE49-F238E27FC236}">
              <a16:creationId xmlns:a16="http://schemas.microsoft.com/office/drawing/2014/main" id="{A7219166-90AD-4A9D-A5DA-73C038DC8853}"/>
            </a:ext>
          </a:extLst>
        </xdr:cNvPr>
        <xdr:cNvCxnSpPr/>
      </xdr:nvCxnSpPr>
      <xdr:spPr>
        <a:xfrm flipH="1">
          <a:off x="5136776" y="27512682"/>
          <a:ext cx="393823" cy="1192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393824</xdr:colOff>
      <xdr:row>149</xdr:row>
      <xdr:rowOff>0</xdr:rowOff>
    </xdr:from>
    <xdr:to>
      <xdr:col>8</xdr:col>
      <xdr:colOff>8965</xdr:colOff>
      <xdr:row>149</xdr:row>
      <xdr:rowOff>134470</xdr:rowOff>
    </xdr:to>
    <xdr:cxnSp macro="">
      <xdr:nvCxnSpPr>
        <xdr:cNvPr id="1140" name="Straight Arrow Connector 1139">
          <a:extLst>
            <a:ext uri="{FF2B5EF4-FFF2-40B4-BE49-F238E27FC236}">
              <a16:creationId xmlns:a16="http://schemas.microsoft.com/office/drawing/2014/main" id="{A7219166-90AD-4A9D-A5DA-73C038DC8853}"/>
            </a:ext>
          </a:extLst>
        </xdr:cNvPr>
        <xdr:cNvCxnSpPr/>
      </xdr:nvCxnSpPr>
      <xdr:spPr>
        <a:xfrm>
          <a:off x="4167965" y="27503718"/>
          <a:ext cx="251635" cy="134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330574</xdr:colOff>
      <xdr:row>63</xdr:row>
      <xdr:rowOff>66394</xdr:rowOff>
    </xdr:from>
    <xdr:to>
      <xdr:col>18</xdr:col>
      <xdr:colOff>297204</xdr:colOff>
      <xdr:row>64</xdr:row>
      <xdr:rowOff>12605</xdr:rowOff>
    </xdr:to>
    <xdr:sp macro="" textlink="">
      <xdr:nvSpPr>
        <xdr:cNvPr id="1142" name="Moon 1136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/>
      </xdr:nvSpPr>
      <xdr:spPr>
        <a:xfrm>
          <a:off x="9793662" y="10743919"/>
          <a:ext cx="1233455" cy="112899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340659</xdr:colOff>
      <xdr:row>63</xdr:row>
      <xdr:rowOff>71718</xdr:rowOff>
    </xdr:from>
    <xdr:to>
      <xdr:col>20</xdr:col>
      <xdr:colOff>307288</xdr:colOff>
      <xdr:row>64</xdr:row>
      <xdr:rowOff>26894</xdr:rowOff>
    </xdr:to>
    <xdr:sp macro="" textlink="">
      <xdr:nvSpPr>
        <xdr:cNvPr id="1143" name="Moon 1136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/>
      </xdr:nvSpPr>
      <xdr:spPr>
        <a:xfrm>
          <a:off x="11116235" y="10883153"/>
          <a:ext cx="1239618" cy="125506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325811</xdr:colOff>
      <xdr:row>63</xdr:row>
      <xdr:rowOff>71157</xdr:rowOff>
    </xdr:from>
    <xdr:to>
      <xdr:col>22</xdr:col>
      <xdr:colOff>292441</xdr:colOff>
      <xdr:row>64</xdr:row>
      <xdr:rowOff>10353</xdr:rowOff>
    </xdr:to>
    <xdr:sp macro="" textlink="">
      <xdr:nvSpPr>
        <xdr:cNvPr id="1144" name="Moon 1136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/>
      </xdr:nvSpPr>
      <xdr:spPr>
        <a:xfrm>
          <a:off x="12322549" y="10748682"/>
          <a:ext cx="1233455" cy="105884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322383</xdr:colOff>
      <xdr:row>63</xdr:row>
      <xdr:rowOff>58616</xdr:rowOff>
    </xdr:from>
    <xdr:to>
      <xdr:col>16</xdr:col>
      <xdr:colOff>287340</xdr:colOff>
      <xdr:row>63</xdr:row>
      <xdr:rowOff>168113</xdr:rowOff>
    </xdr:to>
    <xdr:sp macro="" textlink="">
      <xdr:nvSpPr>
        <xdr:cNvPr id="964" name="Moon 1136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/>
      </xdr:nvSpPr>
      <xdr:spPr>
        <a:xfrm>
          <a:off x="8557845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310662</xdr:colOff>
      <xdr:row>63</xdr:row>
      <xdr:rowOff>58615</xdr:rowOff>
    </xdr:from>
    <xdr:to>
      <xdr:col>14</xdr:col>
      <xdr:colOff>275618</xdr:colOff>
      <xdr:row>63</xdr:row>
      <xdr:rowOff>168112</xdr:rowOff>
    </xdr:to>
    <xdr:sp macro="" textlink="">
      <xdr:nvSpPr>
        <xdr:cNvPr id="1115" name="Moon 1136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/>
      </xdr:nvSpPr>
      <xdr:spPr>
        <a:xfrm>
          <a:off x="7280031" y="10791092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316523</xdr:colOff>
      <xdr:row>63</xdr:row>
      <xdr:rowOff>58616</xdr:rowOff>
    </xdr:from>
    <xdr:to>
      <xdr:col>12</xdr:col>
      <xdr:colOff>281480</xdr:colOff>
      <xdr:row>63</xdr:row>
      <xdr:rowOff>168113</xdr:rowOff>
    </xdr:to>
    <xdr:sp macro="" textlink="">
      <xdr:nvSpPr>
        <xdr:cNvPr id="1141" name="Moon 1136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/>
      </xdr:nvSpPr>
      <xdr:spPr>
        <a:xfrm>
          <a:off x="6019800" y="10791093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310661</xdr:colOff>
      <xdr:row>63</xdr:row>
      <xdr:rowOff>64477</xdr:rowOff>
    </xdr:from>
    <xdr:to>
      <xdr:col>10</xdr:col>
      <xdr:colOff>275618</xdr:colOff>
      <xdr:row>64</xdr:row>
      <xdr:rowOff>3989</xdr:rowOff>
    </xdr:to>
    <xdr:sp macro="" textlink="">
      <xdr:nvSpPr>
        <xdr:cNvPr id="1145" name="Moon 1136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/>
      </xdr:nvSpPr>
      <xdr:spPr>
        <a:xfrm>
          <a:off x="4747846" y="10796954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310661</xdr:colOff>
      <xdr:row>63</xdr:row>
      <xdr:rowOff>70339</xdr:rowOff>
    </xdr:from>
    <xdr:to>
      <xdr:col>8</xdr:col>
      <xdr:colOff>275617</xdr:colOff>
      <xdr:row>64</xdr:row>
      <xdr:rowOff>9851</xdr:rowOff>
    </xdr:to>
    <xdr:sp macro="" textlink="">
      <xdr:nvSpPr>
        <xdr:cNvPr id="1146" name="Moon 1136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/>
      </xdr:nvSpPr>
      <xdr:spPr>
        <a:xfrm>
          <a:off x="3481753" y="10802816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322384</xdr:colOff>
      <xdr:row>63</xdr:row>
      <xdr:rowOff>70338</xdr:rowOff>
    </xdr:from>
    <xdr:to>
      <xdr:col>6</xdr:col>
      <xdr:colOff>287341</xdr:colOff>
      <xdr:row>64</xdr:row>
      <xdr:rowOff>9850</xdr:rowOff>
    </xdr:to>
    <xdr:sp macro="" textlink="">
      <xdr:nvSpPr>
        <xdr:cNvPr id="1147" name="Moon 1136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/>
      </xdr:nvSpPr>
      <xdr:spPr>
        <a:xfrm>
          <a:off x="2227384" y="10802815"/>
          <a:ext cx="1231049" cy="109497"/>
        </a:xfrm>
        <a:custGeom>
          <a:avLst/>
          <a:gdLst>
            <a:gd name="connsiteX0" fmla="*/ 222738 w 222738"/>
            <a:gd name="connsiteY0" fmla="*/ 597877 h 597877"/>
            <a:gd name="connsiteX1" fmla="*/ 0 w 222738"/>
            <a:gd name="connsiteY1" fmla="*/ 298938 h 597877"/>
            <a:gd name="connsiteX2" fmla="*/ 222738 w 222738"/>
            <a:gd name="connsiteY2" fmla="*/ -1 h 597877"/>
            <a:gd name="connsiteX3" fmla="*/ 111369 w 222738"/>
            <a:gd name="connsiteY3" fmla="*/ 298938 h 597877"/>
            <a:gd name="connsiteX4" fmla="*/ 222738 w 222738"/>
            <a:gd name="connsiteY4" fmla="*/ 597877 h 597877"/>
            <a:gd name="connsiteX0" fmla="*/ 661248 w 661248"/>
            <a:gd name="connsiteY0" fmla="*/ 339970 h 341946"/>
            <a:gd name="connsiteX1" fmla="*/ 16479 w 661248"/>
            <a:gd name="connsiteY1" fmla="*/ 298939 h 341946"/>
            <a:gd name="connsiteX2" fmla="*/ 239217 w 661248"/>
            <a:gd name="connsiteY2" fmla="*/ 0 h 341946"/>
            <a:gd name="connsiteX3" fmla="*/ 127848 w 661248"/>
            <a:gd name="connsiteY3" fmla="*/ 298939 h 341946"/>
            <a:gd name="connsiteX4" fmla="*/ 661248 w 661248"/>
            <a:gd name="connsiteY4" fmla="*/ 339970 h 341946"/>
            <a:gd name="connsiteX0" fmla="*/ 959065 w 959065"/>
            <a:gd name="connsiteY0" fmla="*/ 70339 h 70339"/>
            <a:gd name="connsiteX1" fmla="*/ 314296 w 959065"/>
            <a:gd name="connsiteY1" fmla="*/ 29308 h 70339"/>
            <a:gd name="connsiteX2" fmla="*/ 32942 w 959065"/>
            <a:gd name="connsiteY2" fmla="*/ 0 h 70339"/>
            <a:gd name="connsiteX3" fmla="*/ 425665 w 959065"/>
            <a:gd name="connsiteY3" fmla="*/ 29308 h 70339"/>
            <a:gd name="connsiteX4" fmla="*/ 959065 w 959065"/>
            <a:gd name="connsiteY4" fmla="*/ 70339 h 70339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425665 w 959065"/>
            <a:gd name="connsiteY3" fmla="*/ 181708 h 182221"/>
            <a:gd name="connsiteX4" fmla="*/ 959065 w 959065"/>
            <a:gd name="connsiteY4" fmla="*/ 70339 h 182221"/>
            <a:gd name="connsiteX0" fmla="*/ 959065 w 959065"/>
            <a:gd name="connsiteY0" fmla="*/ 70339 h 182221"/>
            <a:gd name="connsiteX1" fmla="*/ 314296 w 959065"/>
            <a:gd name="connsiteY1" fmla="*/ 29308 h 182221"/>
            <a:gd name="connsiteX2" fmla="*/ 32942 w 959065"/>
            <a:gd name="connsiteY2" fmla="*/ 0 h 182221"/>
            <a:gd name="connsiteX3" fmla="*/ 601512 w 959065"/>
            <a:gd name="connsiteY3" fmla="*/ 181708 h 182221"/>
            <a:gd name="connsiteX4" fmla="*/ 959065 w 959065"/>
            <a:gd name="connsiteY4" fmla="*/ 70339 h 182221"/>
            <a:gd name="connsiteX0" fmla="*/ 930537 w 930537"/>
            <a:gd name="connsiteY0" fmla="*/ 77842 h 204233"/>
            <a:gd name="connsiteX1" fmla="*/ 285768 w 930537"/>
            <a:gd name="connsiteY1" fmla="*/ 36811 h 204233"/>
            <a:gd name="connsiteX2" fmla="*/ 4414 w 930537"/>
            <a:gd name="connsiteY2" fmla="*/ 7503 h 204233"/>
            <a:gd name="connsiteX3" fmla="*/ 391276 w 930537"/>
            <a:gd name="connsiteY3" fmla="*/ 183350 h 204233"/>
            <a:gd name="connsiteX4" fmla="*/ 572984 w 930537"/>
            <a:gd name="connsiteY4" fmla="*/ 189211 h 204233"/>
            <a:gd name="connsiteX5" fmla="*/ 930537 w 930537"/>
            <a:gd name="connsiteY5" fmla="*/ 77842 h 204233"/>
            <a:gd name="connsiteX0" fmla="*/ 1283997 w 1283997"/>
            <a:gd name="connsiteY0" fmla="*/ 42064 h 205862"/>
            <a:gd name="connsiteX1" fmla="*/ 287536 w 1283997"/>
            <a:gd name="connsiteY1" fmla="*/ 36202 h 205862"/>
            <a:gd name="connsiteX2" fmla="*/ 6182 w 1283997"/>
            <a:gd name="connsiteY2" fmla="*/ 6894 h 205862"/>
            <a:gd name="connsiteX3" fmla="*/ 393044 w 1283997"/>
            <a:gd name="connsiteY3" fmla="*/ 182741 h 205862"/>
            <a:gd name="connsiteX4" fmla="*/ 574752 w 1283997"/>
            <a:gd name="connsiteY4" fmla="*/ 188602 h 205862"/>
            <a:gd name="connsiteX5" fmla="*/ 1283997 w 1283997"/>
            <a:gd name="connsiteY5" fmla="*/ 42064 h 205862"/>
            <a:gd name="connsiteX0" fmla="*/ 1283997 w 1283997"/>
            <a:gd name="connsiteY0" fmla="*/ 42064 h 221791"/>
            <a:gd name="connsiteX1" fmla="*/ 287536 w 1283997"/>
            <a:gd name="connsiteY1" fmla="*/ 36202 h 221791"/>
            <a:gd name="connsiteX2" fmla="*/ 6182 w 1283997"/>
            <a:gd name="connsiteY2" fmla="*/ 6894 h 221791"/>
            <a:gd name="connsiteX3" fmla="*/ 393044 w 1283997"/>
            <a:gd name="connsiteY3" fmla="*/ 182741 h 221791"/>
            <a:gd name="connsiteX4" fmla="*/ 762321 w 1283997"/>
            <a:gd name="connsiteY4" fmla="*/ 212048 h 221791"/>
            <a:gd name="connsiteX5" fmla="*/ 1283997 w 1283997"/>
            <a:gd name="connsiteY5" fmla="*/ 42064 h 221791"/>
            <a:gd name="connsiteX0" fmla="*/ 1279683 w 1279683"/>
            <a:gd name="connsiteY0" fmla="*/ 42064 h 221791"/>
            <a:gd name="connsiteX1" fmla="*/ 599745 w 1279683"/>
            <a:gd name="connsiteY1" fmla="*/ 36202 h 221791"/>
            <a:gd name="connsiteX2" fmla="*/ 1868 w 1279683"/>
            <a:gd name="connsiteY2" fmla="*/ 6894 h 221791"/>
            <a:gd name="connsiteX3" fmla="*/ 388730 w 1279683"/>
            <a:gd name="connsiteY3" fmla="*/ 182741 h 221791"/>
            <a:gd name="connsiteX4" fmla="*/ 758007 w 1279683"/>
            <a:gd name="connsiteY4" fmla="*/ 212048 h 221791"/>
            <a:gd name="connsiteX5" fmla="*/ 1279683 w 1279683"/>
            <a:gd name="connsiteY5" fmla="*/ 42064 h 221791"/>
            <a:gd name="connsiteX0" fmla="*/ 1279732 w 1279732"/>
            <a:gd name="connsiteY0" fmla="*/ 38804 h 218531"/>
            <a:gd name="connsiteX1" fmla="*/ 588071 w 1279732"/>
            <a:gd name="connsiteY1" fmla="*/ 91557 h 218531"/>
            <a:gd name="connsiteX2" fmla="*/ 1917 w 1279732"/>
            <a:gd name="connsiteY2" fmla="*/ 3634 h 218531"/>
            <a:gd name="connsiteX3" fmla="*/ 388779 w 1279732"/>
            <a:gd name="connsiteY3" fmla="*/ 179481 h 218531"/>
            <a:gd name="connsiteX4" fmla="*/ 758056 w 1279732"/>
            <a:gd name="connsiteY4" fmla="*/ 208788 h 218531"/>
            <a:gd name="connsiteX5" fmla="*/ 1279732 w 1279732"/>
            <a:gd name="connsiteY5" fmla="*/ 38804 h 218531"/>
            <a:gd name="connsiteX0" fmla="*/ 1286400 w 1286400"/>
            <a:gd name="connsiteY0" fmla="*/ 12970 h 221010"/>
            <a:gd name="connsiteX1" fmla="*/ 588076 w 1286400"/>
            <a:gd name="connsiteY1" fmla="*/ 92105 h 221010"/>
            <a:gd name="connsiteX2" fmla="*/ 1922 w 1286400"/>
            <a:gd name="connsiteY2" fmla="*/ 4182 h 221010"/>
            <a:gd name="connsiteX3" fmla="*/ 388784 w 1286400"/>
            <a:gd name="connsiteY3" fmla="*/ 180029 h 221010"/>
            <a:gd name="connsiteX4" fmla="*/ 758061 w 1286400"/>
            <a:gd name="connsiteY4" fmla="*/ 209336 h 221010"/>
            <a:gd name="connsiteX5" fmla="*/ 1286400 w 1286400"/>
            <a:gd name="connsiteY5" fmla="*/ 12970 h 221010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400 w 1286400"/>
            <a:gd name="connsiteY0" fmla="*/ 12301 h 220341"/>
            <a:gd name="connsiteX1" fmla="*/ 588076 w 1286400"/>
            <a:gd name="connsiteY1" fmla="*/ 91436 h 220341"/>
            <a:gd name="connsiteX2" fmla="*/ 1922 w 1286400"/>
            <a:gd name="connsiteY2" fmla="*/ 3513 h 220341"/>
            <a:gd name="connsiteX3" fmla="*/ 388784 w 1286400"/>
            <a:gd name="connsiteY3" fmla="*/ 179360 h 220341"/>
            <a:gd name="connsiteX4" fmla="*/ 758061 w 1286400"/>
            <a:gd name="connsiteY4" fmla="*/ 208667 h 220341"/>
            <a:gd name="connsiteX5" fmla="*/ 1286400 w 1286400"/>
            <a:gd name="connsiteY5" fmla="*/ 12301 h 220341"/>
            <a:gd name="connsiteX0" fmla="*/ 1286096 w 1286096"/>
            <a:gd name="connsiteY0" fmla="*/ 12301 h 220341"/>
            <a:gd name="connsiteX1" fmla="*/ 669549 w 1286096"/>
            <a:gd name="connsiteY1" fmla="*/ 91436 h 220341"/>
            <a:gd name="connsiteX2" fmla="*/ 1618 w 1286096"/>
            <a:gd name="connsiteY2" fmla="*/ 3513 h 220341"/>
            <a:gd name="connsiteX3" fmla="*/ 388480 w 1286096"/>
            <a:gd name="connsiteY3" fmla="*/ 179360 h 220341"/>
            <a:gd name="connsiteX4" fmla="*/ 757757 w 1286096"/>
            <a:gd name="connsiteY4" fmla="*/ 208667 h 220341"/>
            <a:gd name="connsiteX5" fmla="*/ 1286096 w 1286096"/>
            <a:gd name="connsiteY5" fmla="*/ 12301 h 220341"/>
            <a:gd name="connsiteX0" fmla="*/ 1286220 w 1286220"/>
            <a:gd name="connsiteY0" fmla="*/ 12301 h 220341"/>
            <a:gd name="connsiteX1" fmla="*/ 632501 w 1286220"/>
            <a:gd name="connsiteY1" fmla="*/ 91436 h 220341"/>
            <a:gd name="connsiteX2" fmla="*/ 1742 w 1286220"/>
            <a:gd name="connsiteY2" fmla="*/ 3513 h 220341"/>
            <a:gd name="connsiteX3" fmla="*/ 388604 w 1286220"/>
            <a:gd name="connsiteY3" fmla="*/ 179360 h 220341"/>
            <a:gd name="connsiteX4" fmla="*/ 757881 w 1286220"/>
            <a:gd name="connsiteY4" fmla="*/ 208667 h 220341"/>
            <a:gd name="connsiteX5" fmla="*/ 1286220 w 1286220"/>
            <a:gd name="connsiteY5" fmla="*/ 12301 h 220341"/>
            <a:gd name="connsiteX0" fmla="*/ 1286221 w 1286221"/>
            <a:gd name="connsiteY0" fmla="*/ 12301 h 203578"/>
            <a:gd name="connsiteX1" fmla="*/ 632502 w 1286221"/>
            <a:gd name="connsiteY1" fmla="*/ 91436 h 203578"/>
            <a:gd name="connsiteX2" fmla="*/ 1743 w 1286221"/>
            <a:gd name="connsiteY2" fmla="*/ 3513 h 203578"/>
            <a:gd name="connsiteX3" fmla="*/ 388605 w 1286221"/>
            <a:gd name="connsiteY3" fmla="*/ 179360 h 203578"/>
            <a:gd name="connsiteX4" fmla="*/ 795053 w 1286221"/>
            <a:gd name="connsiteY4" fmla="*/ 184046 h 203578"/>
            <a:gd name="connsiteX5" fmla="*/ 1286221 w 1286221"/>
            <a:gd name="connsiteY5" fmla="*/ 12301 h 203578"/>
            <a:gd name="connsiteX0" fmla="*/ 1286221 w 1286221"/>
            <a:gd name="connsiteY0" fmla="*/ 12301 h 197061"/>
            <a:gd name="connsiteX1" fmla="*/ 632502 w 1286221"/>
            <a:gd name="connsiteY1" fmla="*/ 91436 h 197061"/>
            <a:gd name="connsiteX2" fmla="*/ 1743 w 1286221"/>
            <a:gd name="connsiteY2" fmla="*/ 3513 h 197061"/>
            <a:gd name="connsiteX3" fmla="*/ 410908 w 1286221"/>
            <a:gd name="connsiteY3" fmla="*/ 164588 h 197061"/>
            <a:gd name="connsiteX4" fmla="*/ 795053 w 1286221"/>
            <a:gd name="connsiteY4" fmla="*/ 184046 h 197061"/>
            <a:gd name="connsiteX5" fmla="*/ 1286221 w 1286221"/>
            <a:gd name="connsiteY5" fmla="*/ 12301 h 19706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86221" h="197061">
              <a:moveTo>
                <a:pt x="1286221" y="12301"/>
              </a:moveTo>
              <a:cubicBezTo>
                <a:pt x="1053446" y="38679"/>
                <a:pt x="846582" y="92901"/>
                <a:pt x="632502" y="91436"/>
              </a:cubicBezTo>
              <a:cubicBezTo>
                <a:pt x="418422" y="89971"/>
                <a:pt x="-31473" y="-20910"/>
                <a:pt x="1743" y="3513"/>
              </a:cubicBezTo>
              <a:cubicBezTo>
                <a:pt x="34959" y="27936"/>
                <a:pt x="316146" y="134303"/>
                <a:pt x="410908" y="164588"/>
              </a:cubicBezTo>
              <a:cubicBezTo>
                <a:pt x="505670" y="194873"/>
                <a:pt x="649168" y="209427"/>
                <a:pt x="795053" y="184046"/>
              </a:cubicBezTo>
              <a:cubicBezTo>
                <a:pt x="940938" y="158665"/>
                <a:pt x="1173050" y="50332"/>
                <a:pt x="1286221" y="12301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62204</xdr:colOff>
      <xdr:row>0</xdr:row>
      <xdr:rowOff>0</xdr:rowOff>
    </xdr:from>
    <xdr:to>
      <xdr:col>1</xdr:col>
      <xdr:colOff>450980</xdr:colOff>
      <xdr:row>1</xdr:row>
      <xdr:rowOff>7776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62204" y="0"/>
          <a:ext cx="816429" cy="3187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22860</xdr:rowOff>
    </xdr:from>
    <xdr:to>
      <xdr:col>1</xdr:col>
      <xdr:colOff>205896</xdr:colOff>
      <xdr:row>2</xdr:row>
      <xdr:rowOff>160176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43BA1-25A7-46E1-A41B-CC1292B60D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33322" t="32950" r="34463" b="39795"/>
        <a:stretch/>
      </xdr:blipFill>
      <xdr:spPr>
        <a:xfrm>
          <a:off x="0" y="205740"/>
          <a:ext cx="815496" cy="3201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pgnet-my.sharepoint.com/Users/USER/Dropbox/YTPS%20-%20BPS/Project%20Esti.%20&amp;%20Contract/ACE/Users/DG/AppData/Local/Microsoft/Windows/Temporary%20Internet%20Files/Content.Outlook/S2E86Z62/d/cwco/CWCOMAR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client\package-c\400-CR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drcserver1\design\user\Housing\Binod\saihous\saihous.e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R\C\PED-PGCIL\windows\TEMP\number2text-formul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epak\d\data%20spic\My%20Documents\SUBTOT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se\vg\users\Rm%20Planning%20Users\RMPLAN\PPC\VHGRMPLAN\IEEM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buserver\domcont\ns\400gridco\mnl-civil\400-CRB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800kV%20HVDC%20NATL%20Project\Store%20stock\Stringing\Modified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tldesign\C9008\Design\Fdn\AT\at-stb-fi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DPR%20&amp;%20Daily%20updation%20sheet/DPR%20-%20(TA.418)%20__Dt-15-02-25%20-KP-RCH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ith/Desktop/765KV%20Koppal%20-%20Raichur/MPR'2024/DECEMBER%20-%202024-Monthly%20Progress%20Report_KPL-RCHR_TA-4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6C6325A\LOTE%20F%20-%20Expans&#227;o%20da%20Interliga&#231;&#227;o%20Norte%20-%20Nordeste%20C4%20-%20500k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F42FCAA\Resumo%20para%20Pr&#233;-C&#225;lculo%20Rev.%200%20Lote%20F%20-%20PE%2024-6%20reatores%20corrigid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\c\cm8\NS\EHV-SUBSTATIONS-B\EVA-SUBSTATION-PACKAGE-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k--mcbs53\D\gkk\vision\REVISION01\FCM-hyd-airport-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IPU\Civil-Stru\POWER\msh\OPERATING%20JOBS\TL%20TOWERS\66kV%20DC%20TL%20BRUNEI\2%20Pile%20capacity%20Calcul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dserver\tlcont\user\singaiah\KILN%20PIER\footing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erver\design\USER\HOUSING\SIRISH\tem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kar\rajesh\data\LETTERS\Transf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DETAILED__BOQ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Insp_Dtl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water prop."/>
      <sheetName val="boq"/>
      <sheetName val="DETAILED__BOQ1"/>
      <sheetName val="Sheet_1"/>
      <sheetName val="Load_Details(B1)"/>
      <sheetName val="DETAILED__BOQ2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Schedule_3_Mandatory_"/>
      <sheetName val="2B for Sub_Station_F_I_"/>
      <sheetName val="Report"/>
      <sheetName val="title"/>
      <sheetName val="New33KVSS_E3"/>
      <sheetName val="Prop aug of Ex 33KVSS_E3a"/>
      <sheetName val="BP-Other strs"/>
      <sheetName val="INPUT"/>
      <sheetName val="Staff Acco."/>
      <sheetName val="KALK"/>
      <sheetName val="MOS suivi hebdomadaire"/>
      <sheetName val="Données"/>
      <sheetName val="Défauts FY99"/>
      <sheetName val="Form-B"/>
      <sheetName val="04REL"/>
      <sheetName val="Transfer"/>
      <sheetName val="Scheme Area Details_Block__ C2"/>
      <sheetName val="dpc cost"/>
      <sheetName val="SUMMERY"/>
      <sheetName val="FDn Wet"/>
      <sheetName val="Tower Erection"/>
      <sheetName val="DETAILED__BOQ6"/>
      <sheetName val="Sheet_15"/>
      <sheetName val="Load_Details(B1)5"/>
      <sheetName val="3BPA00132-5-3_W_plan_HVPNL1"/>
      <sheetName val="Load_Details(B2)1"/>
      <sheetName val="beam-reinft-IIInd_floor1"/>
      <sheetName val="water_prop_1"/>
      <sheetName val="Prop_aug_of_Ex_33KVSS_E3a1"/>
      <sheetName val="BP-Other_strs1"/>
      <sheetName val="2B_for_Sub_Station_F_I_1"/>
      <sheetName val="DETAILED__BOQ5"/>
      <sheetName val="Sheet_14"/>
      <sheetName val="Load_Details(B1)4"/>
      <sheetName val="3BPA00132-5-3_W_plan_HVPNL"/>
      <sheetName val="Load_Details(B2)"/>
      <sheetName val="beam-reinft-IIInd_floor"/>
      <sheetName val="water_prop_"/>
      <sheetName val="Prop_aug_of_Ex_33KVSS_E3a"/>
      <sheetName val="BP-Other_strs"/>
      <sheetName val="2B_for_Sub_Station_F_I_"/>
      <sheetName val="DSLP"/>
      <sheetName val="Hardware"/>
      <sheetName val="Design"/>
      <sheetName val="3BPA00132-5-3_W_plan_HVPNL2"/>
      <sheetName val="Load_Details(B2)2"/>
      <sheetName val="3BPA00132-5-3_W_plan_HVPNL3"/>
      <sheetName val="Load_Details(B2)3"/>
      <sheetName val="Codes"/>
      <sheetName val="Sketch"/>
      <sheetName val="Cover sheet"/>
      <sheetName val="strain"/>
      <sheetName val="BQ"/>
      <sheetName val="BQ External"/>
      <sheetName val="DETAILED__BOQ7"/>
      <sheetName val="Sheet_16"/>
      <sheetName val="Load_Details(B1)6"/>
      <sheetName val="3BPA00132-5-3_W_plan_HVPNL4"/>
      <sheetName val="Load_Details(B2)4"/>
      <sheetName val="Cover_sheet"/>
      <sheetName val="DETAILED__BOQ8"/>
      <sheetName val="Sheet_17"/>
      <sheetName val="Load_Details(B1)7"/>
      <sheetName val="3BPA00132-5-3_W_plan_HVPNL5"/>
      <sheetName val="Load_Details(B2)5"/>
      <sheetName val="beam-reinft-IIInd_floor2"/>
      <sheetName val="water_prop_2"/>
      <sheetName val="Cover_sheet1"/>
      <sheetName val="Staff_Acco_"/>
      <sheetName val="MOS_suivi_hebdomadaire"/>
      <sheetName val="Défauts_FY99"/>
      <sheetName val="DETAILED__BOQ9"/>
      <sheetName val="Sheet_18"/>
      <sheetName val="Load_Details(B1)8"/>
      <sheetName val="3BPA00132-5-3_W_plan_HVPNL6"/>
      <sheetName val="Load_Details(B2)6"/>
      <sheetName val="beam-reinft-IIInd_floor3"/>
      <sheetName val="water_prop_3"/>
      <sheetName val="Prop_aug_of_Ex_33KVSS_E3a2"/>
      <sheetName val="Cover_sheet2"/>
      <sheetName val="Staff_Acco_1"/>
      <sheetName val="MOS_suivi_hebdomadaire1"/>
      <sheetName val="Défauts_FY991"/>
      <sheetName val="DETAILED__BOQ10"/>
      <sheetName val="Sheet_19"/>
      <sheetName val="Load_Details(B1)9"/>
      <sheetName val="3BPA00132-5-3_W_plan_HVPNL7"/>
      <sheetName val="Load_Details(B2)7"/>
      <sheetName val="beam-reinft-IIInd_floor4"/>
      <sheetName val="water_prop_4"/>
      <sheetName val="Prop_aug_of_Ex_33KVSS_E3a3"/>
      <sheetName val="Cover_sheet3"/>
      <sheetName val="BP-Other_strs2"/>
      <sheetName val="2B_for_Sub_Station_F_I_2"/>
      <sheetName val="Staff_Acco_2"/>
      <sheetName val="MOS_suivi_hebdomadaire2"/>
      <sheetName val="Défauts_FY992"/>
      <sheetName val="SITE OVERHEADS"/>
      <sheetName val="fco"/>
      <sheetName val="Inc Actual"/>
      <sheetName val="Data-Budget"/>
      <sheetName val="Budget Status"/>
      <sheetName val="Exp Actual"/>
      <sheetName val="Parameters"/>
      <sheetName val="DETAILED__BOQ11"/>
      <sheetName val="Sheet_110"/>
      <sheetName val="Load_Details(B1)10"/>
      <sheetName val="3BPA00132-5-3_W_plan_HVPNL8"/>
      <sheetName val="Load_Details(B2)8"/>
      <sheetName val="beam-reinft-IIInd_floor5"/>
      <sheetName val="water_prop_5"/>
      <sheetName val="Prop_aug_of_Ex_33KVSS_E3a4"/>
      <sheetName val="BP-Other_strs3"/>
      <sheetName val="2B_for_Sub_Station_F_I_3"/>
      <sheetName val="Staff_Acco_3"/>
      <sheetName val="MOS_suivi_hebdomadaire3"/>
      <sheetName val="Défauts_FY993"/>
      <sheetName val="Scheme_Area_Details_Block___C2"/>
      <sheetName val="dpc_cost"/>
      <sheetName val="FDn_Wet"/>
      <sheetName val="Tower_Erection"/>
      <sheetName val="Cover_sheet4"/>
      <sheetName val="BQ_External"/>
      <sheetName val="SITE_OVERHEADS"/>
      <sheetName val="except wiring"/>
      <sheetName val="RA"/>
      <sheetName val="Machinary_Road Work"/>
      <sheetName val="Batching&amp;Pil POL"/>
      <sheetName val="Major Br. Statement"/>
      <sheetName val="Assumptions"/>
      <sheetName val="KINRSheet"/>
      <sheetName val="Khalifa Parkf"/>
      <sheetName val="Indices"/>
      <sheetName val="Attach-3 (QR)"/>
      <sheetName val="Material "/>
      <sheetName val="BM"/>
      <sheetName val="BOQ Distribution"/>
      <sheetName val="Info"/>
      <sheetName val="ecc_res"/>
      <sheetName val="Khalifa_Parkf"/>
      <sheetName val="Khalifa_Parkf1"/>
      <sheetName val="Khalifa_Parkf6"/>
      <sheetName val="Khalifa_Parkf2"/>
      <sheetName val="Khalifa_Parkf3"/>
      <sheetName val="Khalifa_Parkf4"/>
      <sheetName val="Khalifa_Parkf5"/>
      <sheetName val="Cable data"/>
      <sheetName val="Table"/>
      <sheetName val="Break Dw"/>
      <sheetName val="TblPriceDB"/>
      <sheetName val="purpose&amp;input"/>
      <sheetName val="EP 13-14"/>
      <sheetName val="IE 13-14"/>
      <sheetName val="SS 13-14"/>
      <sheetName val="TL 13-14"/>
      <sheetName val="PRECAST lightconc-II"/>
      <sheetName val="FdN"/>
      <sheetName val="Tower"/>
      <sheetName val="Activity No (A) ( 12)  "/>
      <sheetName val="1515"/>
      <sheetName val="ESIC_DEDN_"/>
      <sheetName val="Data Sheet"/>
      <sheetName val="FORM7"/>
      <sheetName val="july-I"/>
      <sheetName val="Analysis"/>
      <sheetName val="calcul"/>
      <sheetName val="Set"/>
      <sheetName val="CFForecast detail"/>
      <sheetName val="Sheet3 (2)"/>
      <sheetName val="concrete"/>
      <sheetName val="horizontal"/>
      <sheetName val="F1a-Pile"/>
      <sheetName val="Summary_Bank"/>
      <sheetName val="CFForecast_detail"/>
      <sheetName val="CFForecast_detail2"/>
      <sheetName val="CFForecast_detail1"/>
      <sheetName val="CFForecast_detail3"/>
      <sheetName val="CFForecast_detail4"/>
      <sheetName val="CFForecast_detail5"/>
      <sheetName val="CFForecast_detail6"/>
      <sheetName val="CFForecast_detail7"/>
      <sheetName val="CFForecast_detail8"/>
      <sheetName val="DETAILED__BOQ14"/>
      <sheetName val="CFForecast_detail14"/>
      <sheetName val="CFForecast_detail10"/>
      <sheetName val="CFForecast_detail9"/>
      <sheetName val="CFForecast_detail11"/>
      <sheetName val="DETAILED__BOQ12"/>
      <sheetName val="CFForecast_detail12"/>
      <sheetName val="DETAILED__BOQ13"/>
      <sheetName val="CFForecast_detail13"/>
      <sheetName val="DETAILED__BOQ20"/>
      <sheetName val="CFForecast_detail20"/>
      <sheetName val="DETAILED__BOQ15"/>
      <sheetName val="CFForecast_detail15"/>
      <sheetName val="DETAILED__BOQ16"/>
      <sheetName val="CFForecast_detail16"/>
      <sheetName val="DETAILED__BOQ17"/>
      <sheetName val="CFForecast_detail17"/>
      <sheetName val="DETAILED__BOQ18"/>
      <sheetName val="CFForecast_detail18"/>
      <sheetName val="DETAILED__BOQ19"/>
      <sheetName val="CFForecast_detail19"/>
      <sheetName val="DETAILED__BOQ21"/>
      <sheetName val="CFForecast_detail21"/>
      <sheetName val="DETAILED__BOQ22"/>
      <sheetName val="CFForecast_detail22"/>
      <sheetName val="Actuals"/>
      <sheetName val="DETAILED__BOQ23"/>
      <sheetName val="CFForecast_detail23"/>
      <sheetName val="beam-reinft-IIInd_floor6"/>
      <sheetName val="DETAILED__BOQ24"/>
      <sheetName val="CFForecast_detail24"/>
      <sheetName val="beam-reinft-IIInd_floor7"/>
      <sheetName val="Sheet3_(2)"/>
      <sheetName val="INDIGINEOUS ITEMS "/>
      <sheetName val="Factors"/>
      <sheetName val="GBW"/>
      <sheetName val=" B3"/>
      <sheetName val=" B1"/>
      <sheetName val="EARTHING SYSTEM"/>
      <sheetName val="Fin Sum"/>
      <sheetName val="UNP-NCW "/>
      <sheetName val="SubmitCal"/>
      <sheetName val="Prices"/>
      <sheetName val="breakup of oil"/>
      <sheetName val="LLEGADA"/>
      <sheetName val="main1"/>
      <sheetName val="Monthly Turnover (Final)"/>
      <sheetName val="cal"/>
      <sheetName val="IPMEQPT"/>
      <sheetName val="INDEX"/>
      <sheetName val="IPSPRS"/>
      <sheetName val="IPTTC"/>
      <sheetName val="Price List WIND Aferkat 2016"/>
      <sheetName val="Sch-1(Option-I)"/>
      <sheetName val="6 trs"/>
      <sheetName val="HYD VAR"/>
      <sheetName val="a1-continuous"/>
      <sheetName val="hydraulical model"/>
      <sheetName val="Config"/>
      <sheetName val="Cost Sch-I-1"/>
      <sheetName val="PART_DISCOUNT"/>
      <sheetName val="LANGUAGE"/>
      <sheetName val="xcadm_16_1"/>
      <sheetName val="Cad Map"/>
      <sheetName val="int on fds"/>
      <sheetName val="main"/>
      <sheetName val="Box- Girder"/>
      <sheetName val="Pil"/>
      <sheetName val="Steel Piling_POL"/>
      <sheetName val="Abs PMRL"/>
      <sheetName val="Rate Analysis"/>
      <sheetName val="presentation"/>
      <sheetName val="mr21"/>
      <sheetName val="dBase"/>
      <sheetName val="Sheet_112"/>
      <sheetName val="Load_Details(B1)12"/>
      <sheetName val="Load_Details(B2)10"/>
      <sheetName val="3BPA00132-5-3_W_plan_HVPNL10"/>
      <sheetName val="water_prop_7"/>
      <sheetName val="Prop_aug_of_Ex_33KVSS_E3a6"/>
      <sheetName val="Scheme_Area_Details_Block___C22"/>
      <sheetName val="BP-Other_strs5"/>
      <sheetName val="2B_for_Sub_Station_F_I_5"/>
      <sheetName val="dpc_cost2"/>
      <sheetName val="FDn_Wet2"/>
      <sheetName val="Tower_Erection2"/>
      <sheetName val="Staff_Acco_5"/>
      <sheetName val="MOS_suivi_hebdomadaire5"/>
      <sheetName val="Défauts_FY995"/>
      <sheetName val="Cover_sheet6"/>
      <sheetName val="SITE_OVERHEADS2"/>
      <sheetName val="BQ_External2"/>
      <sheetName val="Sheet_111"/>
      <sheetName val="Load_Details(B1)11"/>
      <sheetName val="Load_Details(B2)9"/>
      <sheetName val="3BPA00132-5-3_W_plan_HVPNL9"/>
      <sheetName val="water_prop_6"/>
      <sheetName val="Prop_aug_of_Ex_33KVSS_E3a5"/>
      <sheetName val="Scheme_Area_Details_Block___C21"/>
      <sheetName val="BP-Other_strs4"/>
      <sheetName val="2B_for_Sub_Station_F_I_4"/>
      <sheetName val="dpc_cost1"/>
      <sheetName val="FDn_Wet1"/>
      <sheetName val="Tower_Erection1"/>
      <sheetName val="Staff_Acco_4"/>
      <sheetName val="MOS_suivi_hebdomadaire4"/>
      <sheetName val="Défauts_FY994"/>
      <sheetName val="Cover_sheet5"/>
      <sheetName val="SITE_OVERHEADS1"/>
      <sheetName val="BQ_External1"/>
    </sheetNames>
    <sheetDataSet>
      <sheetData sheetId="0" refreshError="1">
        <row r="1">
          <cell r="A1" t="str">
            <v>ORISSA State Electricity Board, - GRIDCO</v>
          </cell>
        </row>
        <row r="2">
          <cell r="A2" t="str">
            <v>400 kV CONTROL ROOM BUILDING</v>
          </cell>
        </row>
        <row r="4">
          <cell r="C4" t="str">
            <v>Ground floor</v>
          </cell>
        </row>
      </sheetData>
      <sheetData sheetId="1" refreshError="1"/>
      <sheetData sheetId="2">
        <row r="2">
          <cell r="A2" t="str">
            <v>400 kV CONTROL ROOM BUILDING</v>
          </cell>
        </row>
      </sheetData>
      <sheetData sheetId="3">
        <row r="2">
          <cell r="A2" t="str">
            <v>400 kV CONTROL ROOM BUILDING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">
          <cell r="A2" t="str">
            <v>400 kV CONTROL ROOM BUILDING</v>
          </cell>
        </row>
      </sheetData>
      <sheetData sheetId="24">
        <row r="2">
          <cell r="A2" t="str">
            <v>400 kV CONTROL ROOM BUILDING</v>
          </cell>
        </row>
      </sheetData>
      <sheetData sheetId="25">
        <row r="2">
          <cell r="A2" t="str">
            <v>400 kV CONTROL ROOM BUILDING</v>
          </cell>
        </row>
      </sheetData>
      <sheetData sheetId="26" refreshError="1"/>
      <sheetData sheetId="27" refreshError="1"/>
      <sheetData sheetId="28" refreshError="1"/>
      <sheetData sheetId="29">
        <row r="2">
          <cell r="A2" t="str">
            <v>400 kV CONTROL ROOM BUILDING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ORISSA State Electricity Board, - GRIDCO</v>
          </cell>
        </row>
      </sheetData>
      <sheetData sheetId="58">
        <row r="1">
          <cell r="A1" t="str">
            <v>ORISSA State Electricity Board, - GRIDCO</v>
          </cell>
        </row>
      </sheetData>
      <sheetData sheetId="59">
        <row r="1">
          <cell r="A1" t="str">
            <v>ORISSA State Electricity Board, - GRIDCO</v>
          </cell>
        </row>
      </sheetData>
      <sheetData sheetId="60">
        <row r="1">
          <cell r="A1" t="str">
            <v>ORISSA State Electricity Board, - GRIDCO</v>
          </cell>
        </row>
      </sheetData>
      <sheetData sheetId="61">
        <row r="1">
          <cell r="A1" t="str">
            <v>ORISSA State Electricity Board, - GRIDCO</v>
          </cell>
        </row>
      </sheetData>
      <sheetData sheetId="62">
        <row r="1">
          <cell r="A1" t="str">
            <v>ORISSA State Electricity Board, - GRIDCO</v>
          </cell>
        </row>
      </sheetData>
      <sheetData sheetId="63">
        <row r="1">
          <cell r="A1" t="str">
            <v>ORISSA State Electricity Board, - GRIDCO</v>
          </cell>
        </row>
      </sheetData>
      <sheetData sheetId="64">
        <row r="1">
          <cell r="A1" t="str">
            <v>ORISSA State Electricity Board, - GRIDCO</v>
          </cell>
        </row>
      </sheetData>
      <sheetData sheetId="65">
        <row r="1">
          <cell r="A1" t="str">
            <v>ORISSA State Electricity Board, - GRIDCO</v>
          </cell>
        </row>
      </sheetData>
      <sheetData sheetId="66">
        <row r="1">
          <cell r="A1" t="str">
            <v>ORISSA State Electricity Board, - GRIDCO</v>
          </cell>
        </row>
      </sheetData>
      <sheetData sheetId="67">
        <row r="1">
          <cell r="A1" t="str">
            <v>ORISSA State Electricity Board, - GRIDCO</v>
          </cell>
        </row>
      </sheetData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>
        <row r="1">
          <cell r="A1" t="str">
            <v>ORISSA State Electricity Board, - GRIDCO</v>
          </cell>
        </row>
      </sheetData>
      <sheetData sheetId="72">
        <row r="1">
          <cell r="A1" t="str">
            <v>ORISSA State Electricity Board, - GRIDCO</v>
          </cell>
        </row>
      </sheetData>
      <sheetData sheetId="73">
        <row r="1">
          <cell r="A1" t="str">
            <v>ORISSA State Electricity Board, - GRIDCO</v>
          </cell>
        </row>
      </sheetData>
      <sheetData sheetId="74">
        <row r="1">
          <cell r="A1" t="str">
            <v>ORISSA State Electricity Board, - GRIDCO</v>
          </cell>
        </row>
      </sheetData>
      <sheetData sheetId="75">
        <row r="1">
          <cell r="A1" t="str">
            <v>ORISSA State Electricity Board, - GRIDCO</v>
          </cell>
        </row>
      </sheetData>
      <sheetData sheetId="76">
        <row r="1">
          <cell r="A1" t="str">
            <v>ORISSA State Electricity Board, - GRIDCO</v>
          </cell>
        </row>
      </sheetData>
      <sheetData sheetId="77" refreshError="1"/>
      <sheetData sheetId="78" refreshError="1"/>
      <sheetData sheetId="79" refreshError="1"/>
      <sheetData sheetId="80">
        <row r="1">
          <cell r="A1" t="str">
            <v>ORISSA State Electricity Board, - GRIDCO</v>
          </cell>
        </row>
      </sheetData>
      <sheetData sheetId="81">
        <row r="1">
          <cell r="A1" t="str">
            <v>ORISSA State Electricity Board, - GRIDCO</v>
          </cell>
        </row>
      </sheetData>
      <sheetData sheetId="82">
        <row r="1">
          <cell r="A1" t="str">
            <v>ORISSA State Electricity Board, - GRIDCO</v>
          </cell>
        </row>
      </sheetData>
      <sheetData sheetId="83">
        <row r="1">
          <cell r="A1" t="str">
            <v>ORISSA State Electricity Board, - GRIDCO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>
        <row r="1">
          <cell r="A1" t="str">
            <v>ORISSA State Electricity Board, - GRIDCO</v>
          </cell>
        </row>
      </sheetData>
      <sheetData sheetId="91">
        <row r="1">
          <cell r="A1" t="str">
            <v>ORISSA State Electricity Board, - GRIDCO</v>
          </cell>
        </row>
      </sheetData>
      <sheetData sheetId="92">
        <row r="1">
          <cell r="A1" t="str">
            <v>ORISSA State Electricity Board, - GRIDCO</v>
          </cell>
        </row>
      </sheetData>
      <sheetData sheetId="93">
        <row r="1">
          <cell r="A1" t="str">
            <v>ORISSA State Electricity Board, - GRIDCO</v>
          </cell>
        </row>
      </sheetData>
      <sheetData sheetId="94">
        <row r="1">
          <cell r="A1" t="str">
            <v>ORISSA State Electricity Board, - GRIDCO</v>
          </cell>
        </row>
      </sheetData>
      <sheetData sheetId="95">
        <row r="1">
          <cell r="A1" t="str">
            <v>ORISSA State Electricity Board, - GRIDCO</v>
          </cell>
        </row>
      </sheetData>
      <sheetData sheetId="96">
        <row r="1">
          <cell r="A1" t="str">
            <v>ORISSA State Electricity Board, - GRIDCO</v>
          </cell>
        </row>
      </sheetData>
      <sheetData sheetId="97">
        <row r="1">
          <cell r="A1" t="str">
            <v>ORISSA State Electricity Board, - GRIDCO</v>
          </cell>
        </row>
      </sheetData>
      <sheetData sheetId="98">
        <row r="1">
          <cell r="A1" t="str">
            <v>ORISSA State Electricity Board, - GRIDCO</v>
          </cell>
        </row>
      </sheetData>
      <sheetData sheetId="99">
        <row r="1">
          <cell r="A1" t="str">
            <v>ORISSA State Electricity Board, - GRIDCO</v>
          </cell>
        </row>
      </sheetData>
      <sheetData sheetId="100">
        <row r="1">
          <cell r="A1" t="str">
            <v>ORISSA State Electricity Board, - GRIDCO</v>
          </cell>
        </row>
      </sheetData>
      <sheetData sheetId="101">
        <row r="1">
          <cell r="A1" t="str">
            <v>ORISSA State Electricity Board, - GRIDCO</v>
          </cell>
        </row>
      </sheetData>
      <sheetData sheetId="102">
        <row r="1">
          <cell r="A1" t="str">
            <v>ORISSA State Electricity Board, - GRIDCO</v>
          </cell>
        </row>
      </sheetData>
      <sheetData sheetId="103">
        <row r="1">
          <cell r="A1" t="str">
            <v>ORISSA State Electricity Board, - GRIDCO</v>
          </cell>
        </row>
      </sheetData>
      <sheetData sheetId="104">
        <row r="1">
          <cell r="A1" t="str">
            <v>ORISSA State Electricity Board, - GRIDCO</v>
          </cell>
        </row>
      </sheetData>
      <sheetData sheetId="105">
        <row r="1">
          <cell r="A1" t="str">
            <v>ORISSA State Electricity Board, - GRIDCO</v>
          </cell>
        </row>
      </sheetData>
      <sheetData sheetId="106">
        <row r="1">
          <cell r="A1" t="str">
            <v>ORISSA State Electricity Board, - GRIDCO</v>
          </cell>
        </row>
      </sheetData>
      <sheetData sheetId="107">
        <row r="1">
          <cell r="A1" t="str">
            <v>ORISSA State Electricity Board, - GRIDCO</v>
          </cell>
        </row>
      </sheetData>
      <sheetData sheetId="108">
        <row r="1">
          <cell r="A1" t="str">
            <v>ORISSA State Electricity Board, - GRIDCO</v>
          </cell>
        </row>
      </sheetData>
      <sheetData sheetId="109">
        <row r="1">
          <cell r="A1" t="str">
            <v>ORISSA State Electricity Board, - GRIDCO</v>
          </cell>
        </row>
      </sheetData>
      <sheetData sheetId="110">
        <row r="1">
          <cell r="A1" t="str">
            <v>ORISSA State Electricity Board, - GRIDCO</v>
          </cell>
        </row>
      </sheetData>
      <sheetData sheetId="111">
        <row r="1">
          <cell r="A1" t="str">
            <v>ORISSA State Electricity Board, - GRIDCO</v>
          </cell>
        </row>
      </sheetData>
      <sheetData sheetId="112">
        <row r="1">
          <cell r="A1" t="str">
            <v>ORISSA State Electricity Board, - GRIDCO</v>
          </cell>
        </row>
      </sheetData>
      <sheetData sheetId="113">
        <row r="1">
          <cell r="A1" t="str">
            <v>ORISSA State Electricity Board, - GRIDCO</v>
          </cell>
        </row>
      </sheetData>
      <sheetData sheetId="114">
        <row r="1">
          <cell r="A1" t="str">
            <v>ORISSA State Electricity Board, - GRIDCO</v>
          </cell>
        </row>
      </sheetData>
      <sheetData sheetId="115">
        <row r="1">
          <cell r="A1" t="str">
            <v>ORISSA State Electricity Board, - GRIDCO</v>
          </cell>
        </row>
      </sheetData>
      <sheetData sheetId="116">
        <row r="1">
          <cell r="A1" t="str">
            <v>ORISSA State Electricity Board, - GRIDCO</v>
          </cell>
        </row>
      </sheetData>
      <sheetData sheetId="117">
        <row r="1">
          <cell r="A1" t="str">
            <v>ORISSA State Electricity Board, - GRIDCO</v>
          </cell>
        </row>
      </sheetData>
      <sheetData sheetId="118">
        <row r="1">
          <cell r="A1" t="str">
            <v>ORISSA State Electricity Board, - GRIDCO</v>
          </cell>
        </row>
      </sheetData>
      <sheetData sheetId="119">
        <row r="1">
          <cell r="A1" t="str">
            <v>ORISSA State Electricity Board, - GRIDCO</v>
          </cell>
        </row>
      </sheetData>
      <sheetData sheetId="120">
        <row r="1">
          <cell r="A1" t="str">
            <v>ORISSA State Electricity Board, - GRIDCO</v>
          </cell>
        </row>
      </sheetData>
      <sheetData sheetId="121">
        <row r="1">
          <cell r="A1" t="str">
            <v>ORISSA State Electricity Board, - GRIDCO</v>
          </cell>
        </row>
      </sheetData>
      <sheetData sheetId="122">
        <row r="1">
          <cell r="A1" t="str">
            <v>ORISSA State Electricity Board, - GRIDCO</v>
          </cell>
        </row>
      </sheetData>
      <sheetData sheetId="123">
        <row r="1">
          <cell r="A1" t="str">
            <v>ORISSA State Electricity Board, - GRIDCO</v>
          </cell>
        </row>
      </sheetData>
      <sheetData sheetId="124">
        <row r="1">
          <cell r="A1" t="str">
            <v>ORISSA State Electricity Board, - GRIDCO</v>
          </cell>
        </row>
      </sheetData>
      <sheetData sheetId="125">
        <row r="1">
          <cell r="A1" t="str">
            <v>ORISSA State Electricity Board, - GRIDCO</v>
          </cell>
        </row>
      </sheetData>
      <sheetData sheetId="126">
        <row r="1">
          <cell r="A1" t="str">
            <v>ORISSA State Electricity Board, - GRIDCO</v>
          </cell>
        </row>
      </sheetData>
      <sheetData sheetId="127">
        <row r="1">
          <cell r="A1" t="str">
            <v>ORISSA State Electricity Board, - GRIDCO</v>
          </cell>
        </row>
      </sheetData>
      <sheetData sheetId="128">
        <row r="1">
          <cell r="A1" t="str">
            <v>ORISSA State Electricity Board, - GRIDCO</v>
          </cell>
        </row>
      </sheetData>
      <sheetData sheetId="129">
        <row r="1">
          <cell r="A1" t="str">
            <v>ORISSA State Electricity Board, - GRIDCO</v>
          </cell>
        </row>
      </sheetData>
      <sheetData sheetId="130">
        <row r="1">
          <cell r="A1" t="str">
            <v>ORISSA State Electricity Board, - GRIDCO</v>
          </cell>
        </row>
      </sheetData>
      <sheetData sheetId="131">
        <row r="1">
          <cell r="A1" t="str">
            <v>ORISSA State Electricity Board, - GRIDCO</v>
          </cell>
        </row>
      </sheetData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>
        <row r="1">
          <cell r="A1" t="str">
            <v>ORISSA State Electricity Board, - GRIDCO</v>
          </cell>
        </row>
      </sheetData>
      <sheetData sheetId="141">
        <row r="1">
          <cell r="A1" t="str">
            <v>ORISSA State Electricity Board, - GRIDCO</v>
          </cell>
        </row>
      </sheetData>
      <sheetData sheetId="142">
        <row r="1">
          <cell r="A1" t="str">
            <v>ORISSA State Electricity Board, - GRIDCO</v>
          </cell>
        </row>
      </sheetData>
      <sheetData sheetId="143">
        <row r="1">
          <cell r="A1" t="str">
            <v>ORISSA State Electricity Board, - GRIDCO</v>
          </cell>
        </row>
      </sheetData>
      <sheetData sheetId="144">
        <row r="1">
          <cell r="A1" t="str">
            <v>ORISSA State Electricity Board, - GRIDCO</v>
          </cell>
        </row>
      </sheetData>
      <sheetData sheetId="145">
        <row r="1">
          <cell r="A1" t="str">
            <v>ORISSA State Electricity Board, - GRIDCO</v>
          </cell>
        </row>
      </sheetData>
      <sheetData sheetId="146">
        <row r="1">
          <cell r="A1" t="str">
            <v>ORISSA State Electricity Board, - GRIDCO</v>
          </cell>
        </row>
      </sheetData>
      <sheetData sheetId="147">
        <row r="1">
          <cell r="A1" t="str">
            <v>ORISSA State Electricity Board, - GRIDCO</v>
          </cell>
        </row>
      </sheetData>
      <sheetData sheetId="148">
        <row r="1">
          <cell r="A1" t="str">
            <v>ORISSA State Electricity Board, - GRIDCO</v>
          </cell>
        </row>
      </sheetData>
      <sheetData sheetId="149">
        <row r="1">
          <cell r="A1" t="str">
            <v>ORISSA State Electricity Board, - GRIDCO</v>
          </cell>
        </row>
      </sheetData>
      <sheetData sheetId="150">
        <row r="1">
          <cell r="A1" t="str">
            <v>ORISSA State Electricity Board, - GRIDCO</v>
          </cell>
        </row>
      </sheetData>
      <sheetData sheetId="151">
        <row r="1">
          <cell r="A1" t="str">
            <v>ORISSA State Electricity Board, - GRIDCO</v>
          </cell>
        </row>
      </sheetData>
      <sheetData sheetId="152">
        <row r="1">
          <cell r="A1" t="str">
            <v>ORISSA State Electricity Board, - GRIDCO</v>
          </cell>
        </row>
      </sheetData>
      <sheetData sheetId="153">
        <row r="1">
          <cell r="A1" t="str">
            <v>ORISSA State Electricity Board, - GRIDCO</v>
          </cell>
        </row>
      </sheetData>
      <sheetData sheetId="154">
        <row r="1">
          <cell r="A1" t="str">
            <v>ORISSA State Electricity Board, - GRIDCO</v>
          </cell>
        </row>
      </sheetData>
      <sheetData sheetId="155">
        <row r="1">
          <cell r="A1" t="str">
            <v>ORISSA State Electricity Board, - GRIDCO</v>
          </cell>
        </row>
      </sheetData>
      <sheetData sheetId="156">
        <row r="1">
          <cell r="A1" t="str">
            <v>ORISSA State Electricity Board, - GRIDCO</v>
          </cell>
        </row>
      </sheetData>
      <sheetData sheetId="157">
        <row r="1">
          <cell r="A1" t="str">
            <v>ORISSA State Electricity Board, - GRIDCO</v>
          </cell>
        </row>
      </sheetData>
      <sheetData sheetId="158">
        <row r="1">
          <cell r="A1" t="str">
            <v>ORISSA State Electricity Board, - GRIDCO</v>
          </cell>
        </row>
      </sheetData>
      <sheetData sheetId="159">
        <row r="1">
          <cell r="A1" t="str">
            <v>ORISSA State Electricity Board, - GRIDCO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 refreshError="1"/>
      <sheetData sheetId="212" refreshError="1"/>
      <sheetData sheetId="213" refreshError="1"/>
      <sheetData sheetId="214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>
        <row r="2">
          <cell r="A2" t="str">
            <v>400 kV CONTROL ROOM BUILDING</v>
          </cell>
        </row>
      </sheetData>
      <sheetData sheetId="293">
        <row r="2">
          <cell r="A2" t="str">
            <v>400 kV CONTROL ROOM BUILDING</v>
          </cell>
        </row>
      </sheetData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>
        <row r="2">
          <cell r="A2" t="str">
            <v>400 kV CONTROL ROOM BUILDING</v>
          </cell>
        </row>
      </sheetData>
      <sheetData sheetId="311">
        <row r="2">
          <cell r="A2" t="str">
            <v>400 kV CONTROL ROOM BUILDING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T"/>
      <sheetName val="Staff Acco."/>
      <sheetName val="Tel  "/>
      <sheetName val="Ext.light"/>
      <sheetName val="Staff Acco_"/>
      <sheetName val="Control"/>
      <sheetName val="Detail In Door Stad"/>
      <sheetName val="Project Details.."/>
      <sheetName val="4 Annex 1 Basic rate"/>
      <sheetName val="DETAILED  BOQ"/>
      <sheetName val="FT-05-02IsoBOM"/>
      <sheetName val="scurve calc (2)"/>
      <sheetName val="CABLE"/>
      <sheetName val="number"/>
      <sheetName val="factors"/>
      <sheetName val="strain"/>
      <sheetName val="Design"/>
      <sheetName val="TBAL9697 -group wise  sdpl"/>
      <sheetName val="p&amp;m"/>
      <sheetName val="refer"/>
      <sheetName val="RCC,Ret. Wall"/>
      <sheetName val="Detail P&amp;L"/>
      <sheetName val="Assumption Sheet"/>
      <sheetName val="Build-up"/>
      <sheetName val="Gujrat"/>
      <sheetName val="SCHEDULE OF RATES"/>
      <sheetName val="Bill 3 - Site Works"/>
      <sheetName val="Legal Risk Analysis"/>
      <sheetName val="PRECAST lightconc-II"/>
      <sheetName val="Load Details(B2)"/>
      <sheetName val="BOQ"/>
      <sheetName val="2gii"/>
      <sheetName val="analysis"/>
      <sheetName val="COLUMN"/>
      <sheetName val="APPENDIX B-1"/>
      <sheetName val="Bill 3.1"/>
      <sheetName val="Fill this out first..."/>
      <sheetName val="CFLOW"/>
      <sheetName val="3MLKQ"/>
      <sheetName val="Sheet3"/>
      <sheetName val="GR.slab-reinft"/>
      <sheetName val="schedule1"/>
      <sheetName val="Precalculation"/>
      <sheetName val="Cable data"/>
      <sheetName val="Table"/>
      <sheetName val="Civil Works"/>
      <sheetName val="ANAL"/>
      <sheetName val="Staff_Acco_"/>
      <sheetName val="Tel__"/>
      <sheetName val="Ext_light"/>
      <sheetName val="Staff_Acco_1"/>
      <sheetName val="estimate"/>
      <sheetName val="DETAILED__BOQ"/>
      <sheetName val="4_Annex_1_Basic_rate"/>
      <sheetName val="Cable_data"/>
      <sheetName val="bs BP 04 SA"/>
      <sheetName val="INDIGINEOUS ITEMS "/>
      <sheetName val="Material "/>
      <sheetName val="basic-data"/>
      <sheetName val="mem-property"/>
      <sheetName val="FORM7"/>
      <sheetName val="SPT vs PHI"/>
      <sheetName val="BLOCK-A (MEA.SHEET)"/>
      <sheetName val="IO List"/>
      <sheetName val="S1BOQ"/>
      <sheetName val="Input"/>
      <sheetName val="Activity"/>
      <sheetName val="Crew"/>
      <sheetName val="Piping"/>
      <sheetName val="Pipe Supports"/>
      <sheetName val="BOQ (2)"/>
      <sheetName val="#REF"/>
      <sheetName val="RA-markate"/>
      <sheetName val="std"/>
      <sheetName val="INPUT-DATA"/>
      <sheetName val="SCHEDULE (3)"/>
      <sheetName val="Database"/>
      <sheetName val="schedule nos"/>
      <sheetName val="sumary"/>
      <sheetName val="Rate Analysis"/>
      <sheetName val="Xenon(R2)"/>
      <sheetName val="4-Int- ele(RA)"/>
      <sheetName val="BTB"/>
      <sheetName val="cf"/>
      <sheetName val="orders"/>
      <sheetName val="Boq Block A"/>
      <sheetName val="Sqn_Abs_G_6_ "/>
      <sheetName val="WO_Abs _G_2_ 6 DUs"/>
      <sheetName val="Air_Abs_G_6_ 23 DUs"/>
      <sheetName val="Box- Girder"/>
      <sheetName val="Lease rents"/>
      <sheetName val="DLC lookups"/>
      <sheetName val="CCTV_EST1"/>
      <sheetName val="Quote Sheet"/>
      <sheetName val="labour coeff"/>
      <sheetName val="Works - Quote Sheet"/>
      <sheetName val="Costing"/>
      <sheetName val="Gen Info"/>
      <sheetName val="Indirect expenses"/>
      <sheetName val="Mat_Cost"/>
      <sheetName val="Cost_Any."/>
      <sheetName val="LIST OF MAKES"/>
      <sheetName val="SITE OVERHEADS"/>
      <sheetName val="Detail 1A"/>
      <sheetName val="Asia Revised 10-1-07"/>
      <sheetName val="All Capital Plan P+L 10-1-07"/>
      <sheetName val="CP08 (2)"/>
      <sheetName val="Planning File 10-1-07"/>
      <sheetName val="Parameter"/>
      <sheetName val="1_Project_Profile"/>
      <sheetName val="Basement Budget"/>
      <sheetName val="banilad"/>
      <sheetName val="Mactan"/>
      <sheetName val="Mandaue"/>
      <sheetName val="2004"/>
      <sheetName val="TBAL9697_-group_wise__sdpl"/>
      <sheetName val="Detail_In_Door_Stad"/>
      <sheetName val="Project_Details__"/>
      <sheetName val="RCC,Ret__Wall"/>
      <sheetName val="Legal_Risk_Analysis"/>
      <sheetName val="Load_Details(B2)"/>
      <sheetName val="Detail_P&amp;L"/>
      <sheetName val="Assumption_Sheet"/>
      <sheetName val="scurve_calc_(2)"/>
      <sheetName val="APPENDIX_B-1"/>
      <sheetName val="Bill_3_1"/>
      <sheetName val="PRECAST_lightconc-II"/>
      <sheetName val="SCHEDULE_OF_RATES"/>
      <sheetName val="BLK2"/>
      <sheetName val="BLK3"/>
      <sheetName val="E &amp; R"/>
      <sheetName val="radar"/>
      <sheetName val="UG"/>
      <sheetName val="Detail"/>
      <sheetName val="Headings"/>
      <sheetName val="Break up Sheet"/>
      <sheetName val="SPILL OVER"/>
      <sheetName val="s"/>
      <sheetName val="Loads"/>
      <sheetName val="Pile cap"/>
      <sheetName val="ABB"/>
      <sheetName val="GE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Codes"/>
      <sheetName val="BHANDUP"/>
      <sheetName val="macros"/>
      <sheetName val="DATA"/>
      <sheetName val="DTF Summary"/>
      <sheetName val="GF Columns"/>
      <sheetName val="Bed Class"/>
      <sheetName val="Cd"/>
      <sheetName val="Material"/>
      <sheetName val="Zone"/>
      <sheetName val="Vendor"/>
      <sheetName val="UNP-NCW "/>
      <sheetName val="Rate"/>
      <sheetName val="Staff_Acco_2"/>
      <sheetName val="Tel__1"/>
      <sheetName val="Ext_light1"/>
      <sheetName val="Staff_Acco_3"/>
      <sheetName val="DETAILED__BOQ1"/>
      <sheetName val="4_Annex_1_Basic_rate1"/>
      <sheetName val="Detail_In_Door_Stad1"/>
      <sheetName val="Project_Details__1"/>
      <sheetName val="TBAL9697_-group_wise__sdpl1"/>
      <sheetName val="RCC,Ret__Wall1"/>
      <sheetName val="Load_Details(B2)1"/>
      <sheetName val="Detail_P&amp;L1"/>
      <sheetName val="Assumption_Sheet1"/>
      <sheetName val="Legal_Risk_Analysis1"/>
      <sheetName val="scurve_calc_(2)1"/>
      <sheetName val="Cable_data1"/>
      <sheetName val="PRECAST_lightconc-II1"/>
      <sheetName val="APPENDIX_B-11"/>
      <sheetName val="Bill_3_11"/>
      <sheetName val="Bill_3_-_Site_Works"/>
      <sheetName val="SCHEDULE_OF_RATES1"/>
      <sheetName val="GR_slab-reinft"/>
      <sheetName val="Material_"/>
      <sheetName val="SPT_vs_PHI"/>
      <sheetName val="Civil_Works"/>
      <sheetName val="4-Int-_ele(RA)"/>
      <sheetName val="INDIGINEOUS_ITEMS_"/>
      <sheetName val="Fill_this_out_first___"/>
      <sheetName val="SCHEDULE_(3)"/>
      <sheetName val="schedule_nos"/>
      <sheetName val="Boq_Block_A"/>
      <sheetName val="Rate_Analysis"/>
      <sheetName val="IO_List"/>
      <sheetName val="Pipe_Supports"/>
      <sheetName val="BOQ_(2)"/>
      <sheetName val="Box-_Girder"/>
      <sheetName val="Sqn_Abs_G_6__"/>
      <sheetName val="WO_Abs__G_2__6_DUs"/>
      <sheetName val="Air_Abs_G_6__23_DUs"/>
      <sheetName val="Lease_rents"/>
      <sheetName val="BLOCK-A_(MEA_SHEET)"/>
      <sheetName val="DLC_lookups"/>
      <sheetName val="Quote_Sheet"/>
      <sheetName val="labour_coeff"/>
      <sheetName val="Works_-_Quote_Sheet"/>
      <sheetName val="Gen_Info"/>
      <sheetName val="Indirect_expenses"/>
      <sheetName val="Cost_Any_"/>
      <sheetName val="LIST_OF_MAKES"/>
      <sheetName val="SITE_OVERHEADS"/>
      <sheetName val="Asia_Revised_10-1-07"/>
      <sheetName val="All_Capital_Plan_P+L_10-1-07"/>
      <sheetName val="CP08_(2)"/>
      <sheetName val="Planning_File_10-1-07"/>
      <sheetName val="Basement_Budget"/>
      <sheetName val="Detail_1A"/>
      <sheetName val="E_&amp;_R"/>
      <sheetName val="Break_up_Sheet"/>
      <sheetName val="SPILL_OVER"/>
      <sheetName val="Elite 1 - MBCL"/>
      <sheetName val="Mat.Cost"/>
      <sheetName val="Sheet2"/>
      <sheetName val="Form 6"/>
      <sheetName val="BOQ_Direct_selling cost"/>
      <sheetName val="#REF!"/>
      <sheetName val="VCH-SLC"/>
      <sheetName val="Supplier"/>
      <sheetName val="WWR"/>
      <sheetName val="jobhist"/>
      <sheetName val="Cable-data"/>
      <sheetName val="Summary"/>
      <sheetName val="Intro"/>
      <sheetName val="doq"/>
      <sheetName val="Cover"/>
      <sheetName val="사진"/>
      <sheetName val="Intro."/>
      <sheetName val="ACS(1)"/>
      <sheetName val="FAS-C(4)"/>
      <sheetName val="MASTER_RATE ANALYSIS"/>
      <sheetName val="Cost summary"/>
      <sheetName val="Estimation"/>
      <sheetName val="BULook"/>
      <sheetName val="Staff_Acco_4"/>
      <sheetName val="Tel__2"/>
      <sheetName val="Ext_light2"/>
      <sheetName val="Staff_Acco_5"/>
      <sheetName val="4_Annex_1_Basic_rate2"/>
      <sheetName val="DETAILED__BOQ2"/>
      <sheetName val="Detail_In_Door_Stad2"/>
      <sheetName val="Project_Details__2"/>
      <sheetName val="scurve_calc_(2)2"/>
      <sheetName val="Detail_P&amp;L2"/>
      <sheetName val="Assumption_Sheet2"/>
      <sheetName val="TBAL9697_-group_wise__sdpl2"/>
      <sheetName val="SCHEDULE_OF_RATES2"/>
      <sheetName val="Bill_3_-_Site_Works1"/>
      <sheetName val="Legal_Risk_Analysis2"/>
      <sheetName val="RCC,Ret__Wall2"/>
      <sheetName val="Load_Details(B2)2"/>
      <sheetName val="GR_slab-reinft1"/>
      <sheetName val="PRECAST_lightconc-II2"/>
      <sheetName val="Boq_Block_A1"/>
      <sheetName val="Rate_Analysis1"/>
      <sheetName val="APPENDIX_B-12"/>
      <sheetName val="Bill_3_12"/>
      <sheetName val="Fill_this_out_first___1"/>
      <sheetName val="Cable_data2"/>
      <sheetName val="Civil_Works1"/>
      <sheetName val="SCHEDULE_(3)1"/>
      <sheetName val="schedule_nos1"/>
      <sheetName val="Material_1"/>
      <sheetName val="SPT_vs_PHI1"/>
      <sheetName val="IO_List1"/>
      <sheetName val="Pipe_Supports1"/>
      <sheetName val="BOQ_(2)1"/>
      <sheetName val="Box-_Girder1"/>
      <sheetName val="INDIGINEOUS_ITEMS_1"/>
      <sheetName val="Basement_Budget1"/>
      <sheetName val="SITE_OVERHEADS1"/>
      <sheetName val="BLOCK-A_(MEA_SHEET)1"/>
      <sheetName val="Sqn_Abs_G_6__1"/>
      <sheetName val="WO_Abs__G_2__6_DUs1"/>
      <sheetName val="Air_Abs_G_6__23_DUs1"/>
      <sheetName val="4-Int-_ele(RA)1"/>
      <sheetName val="Detail_1A1"/>
      <sheetName val="Asia_Revised_10-1-071"/>
      <sheetName val="All_Capital_Plan_P+L_10-1-071"/>
      <sheetName val="CP08_(2)1"/>
      <sheetName val="Planning_File_10-1-071"/>
      <sheetName val="Break_up_Sheet1"/>
      <sheetName val="E_&amp;_R1"/>
      <sheetName val="Lease_rents1"/>
      <sheetName val="DLC_lookups1"/>
      <sheetName val="Quote_Sheet1"/>
      <sheetName val="labour_coeff1"/>
      <sheetName val="Works_-_Quote_Sheet1"/>
      <sheetName val="Gen_Info1"/>
      <sheetName val="Indirect_expenses1"/>
      <sheetName val="Cost_Any_1"/>
      <sheetName val="LIST_OF_MAKES1"/>
      <sheetName val="SPILL_OVER1"/>
      <sheetName val="Bed_Class"/>
      <sheetName val="Pile_cap"/>
      <sheetName val="DTF_Summary"/>
      <sheetName val="Mat_Cost1"/>
      <sheetName val="GF_Columns"/>
      <sheetName val="Form_6"/>
      <sheetName val="BOQ_Direct_selling_cost"/>
      <sheetName val="UNP-NCW_"/>
      <sheetName val="MASTER_RATE_ANALYSIS"/>
      <sheetName val="Contract BOQ"/>
      <sheetName val="concrete"/>
      <sheetName val="beam-reinft-IIInd floor"/>
      <sheetName val="Assumptions"/>
      <sheetName val="specification options"/>
      <sheetName val="key dates"/>
      <sheetName val="Actuals"/>
      <sheetName val="Inventory"/>
      <sheetName val="01"/>
      <sheetName val="Transfer"/>
      <sheetName val="Annex"/>
      <sheetName val="Cost Index"/>
      <sheetName val="Maint"/>
      <sheetName val="Housek"/>
      <sheetName val="REf"/>
      <sheetName val="saihous.ele"/>
      <sheetName val="M.R.List (2)"/>
      <sheetName val="Aseet1998"/>
      <sheetName val="Balance Sheet 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beam-reinft-machine rm"/>
      <sheetName val="Direct cost shed A-2 "/>
      <sheetName val=" Resource list"/>
      <sheetName val="Labour"/>
      <sheetName val="THANE SITE"/>
      <sheetName val="BOQ Distribution"/>
      <sheetName val="STAFFSCHED "/>
      <sheetName val="calcul"/>
      <sheetName val="Bidform"/>
      <sheetName val="M+MC"/>
      <sheetName val="T1 WO"/>
      <sheetName val="外気負荷"/>
      <sheetName val="A.O.R."/>
      <sheetName val="FF Inst RA 08 Inst 03"/>
      <sheetName val="Labels"/>
      <sheetName val=" IO List"/>
      <sheetName val="SCHEDULE"/>
      <sheetName val="GBW"/>
      <sheetName val="Legend"/>
      <sheetName val="procurement"/>
      <sheetName val="SCH"/>
      <sheetName val="Indirect_x0005__x0000__x0000__x0000__x0000_쌳ᎈ駜/"/>
      <sheetName val="SSR _ NSSR Market final"/>
      <sheetName val="Staff_Acco_6"/>
      <sheetName val="Tel__3"/>
      <sheetName val="Ext_light3"/>
      <sheetName val="Staff_Acco_7"/>
      <sheetName val="4_Annex_1_Basic_rate3"/>
      <sheetName val="DETAILED__BOQ3"/>
      <sheetName val="Detail_In_Door_Stad3"/>
      <sheetName val="Project_Details__3"/>
      <sheetName val="Load_Details(B2)3"/>
      <sheetName val="RCC,Ret__Wall3"/>
      <sheetName val="TBAL9697_-group_wise__sdpl3"/>
      <sheetName val="Legal_Risk_Analysis3"/>
      <sheetName val="GR_slab-reinft2"/>
      <sheetName val="scurve_calc_(2)3"/>
      <sheetName val="PRECAST_lightconc-II3"/>
      <sheetName val="Detail_P&amp;L3"/>
      <sheetName val="Assumption_Sheet3"/>
      <sheetName val="APPENDIX_B-13"/>
      <sheetName val="Bill_3_13"/>
      <sheetName val="SCHEDULE_OF_RATES3"/>
      <sheetName val="Fill_this_out_first___2"/>
      <sheetName val="Bill_3_-_Site_Works2"/>
      <sheetName val="SCHEDULE_(3)2"/>
      <sheetName val="schedule_nos2"/>
      <sheetName val="Cable_data3"/>
      <sheetName val="Civil_Works2"/>
      <sheetName val="Material_2"/>
      <sheetName val="SPT_vs_PHI2"/>
      <sheetName val="INDIGINEOUS_ITEMS_2"/>
      <sheetName val="Rate_Analysis2"/>
      <sheetName val="Basement_Budget2"/>
      <sheetName val="Boq_Block_A2"/>
      <sheetName val="SITE_OVERHEADS2"/>
      <sheetName val="IO_List2"/>
      <sheetName val="Pipe_Supports2"/>
      <sheetName val="BOQ_(2)2"/>
      <sheetName val="Box-_Girder2"/>
      <sheetName val="BLOCK-A_(MEA_SHEET)2"/>
      <sheetName val="Sqn_Abs_G_6__2"/>
      <sheetName val="WO_Abs__G_2__6_DUs2"/>
      <sheetName val="Air_Abs_G_6__23_DUs2"/>
      <sheetName val="4-Int-_ele(RA)2"/>
      <sheetName val="Detail_1A2"/>
      <sheetName val="Asia_Revised_10-1-072"/>
      <sheetName val="All_Capital_Plan_P+L_10-1-072"/>
      <sheetName val="CP08_(2)2"/>
      <sheetName val="Planning_File_10-1-072"/>
      <sheetName val="Break_up_Sheet2"/>
      <sheetName val="E_&amp;_R2"/>
      <sheetName val="Lease_rents2"/>
      <sheetName val="DLC_lookups2"/>
      <sheetName val="Quote_Sheet2"/>
      <sheetName val="labour_coeff2"/>
      <sheetName val="Works_-_Quote_Sheet2"/>
      <sheetName val="Gen_Info2"/>
      <sheetName val="Indirect_expenses2"/>
      <sheetName val="Cost_Any_2"/>
      <sheetName val="LIST_OF_MAKES2"/>
      <sheetName val="SPILL_OVER2"/>
      <sheetName val="Bed_Class1"/>
      <sheetName val="Pile_cap1"/>
      <sheetName val="DTF_Summary1"/>
      <sheetName val="UNP-NCW_1"/>
      <sheetName val="Mat_Cost2"/>
      <sheetName val="GF_Columns1"/>
      <sheetName val="Form_61"/>
      <sheetName val="BOQ_Direct_selling_cost1"/>
      <sheetName val="MASTER_RATE_ANALYSIS1"/>
      <sheetName val="Intro_"/>
      <sheetName val="Elite_1_-_MBCL"/>
      <sheetName val="specification_options"/>
      <sheetName val="key_dates"/>
      <sheetName val="Cost_summary"/>
      <sheetName val="Contract_BOQ"/>
      <sheetName val="beam-reinft-machine_rm"/>
      <sheetName val="T1_WO"/>
      <sheetName val="1-Pop Proj"/>
      <sheetName val="Basic Rates"/>
      <sheetName val="col-reinft1"/>
      <sheetName val="Basic"/>
      <sheetName val="CLAY"/>
      <sheetName val="Project_Brief"/>
      <sheetName val="DG Works (Supply)"/>
      <sheetName val="Blr hire"/>
      <sheetName val="VIWSCo1"/>
      <sheetName val="Direct_cost_shed_A-2_"/>
      <sheetName val="_Resource_list"/>
      <sheetName val="THANE_SITE"/>
      <sheetName val="BOQ_Distribution"/>
      <sheetName val="FF_Inst_RA_08_Inst_03"/>
      <sheetName val="Staff_Acco_8"/>
      <sheetName val="Tel__4"/>
      <sheetName val="Ext_light4"/>
      <sheetName val="Staff_Acco_9"/>
      <sheetName val="4_Annex_1_Basic_rate4"/>
      <sheetName val="DETAILED__BOQ4"/>
      <sheetName val="Detail_In_Door_Stad4"/>
      <sheetName val="Project_Details__4"/>
      <sheetName val="scurve_calc_(2)4"/>
      <sheetName val="Detail_P&amp;L4"/>
      <sheetName val="Assumption_Sheet4"/>
      <sheetName val="TBAL9697_-group_wise__sdpl4"/>
      <sheetName val="Bill_3_-_Site_Works3"/>
      <sheetName val="RCC,Ret__Wall4"/>
      <sheetName val="Load_Details(B2)4"/>
      <sheetName val="SCHEDULE_OF_RATES4"/>
      <sheetName val="APPENDIX_B-14"/>
      <sheetName val="Bill_3_14"/>
      <sheetName val="Legal_Risk_Analysis4"/>
      <sheetName val="PRECAST_lightconc-II4"/>
      <sheetName val="GR_slab-reinft3"/>
      <sheetName val="Fill_this_out_first___3"/>
      <sheetName val="Boq_Block_A3"/>
      <sheetName val="Rate_Analysis3"/>
      <sheetName val="Cable_data4"/>
      <sheetName val="Civil_Works3"/>
      <sheetName val="SCHEDULE_(3)3"/>
      <sheetName val="schedule_nos3"/>
      <sheetName val="Material_3"/>
      <sheetName val="SPT_vs_PHI3"/>
      <sheetName val="IO_List3"/>
      <sheetName val="Pipe_Supports3"/>
      <sheetName val="BOQ_(2)3"/>
      <sheetName val="Box-_Girder3"/>
      <sheetName val="INDIGINEOUS_ITEMS_3"/>
      <sheetName val="Basement_Budget3"/>
      <sheetName val="SITE_OVERHEADS3"/>
      <sheetName val="BLOCK-A_(MEA_SHEET)3"/>
      <sheetName val="Sqn_Abs_G_6__3"/>
      <sheetName val="WO_Abs__G_2__6_DUs3"/>
      <sheetName val="Air_Abs_G_6__23_DUs3"/>
      <sheetName val="4-Int-_ele(RA)3"/>
      <sheetName val="Detail_1A3"/>
      <sheetName val="Asia_Revised_10-1-073"/>
      <sheetName val="All_Capital_Plan_P+L_10-1-073"/>
      <sheetName val="CP08_(2)3"/>
      <sheetName val="Planning_File_10-1-073"/>
      <sheetName val="Break_up_Sheet3"/>
      <sheetName val="E_&amp;_R3"/>
      <sheetName val="Lease_rents3"/>
      <sheetName val="DLC_lookups3"/>
      <sheetName val="Quote_Sheet3"/>
      <sheetName val="labour_coeff3"/>
      <sheetName val="Works_-_Quote_Sheet3"/>
      <sheetName val="Gen_Info3"/>
      <sheetName val="Indirect_expenses3"/>
      <sheetName val="Cost_Any_3"/>
      <sheetName val="LIST_OF_MAKES3"/>
      <sheetName val="SPILL_OVER3"/>
      <sheetName val="Bed_Class2"/>
      <sheetName val="Pile_cap2"/>
      <sheetName val="DTF_Summary2"/>
      <sheetName val="Mat_Cost3"/>
      <sheetName val="GF_Columns2"/>
      <sheetName val="Form_62"/>
      <sheetName val="BOQ_Direct_selling_cost2"/>
      <sheetName val="UNP-NCW_2"/>
      <sheetName val="Intro_1"/>
      <sheetName val="MASTER_RATE_ANALYSIS2"/>
      <sheetName val="Contract_BOQ1"/>
      <sheetName val="Elite_1_-_MBCL1"/>
      <sheetName val="Cost_summary1"/>
      <sheetName val="Direct_cost_shed_A-2_1"/>
      <sheetName val="_Resource_list1"/>
      <sheetName val="THANE_SITE1"/>
      <sheetName val="BOQ_Distribution1"/>
      <sheetName val="key_dates1"/>
      <sheetName val="specification_options1"/>
      <sheetName val="FF_Inst_RA_08_Inst_031"/>
      <sheetName val="SUMMARY-client"/>
      <sheetName val="RA"/>
      <sheetName val="MG"/>
      <sheetName val="beam-reinft-machine_rm1"/>
      <sheetName val="T1_WO1"/>
      <sheetName val="Staff_Acco_10"/>
      <sheetName val="Tel__5"/>
      <sheetName val="Ext_light5"/>
      <sheetName val="Staff_Acco_11"/>
      <sheetName val="4_Annex_1_Basic_rate5"/>
      <sheetName val="DETAILED__BOQ5"/>
      <sheetName val="Detail_In_Door_Stad5"/>
      <sheetName val="Project_Details__5"/>
      <sheetName val="scurve_calc_(2)5"/>
      <sheetName val="Detail_P&amp;L5"/>
      <sheetName val="Assumption_Sheet5"/>
      <sheetName val="TBAL9697_-group_wise__sdpl5"/>
      <sheetName val="Bill_3_-_Site_Works4"/>
      <sheetName val="RCC,Ret__Wall5"/>
      <sheetName val="Load_Details(B2)5"/>
      <sheetName val="SCHEDULE_OF_RATES5"/>
      <sheetName val="APPENDIX_B-15"/>
      <sheetName val="Bill_3_15"/>
      <sheetName val="Legal_Risk_Analysis5"/>
      <sheetName val="PRECAST_lightconc-II5"/>
      <sheetName val="GR_slab-reinft4"/>
      <sheetName val="Fill_this_out_first___4"/>
      <sheetName val="Boq_Block_A4"/>
      <sheetName val="Rate_Analysis4"/>
      <sheetName val="Cable_data5"/>
      <sheetName val="Civil_Works4"/>
      <sheetName val="SCHEDULE_(3)4"/>
      <sheetName val="schedule_nos4"/>
      <sheetName val="Material_4"/>
      <sheetName val="SPT_vs_PHI4"/>
      <sheetName val="IO_List4"/>
      <sheetName val="Pipe_Supports4"/>
      <sheetName val="BOQ_(2)4"/>
      <sheetName val="Box-_Girder4"/>
      <sheetName val="INDIGINEOUS_ITEMS_4"/>
      <sheetName val="Basement_Budget4"/>
      <sheetName val="SITE_OVERHEADS4"/>
      <sheetName val="BLOCK-A_(MEA_SHEET)4"/>
      <sheetName val="Sqn_Abs_G_6__4"/>
      <sheetName val="WO_Abs__G_2__6_DUs4"/>
      <sheetName val="Air_Abs_G_6__23_DUs4"/>
      <sheetName val="4-Int-_ele(RA)4"/>
      <sheetName val="Detail_1A4"/>
      <sheetName val="Asia_Revised_10-1-074"/>
      <sheetName val="All_Capital_Plan_P+L_10-1-074"/>
      <sheetName val="CP08_(2)4"/>
      <sheetName val="Planning_File_10-1-074"/>
      <sheetName val="Break_up_Sheet4"/>
      <sheetName val="E_&amp;_R4"/>
      <sheetName val="Lease_rents4"/>
      <sheetName val="DLC_lookups4"/>
      <sheetName val="Quote_Sheet4"/>
      <sheetName val="labour_coeff4"/>
      <sheetName val="Works_-_Quote_Sheet4"/>
      <sheetName val="Gen_Info4"/>
      <sheetName val="Indirect_expenses4"/>
      <sheetName val="Cost_Any_4"/>
      <sheetName val="LIST_OF_MAKES4"/>
      <sheetName val="SPILL_OVER4"/>
      <sheetName val="Bed_Class3"/>
      <sheetName val="Pile_cap3"/>
      <sheetName val="DTF_Summary3"/>
      <sheetName val="Mat_Cost4"/>
      <sheetName val="GF_Columns3"/>
      <sheetName val="Form_63"/>
      <sheetName val="BOQ_Direct_selling_cost3"/>
      <sheetName val="UNP-NCW_3"/>
      <sheetName val="Intro_2"/>
      <sheetName val="MASTER_RATE_ANALYSIS3"/>
      <sheetName val="Contract_BOQ2"/>
      <sheetName val="Elite_1_-_MBCL2"/>
      <sheetName val="Cost_summary2"/>
      <sheetName val="Direct_cost_shed_A-2_2"/>
      <sheetName val="_Resource_list2"/>
      <sheetName val="THANE_SITE2"/>
      <sheetName val="BOQ_Distribution2"/>
      <sheetName val="key_dates2"/>
      <sheetName val="specification_options2"/>
      <sheetName val="FF_Inst_RA_08_Inst_032"/>
      <sheetName val="beam-reinft-machine_rm2"/>
      <sheetName val="T1_WO2"/>
      <sheetName val="Staff_Acco_12"/>
      <sheetName val="Tel__6"/>
      <sheetName val="Ext_light6"/>
      <sheetName val="Staff_Acco_13"/>
      <sheetName val="4_Annex_1_Basic_rate6"/>
      <sheetName val="DETAILED__BOQ6"/>
      <sheetName val="Detail_In_Door_Stad6"/>
      <sheetName val="Project_Details__6"/>
      <sheetName val="scurve_calc_(2)6"/>
      <sheetName val="Detail_P&amp;L6"/>
      <sheetName val="Assumption_Sheet6"/>
      <sheetName val="TBAL9697_-group_wise__sdpl6"/>
      <sheetName val="Bill_3_-_Site_Works5"/>
      <sheetName val="RCC,Ret__Wall6"/>
      <sheetName val="Load_Details(B2)6"/>
      <sheetName val="SCHEDULE_OF_RATES6"/>
      <sheetName val="APPENDIX_B-16"/>
      <sheetName val="Bill_3_16"/>
      <sheetName val="Legal_Risk_Analysis6"/>
      <sheetName val="PRECAST_lightconc-II6"/>
      <sheetName val="GR_slab-reinft5"/>
      <sheetName val="Fill_this_out_first___5"/>
      <sheetName val="Boq_Block_A5"/>
      <sheetName val="Rate_Analysis5"/>
      <sheetName val="Cable_data6"/>
      <sheetName val="Civil_Works5"/>
      <sheetName val="SCHEDULE_(3)5"/>
      <sheetName val="schedule_nos5"/>
      <sheetName val="Material_5"/>
      <sheetName val="SPT_vs_PHI5"/>
      <sheetName val="IO_List5"/>
      <sheetName val="Pipe_Supports5"/>
      <sheetName val="BOQ_(2)5"/>
      <sheetName val="Box-_Girder5"/>
      <sheetName val="INDIGINEOUS_ITEMS_5"/>
      <sheetName val="Basement_Budget5"/>
      <sheetName val="SITE_OVERHEADS5"/>
      <sheetName val="BLOCK-A_(MEA_SHEET)5"/>
      <sheetName val="Sqn_Abs_G_6__5"/>
      <sheetName val="WO_Abs__G_2__6_DUs5"/>
      <sheetName val="Air_Abs_G_6__23_DUs5"/>
      <sheetName val="4-Int-_ele(RA)5"/>
      <sheetName val="Detail_1A5"/>
      <sheetName val="Asia_Revised_10-1-075"/>
      <sheetName val="All_Capital_Plan_P+L_10-1-075"/>
      <sheetName val="CP08_(2)5"/>
      <sheetName val="Planning_File_10-1-075"/>
      <sheetName val="Break_up_Sheet5"/>
      <sheetName val="E_&amp;_R5"/>
      <sheetName val="Lease_rents5"/>
      <sheetName val="DLC_lookups5"/>
      <sheetName val="Quote_Sheet5"/>
      <sheetName val="labour_coeff5"/>
      <sheetName val="Works_-_Quote_Sheet5"/>
      <sheetName val="Gen_Info5"/>
      <sheetName val="Indirect_expenses5"/>
      <sheetName val="Cost_Any_5"/>
      <sheetName val="LIST_OF_MAKES5"/>
      <sheetName val="SPILL_OVER5"/>
      <sheetName val="Bed_Class4"/>
      <sheetName val="Pile_cap4"/>
      <sheetName val="DTF_Summary4"/>
      <sheetName val="Mat_Cost5"/>
      <sheetName val="GF_Columns4"/>
      <sheetName val="Form_64"/>
      <sheetName val="BOQ_Direct_selling_cost4"/>
      <sheetName val="UNP-NCW_4"/>
      <sheetName val="Intro_3"/>
      <sheetName val="MASTER_RATE_ANALYSIS4"/>
      <sheetName val="Contract_BOQ3"/>
      <sheetName val="Elite_1_-_MBCL3"/>
      <sheetName val="Cost_summary3"/>
      <sheetName val="Direct_cost_shed_A-2_3"/>
      <sheetName val="_Resource_list3"/>
      <sheetName val="THANE_SITE3"/>
      <sheetName val="BOQ_Distribution3"/>
      <sheetName val="key_dates3"/>
      <sheetName val="specification_options3"/>
      <sheetName val="FF_Inst_RA_08_Inst_033"/>
      <sheetName val="beam-reinft-machine_rm3"/>
      <sheetName val="T1_WO3"/>
      <sheetName val="1.00"/>
      <sheetName val="Indirect_x0005_"/>
      <sheetName val="ecc_res"/>
      <sheetName val=" B3"/>
      <sheetName val=" B1"/>
      <sheetName val="Introduction"/>
      <sheetName val="Old"/>
      <sheetName val="Operating Statistics"/>
      <sheetName val="Financials"/>
      <sheetName val="FitOutConfCentre"/>
      <sheetName val="Staff_Acco_14"/>
      <sheetName val="Tel__7"/>
      <sheetName val="Ext_light7"/>
      <sheetName val="Staff_Acco_15"/>
      <sheetName val="4_Annex_1_Basic_rate7"/>
      <sheetName val="DETAILED__BOQ7"/>
      <sheetName val="Detail_In_Door_Stad7"/>
      <sheetName val="Project_Details__7"/>
      <sheetName val="scurve_calc_(2)7"/>
      <sheetName val="Detail_P&amp;L7"/>
      <sheetName val="Assumption_Sheet7"/>
      <sheetName val="TBAL9697_-group_wise__sdpl7"/>
      <sheetName val="Bill_3_-_Site_Works6"/>
      <sheetName val="RCC,Ret__Wall7"/>
      <sheetName val="Load_Details(B2)7"/>
      <sheetName val="SCHEDULE_OF_RATES7"/>
      <sheetName val="APPENDIX_B-17"/>
      <sheetName val="Bill_3_17"/>
      <sheetName val="Legal_Risk_Analysis7"/>
      <sheetName val="PRECAST_lightconc-II7"/>
      <sheetName val="GR_slab-reinft6"/>
      <sheetName val="Fill_this_out_first___6"/>
      <sheetName val="Boq_Block_A6"/>
      <sheetName val="Rate_Analysis6"/>
      <sheetName val="Cable_data7"/>
      <sheetName val="Civil_Works6"/>
      <sheetName val="SCHEDULE_(3)6"/>
      <sheetName val="schedule_nos6"/>
      <sheetName val="Material_6"/>
      <sheetName val="SPT_vs_PHI6"/>
      <sheetName val="IO_List6"/>
      <sheetName val="Pipe_Supports6"/>
      <sheetName val="BOQ_(2)6"/>
      <sheetName val="Box-_Girder6"/>
      <sheetName val="INDIGINEOUS_ITEMS_6"/>
      <sheetName val="Basement_Budget6"/>
      <sheetName val="SITE_OVERHEADS6"/>
      <sheetName val="BLOCK-A_(MEA_SHEET)6"/>
      <sheetName val="Sqn_Abs_G_6__6"/>
      <sheetName val="WO_Abs__G_2__6_DUs6"/>
      <sheetName val="Air_Abs_G_6__23_DUs6"/>
      <sheetName val="4-Int-_ele(RA)6"/>
      <sheetName val="Detail_1A6"/>
      <sheetName val="Asia_Revised_10-1-076"/>
      <sheetName val="All_Capital_Plan_P+L_10-1-076"/>
      <sheetName val="CP08_(2)6"/>
      <sheetName val="Planning_File_10-1-076"/>
      <sheetName val="Break_up_Sheet6"/>
      <sheetName val="E_&amp;_R6"/>
      <sheetName val="Lease_rents6"/>
      <sheetName val="DLC_lookups6"/>
      <sheetName val="Quote_Sheet6"/>
      <sheetName val="labour_coeff6"/>
      <sheetName val="Works_-_Quote_Sheet6"/>
      <sheetName val="Gen_Info6"/>
      <sheetName val="Indirect_expenses6"/>
      <sheetName val="Cost_Any_6"/>
      <sheetName val="LIST_OF_MAKES6"/>
      <sheetName val="SPILL_OVER6"/>
      <sheetName val="Bed_Class5"/>
      <sheetName val="Pile_cap5"/>
      <sheetName val="DTF_Summary5"/>
      <sheetName val="Mat_Cost6"/>
      <sheetName val="GF_Columns5"/>
      <sheetName val="Form_65"/>
      <sheetName val="BOQ_Direct_selling_cost5"/>
      <sheetName val="UNP-NCW_5"/>
      <sheetName val="Intro_4"/>
      <sheetName val="MASTER_RATE_ANALYSIS5"/>
      <sheetName val="Contract_BOQ4"/>
      <sheetName val="Elite_1_-_MBCL4"/>
      <sheetName val="Cost_summary4"/>
      <sheetName val="Direct_cost_shed_A-2_4"/>
      <sheetName val="_Resource_list4"/>
      <sheetName val="THANE_SITE4"/>
      <sheetName val="BOQ_Distribution4"/>
      <sheetName val="key_dates4"/>
      <sheetName val="specification_options4"/>
      <sheetName val="FF_Inst_RA_08_Inst_034"/>
      <sheetName val="beam-reinft-machine_rm4"/>
      <sheetName val="T1_WO4"/>
      <sheetName val="A_O_R_"/>
      <sheetName val="beam-reinft-IIInd_floor"/>
      <sheetName val="M_R_List_(2)"/>
      <sheetName val="Balance_Sheet_"/>
      <sheetName val="Staff_Acco_16"/>
      <sheetName val="Tel__8"/>
      <sheetName val="Ext_light8"/>
      <sheetName val="Staff_Acco_17"/>
      <sheetName val="4_Annex_1_Basic_rate8"/>
      <sheetName val="DETAILED__BOQ8"/>
      <sheetName val="Detail_In_Door_Stad8"/>
      <sheetName val="Project_Details__8"/>
      <sheetName val="scurve_calc_(2)8"/>
      <sheetName val="Detail_P&amp;L8"/>
      <sheetName val="Assumption_Sheet8"/>
      <sheetName val="TBAL9697_-group_wise__sdpl8"/>
      <sheetName val="Bill_3_-_Site_Works7"/>
      <sheetName val="RCC,Ret__Wall8"/>
      <sheetName val="Load_Details(B2)8"/>
      <sheetName val="SCHEDULE_OF_RATES8"/>
      <sheetName val="APPENDIX_B-18"/>
      <sheetName val="Bill_3_18"/>
      <sheetName val="Legal_Risk_Analysis8"/>
      <sheetName val="PRECAST_lightconc-II8"/>
      <sheetName val="GR_slab-reinft7"/>
      <sheetName val="Fill_this_out_first___7"/>
      <sheetName val="Boq_Block_A7"/>
      <sheetName val="Rate_Analysis7"/>
      <sheetName val="Cable_data8"/>
      <sheetName val="Civil_Works7"/>
      <sheetName val="SCHEDULE_(3)7"/>
      <sheetName val="schedule_nos7"/>
      <sheetName val="Material_7"/>
      <sheetName val="SPT_vs_PHI7"/>
      <sheetName val="IO_List7"/>
      <sheetName val="Pipe_Supports7"/>
      <sheetName val="BOQ_(2)7"/>
      <sheetName val="Box-_Girder7"/>
      <sheetName val="INDIGINEOUS_ITEMS_7"/>
      <sheetName val="Basement_Budget7"/>
      <sheetName val="SITE_OVERHEADS7"/>
      <sheetName val="BLOCK-A_(MEA_SHEET)7"/>
      <sheetName val="Sqn_Abs_G_6__7"/>
      <sheetName val="WO_Abs__G_2__6_DUs7"/>
      <sheetName val="Air_Abs_G_6__23_DUs7"/>
      <sheetName val="4-Int-_ele(RA)7"/>
      <sheetName val="Detail_1A7"/>
      <sheetName val="Asia_Revised_10-1-077"/>
      <sheetName val="All_Capital_Plan_P+L_10-1-077"/>
      <sheetName val="CP08_(2)7"/>
      <sheetName val="Planning_File_10-1-077"/>
      <sheetName val="Break_up_Sheet7"/>
      <sheetName val="E_&amp;_R7"/>
      <sheetName val="Lease_rents7"/>
      <sheetName val="DLC_lookups7"/>
      <sheetName val="Quote_Sheet7"/>
      <sheetName val="labour_coeff7"/>
      <sheetName val="Works_-_Quote_Sheet7"/>
      <sheetName val="Gen_Info7"/>
      <sheetName val="Indirect_expenses7"/>
      <sheetName val="Cost_Any_7"/>
      <sheetName val="LIST_OF_MAKES7"/>
      <sheetName val="SPILL_OVER7"/>
      <sheetName val="Bed_Class6"/>
      <sheetName val="Pile_cap6"/>
      <sheetName val="DTF_Summary6"/>
      <sheetName val="Mat_Cost7"/>
      <sheetName val="GF_Columns6"/>
      <sheetName val="Form_66"/>
      <sheetName val="BOQ_Direct_selling_cost6"/>
      <sheetName val="UNP-NCW_6"/>
      <sheetName val="Intro_5"/>
      <sheetName val="MASTER_RATE_ANALYSIS6"/>
      <sheetName val="Contract_BOQ5"/>
      <sheetName val="Elite_1_-_MBCL5"/>
      <sheetName val="Cost_summary5"/>
      <sheetName val="Direct_cost_shed_A-2_5"/>
      <sheetName val="_Resource_list5"/>
      <sheetName val="THANE_SITE5"/>
      <sheetName val="BOQ_Distribution5"/>
      <sheetName val="key_dates5"/>
      <sheetName val="specification_options5"/>
      <sheetName val="FF_Inst_RA_08_Inst_035"/>
      <sheetName val="beam-reinft-machine_rm5"/>
      <sheetName val="T1_WO5"/>
      <sheetName val="A_O_R_1"/>
      <sheetName val="beam-reinft-IIInd_floor1"/>
      <sheetName val="M_R_List_(2)1"/>
      <sheetName val="Balance_Sheet_1"/>
      <sheetName val="Staff_Acco_18"/>
      <sheetName val="Tel__9"/>
      <sheetName val="Ext_light9"/>
      <sheetName val="Staff_Acco_19"/>
      <sheetName val="4_Annex_1_Basic_rate9"/>
      <sheetName val="DETAILED__BOQ9"/>
      <sheetName val="Detail_In_Door_Stad9"/>
      <sheetName val="Project_Details__9"/>
      <sheetName val="scurve_calc_(2)9"/>
      <sheetName val="Detail_P&amp;L9"/>
      <sheetName val="Assumption_Sheet9"/>
      <sheetName val="TBAL9697_-group_wise__sdpl9"/>
      <sheetName val="Bill_3_-_Site_Works8"/>
      <sheetName val="RCC,Ret__Wall9"/>
      <sheetName val="Load_Details(B2)9"/>
      <sheetName val="SCHEDULE_OF_RATES9"/>
      <sheetName val="APPENDIX_B-19"/>
      <sheetName val="Bill_3_19"/>
      <sheetName val="Legal_Risk_Analysis9"/>
      <sheetName val="PRECAST_lightconc-II9"/>
      <sheetName val="GR_slab-reinft8"/>
      <sheetName val="Fill_this_out_first___8"/>
      <sheetName val="Boq_Block_A8"/>
      <sheetName val="Rate_Analysis8"/>
      <sheetName val="Cable_data9"/>
      <sheetName val="Civil_Works8"/>
      <sheetName val="SCHEDULE_(3)8"/>
      <sheetName val="schedule_nos8"/>
      <sheetName val="Material_8"/>
      <sheetName val="SPT_vs_PHI8"/>
      <sheetName val="IO_List8"/>
      <sheetName val="Pipe_Supports8"/>
      <sheetName val="BOQ_(2)8"/>
      <sheetName val="Box-_Girder8"/>
      <sheetName val="INDIGINEOUS_ITEMS_8"/>
      <sheetName val="Basement_Budget8"/>
      <sheetName val="SITE_OVERHEADS8"/>
      <sheetName val="BLOCK-A_(MEA_SHEET)8"/>
      <sheetName val="Sqn_Abs_G_6__8"/>
      <sheetName val="WO_Abs__G_2__6_DUs8"/>
      <sheetName val="Air_Abs_G_6__23_DUs8"/>
      <sheetName val="4-Int-_ele(RA)8"/>
      <sheetName val="Detail_1A8"/>
      <sheetName val="Asia_Revised_10-1-078"/>
      <sheetName val="All_Capital_Plan_P+L_10-1-078"/>
      <sheetName val="CP08_(2)8"/>
      <sheetName val="Planning_File_10-1-078"/>
      <sheetName val="Break_up_Sheet8"/>
      <sheetName val="E_&amp;_R8"/>
      <sheetName val="Lease_rents8"/>
      <sheetName val="DLC_lookups8"/>
      <sheetName val="Quote_Sheet8"/>
      <sheetName val="labour_coeff8"/>
      <sheetName val="Works_-_Quote_Sheet8"/>
      <sheetName val="Gen_Info8"/>
      <sheetName val="Indirect_expenses8"/>
      <sheetName val="Cost_Any_8"/>
      <sheetName val="LIST_OF_MAKES8"/>
      <sheetName val="SPILL_OVER8"/>
      <sheetName val="Bed_Class7"/>
      <sheetName val="Pile_cap7"/>
      <sheetName val="DTF_Summary7"/>
      <sheetName val="Mat_Cost8"/>
      <sheetName val="GF_Columns7"/>
      <sheetName val="Form_67"/>
      <sheetName val="BOQ_Direct_selling_cost7"/>
      <sheetName val="UNP-NCW_7"/>
      <sheetName val="Intro_6"/>
      <sheetName val="MASTER_RATE_ANALYSIS7"/>
      <sheetName val="Contract_BOQ6"/>
      <sheetName val="Elite_1_-_MBCL6"/>
      <sheetName val="Cost_summary6"/>
      <sheetName val="Direct_cost_shed_A-2_6"/>
      <sheetName val="_Resource_list6"/>
      <sheetName val="THANE_SITE6"/>
      <sheetName val="BOQ_Distribution6"/>
      <sheetName val="key_dates6"/>
      <sheetName val="specification_options6"/>
      <sheetName val="FF_Inst_RA_08_Inst_036"/>
      <sheetName val="beam-reinft-machine_rm6"/>
      <sheetName val="T1_WO6"/>
      <sheetName val="A_O_R_2"/>
      <sheetName val="beam-reinft-IIInd_floor2"/>
      <sheetName val="M_R_List_(2)2"/>
      <sheetName val="Balance_Sheet_2"/>
      <sheetName val="Location"/>
      <sheetName val="Indirect_x0005_????쌳ᎈ駜/"/>
      <sheetName val="Lowside"/>
      <sheetName val="220 11  BS "/>
      <sheetName val="Chennai"/>
      <sheetName val="Rollup"/>
      <sheetName val="Names&amp;Cases"/>
      <sheetName val="A-General"/>
      <sheetName val="PCC"/>
      <sheetName val="basdat"/>
      <sheetName val="Elect."/>
      <sheetName val="Capex-fixed"/>
      <sheetName val="NLD - Assum"/>
      <sheetName val="Annexue B"/>
      <sheetName val="Lab"/>
      <sheetName val="Material&amp;equipment"/>
      <sheetName val="office"/>
      <sheetName val="inquiry"/>
      <sheetName val="Sheet5"/>
      <sheetName val="ITEMS"/>
      <sheetName val="OCM&amp;PROF"/>
      <sheetName val="detailed"/>
      <sheetName val="Code"/>
      <sheetName val="Index"/>
      <sheetName val="Sch-1A"/>
      <sheetName val="Sch-2A"/>
      <sheetName val="Sch-5A"/>
      <sheetName val="Sch-6A"/>
      <sheetName val="Sch-7A-I"/>
      <sheetName val="Sch-7A-II"/>
      <sheetName val="Sch-8A"/>
      <sheetName val="Sch-9A"/>
      <sheetName val="Sch-10A"/>
      <sheetName val="Sch-11A"/>
      <sheetName val="Sch-12A"/>
      <sheetName val="Sch-13A"/>
      <sheetName val="Sch-14A"/>
      <sheetName val="Sch-15A"/>
      <sheetName val="grid"/>
      <sheetName val="Indirect_x0005__x0000__x0000__x0000__x0000_쌳ᎈ駜_"/>
      <sheetName val="Civil BOQ"/>
      <sheetName val="Lstsub"/>
      <sheetName val="$ KURLARI"/>
      <sheetName val="Indirect_x0005__x0000__x0000__"/>
      <sheetName val="Boq (Main Building)"/>
      <sheetName val="Desgn(zone I)"/>
      <sheetName val="Lead"/>
      <sheetName val="주관사업"/>
      <sheetName val="Basement  Works"/>
      <sheetName val="upa"/>
      <sheetName val="P&amp;LSum"/>
      <sheetName val="PA- Consutant "/>
      <sheetName val="EMLWorkstations"/>
      <sheetName val="EMLLaptops"/>
      <sheetName val="EMLServers"/>
      <sheetName val="11-hsd"/>
      <sheetName val="2-utility"/>
      <sheetName val="[saihous.ele.xls]Indirect_x0005__x0000__x0000__x0000__x0000_"/>
      <sheetName val="Config"/>
      <sheetName val="Tong hop DT XDCT"/>
      <sheetName val="TH_CPTB"/>
      <sheetName val="TMDT"/>
      <sheetName val="STATIC"/>
      <sheetName val="HT Cable "/>
      <sheetName val="BP-Other strs"/>
      <sheetName val="Format - 4"/>
      <sheetName val="Cover sheet"/>
      <sheetName val="AOQ-new "/>
      <sheetName val="water prop."/>
      <sheetName val="288-1"/>
      <sheetName val="Resource"/>
      <sheetName val="BC &amp; MNB "/>
      <sheetName val="Manpower"/>
      <sheetName val="BM"/>
      <sheetName val="Timesheet"/>
      <sheetName val="Analysis-NH-Roads"/>
      <sheetName val="Materials "/>
      <sheetName val="REL"/>
      <sheetName val="INPUT SHEET"/>
      <sheetName val="dBase"/>
      <sheetName val="loadcal"/>
      <sheetName val="17"/>
      <sheetName val="Analy"/>
      <sheetName val="foundation(V)"/>
      <sheetName val="BAL SHEET"/>
      <sheetName val="[saihous.ele.xls]Indirect_x0005_"/>
      <sheetName val="ANNEXURE-A"/>
      <sheetName val="Staff_Acco_20"/>
      <sheetName val="Tel__10"/>
      <sheetName val="Ext_light10"/>
      <sheetName val="Staff_Acco_21"/>
      <sheetName val="DETAILED__BOQ10"/>
      <sheetName val="Cable_data10"/>
      <sheetName val="4_Annex_1_Basic_rate10"/>
      <sheetName val="Detail_In_Door_Stad10"/>
      <sheetName val="Project_Details__10"/>
      <sheetName val="Load_Details(B2)10"/>
      <sheetName val="RCC,Ret__Wall10"/>
      <sheetName val="TBAL9697_-group_wise__sdpl10"/>
      <sheetName val="Legal_Risk_Analysis10"/>
      <sheetName val="Detail_P&amp;L10"/>
      <sheetName val="Assumption_Sheet10"/>
      <sheetName val="scurve_calc_(2)10"/>
      <sheetName val="PRECAST_lightconc-II10"/>
      <sheetName val="APPENDIX_B-110"/>
      <sheetName val="Bill_3_110"/>
      <sheetName val="SCHEDULE_OF_RATES10"/>
      <sheetName val="Material_9"/>
      <sheetName val="SPT_vs_PHI9"/>
      <sheetName val="Civil_Works9"/>
      <sheetName val="Bill_3_-_Site_Works9"/>
      <sheetName val="GR_slab-reinft9"/>
      <sheetName val="4-Int-_ele(RA)9"/>
      <sheetName val="INDIGINEOUS_ITEMS_9"/>
      <sheetName val="Fill_this_out_first___9"/>
      <sheetName val="Rate_Analysis9"/>
      <sheetName val="Boq_Block_A9"/>
      <sheetName val="BLOCK-A_(MEA_SHEET)9"/>
      <sheetName val="saihous_ele"/>
      <sheetName val="SCHEDULE_(3)9"/>
      <sheetName val="schedule_nos9"/>
      <sheetName val="IO_List9"/>
      <sheetName val="Pipe_Supports9"/>
      <sheetName val="BOQ_(2)9"/>
      <sheetName val="Box-_Girder9"/>
      <sheetName val="DLC_lookups9"/>
      <sheetName val="Gen_Info9"/>
      <sheetName val="Indirect_expenses9"/>
      <sheetName val="Quote_Sheet9"/>
      <sheetName val="labour_coeff9"/>
      <sheetName val="Works_-_Quote_Sheet9"/>
      <sheetName val="Cost_Any_9"/>
      <sheetName val="LIST_OF_MAKES9"/>
      <sheetName val="Break_up_Sheet9"/>
      <sheetName val="E_&amp;_R9"/>
      <sheetName val="Basement_Budget9"/>
      <sheetName val="Bed_Class8"/>
      <sheetName val="Sqn_Abs_G_6__9"/>
      <sheetName val="WO_Abs__G_2__6_DUs9"/>
      <sheetName val="Air_Abs_G_6__23_DUs9"/>
      <sheetName val="Lease_rents9"/>
      <sheetName val="Asia_Revised_10-1-079"/>
      <sheetName val="All_Capital_Plan_P+L_10-1-079"/>
      <sheetName val="CP08_(2)9"/>
      <sheetName val="Planning_File_10-1-079"/>
      <sheetName val="SITE_OVERHEADS9"/>
      <sheetName val="Detail_1A9"/>
      <sheetName val="Mat_Cost9"/>
      <sheetName val="SPILL_OVER9"/>
      <sheetName val="Pile_cap8"/>
      <sheetName val="GF_Columns8"/>
      <sheetName val="DTF_Summary8"/>
      <sheetName val="UNP-NCW_8"/>
      <sheetName val="Form_68"/>
      <sheetName val="BOQ_Direct_selling_cost8"/>
      <sheetName val="MASTER_RATE_ANALYSIS8"/>
      <sheetName val="Intro_7"/>
      <sheetName val="Elite_1_-_MBCL7"/>
      <sheetName val="bs_BP_04_SA"/>
      <sheetName val="Cost_summary7"/>
      <sheetName val="beam-reinft-IIInd_floor3"/>
      <sheetName val="specification_options7"/>
      <sheetName val="key_dates7"/>
      <sheetName val="Contract_BOQ7"/>
      <sheetName val="Cost_Index"/>
      <sheetName val="M_R_List_(2)3"/>
      <sheetName val="Balance_Sheet_3"/>
      <sheetName val="beam-reinft-machine_rm7"/>
      <sheetName val="Direct_cost_shed_A-2_7"/>
      <sheetName val="_Resource_list7"/>
      <sheetName val="THANE_SITE7"/>
      <sheetName val="BOQ_Distribution7"/>
      <sheetName val="STAFFSCHED_"/>
      <sheetName val="T1_WO7"/>
      <sheetName val="A_O_R_3"/>
      <sheetName val="_IO_List"/>
      <sheetName val="FF_Inst_RA_08_Inst_037"/>
      <sheetName val="SSR___NSSR_Market_final"/>
      <sheetName val="1-Pop_Proj"/>
      <sheetName val="Basic_Rates"/>
      <sheetName val="Indirect쌳ᎈ駜/"/>
      <sheetName val="DG_Works_(Supply)"/>
      <sheetName val="Blr_hire"/>
      <sheetName val="220_11__BS_"/>
      <sheetName val="1_00"/>
      <sheetName val="Indirect????쌳ᎈ駜/"/>
      <sheetName val="Indirect"/>
      <sheetName val="Operating_Statistics"/>
      <sheetName val="_B3"/>
      <sheetName val="_B1"/>
      <sheetName val="Annexue_B"/>
      <sheetName val="Desgn(zone_I)"/>
      <sheetName val="Elect_"/>
      <sheetName val="$_KURLARI"/>
      <sheetName val="Indirect쌳ᎈ駜_"/>
      <sheetName val="Indirect_"/>
      <sheetName val="[saihous_ele_xls]Indirect"/>
      <sheetName val="LoadSummary"/>
      <sheetName val="Summary Transformers"/>
      <sheetName val="Total  Amount"/>
      <sheetName val="149"/>
      <sheetName val="D2_CO"/>
      <sheetName val="10. &amp; 11. Rate Code &amp; BQ"/>
      <sheetName val="Staff_Acco_22"/>
      <sheetName val="Tel__11"/>
      <sheetName val="Ext_light11"/>
      <sheetName val="Staff_Acco_23"/>
      <sheetName val="4_Annex_1_Basic_rate11"/>
      <sheetName val="DETAILED__BOQ11"/>
      <sheetName val="Detail_In_Door_Stad11"/>
      <sheetName val="Project_Details__11"/>
      <sheetName val="RCC,Ret__Wall11"/>
      <sheetName val="Load_Details(B2)11"/>
      <sheetName val="TBAL9697_-group_wise__sdpl11"/>
      <sheetName val="scurve_calc_(2)11"/>
      <sheetName val="Rate_Analysis10"/>
      <sheetName val="Bill_3_-_Site_Works10"/>
      <sheetName val="GR_slab-reinft10"/>
      <sheetName val="Staff_Acco_30"/>
      <sheetName val="Tel__15"/>
      <sheetName val="Ext_light15"/>
      <sheetName val="Staff_Acco_31"/>
      <sheetName val="4_Annex_1_Basic_rate15"/>
      <sheetName val="DETAILED__BOQ15"/>
      <sheetName val="Detail_In_Door_Stad15"/>
      <sheetName val="Project_Details__15"/>
      <sheetName val="RCC,Ret__Wall15"/>
      <sheetName val="Load_Details(B2)15"/>
      <sheetName val="TBAL9697_-group_wise__sdpl15"/>
      <sheetName val="scurve_calc_(2)15"/>
      <sheetName val="SCHEDULE_OF_RATES14"/>
      <sheetName val="Rate_Analysis14"/>
      <sheetName val="Detail_P&amp;L14"/>
      <sheetName val="Assumption_Sheet14"/>
      <sheetName val="Legal_Risk_Analysis14"/>
      <sheetName val="Bill_3_-_Site_Works14"/>
      <sheetName val="GR_slab-reinft14"/>
      <sheetName val="Staff_Acco_24"/>
      <sheetName val="Tel__12"/>
      <sheetName val="Ext_light12"/>
      <sheetName val="Staff_Acco_25"/>
      <sheetName val="4_Annex_1_Basic_rate12"/>
      <sheetName val="DETAILED__BOQ12"/>
      <sheetName val="Detail_In_Door_Stad12"/>
      <sheetName val="Project_Details__12"/>
      <sheetName val="RCC,Ret__Wall12"/>
      <sheetName val="Load_Details(B2)12"/>
      <sheetName val="TBAL9697_-group_wise__sdpl12"/>
      <sheetName val="scurve_calc_(2)12"/>
      <sheetName val="SCHEDULE_OF_RATES11"/>
      <sheetName val="Rate_Analysis11"/>
      <sheetName val="Detail_P&amp;L11"/>
      <sheetName val="Assumption_Sheet11"/>
      <sheetName val="Legal_Risk_Analysis11"/>
      <sheetName val="Bill_3_-_Site_Works11"/>
      <sheetName val="GR_slab-reinft11"/>
      <sheetName val="Staff_Acco_26"/>
      <sheetName val="Tel__13"/>
      <sheetName val="Ext_light13"/>
      <sheetName val="Staff_Acco_27"/>
      <sheetName val="4_Annex_1_Basic_rate13"/>
      <sheetName val="DETAILED__BOQ13"/>
      <sheetName val="Detail_In_Door_Stad13"/>
      <sheetName val="Project_Details__13"/>
      <sheetName val="RCC,Ret__Wall13"/>
      <sheetName val="Load_Details(B2)13"/>
      <sheetName val="TBAL9697_-group_wise__sdpl13"/>
      <sheetName val="scurve_calc_(2)13"/>
      <sheetName val="SCHEDULE_OF_RATES12"/>
      <sheetName val="Rate_Analysis12"/>
      <sheetName val="Detail_P&amp;L12"/>
      <sheetName val="Assumption_Sheet12"/>
      <sheetName val="Legal_Risk_Analysis12"/>
      <sheetName val="Bill_3_-_Site_Works12"/>
      <sheetName val="GR_slab-reinft12"/>
      <sheetName val="Staff_Acco_28"/>
      <sheetName val="Tel__14"/>
      <sheetName val="Ext_light14"/>
      <sheetName val="Staff_Acco_29"/>
      <sheetName val="4_Annex_1_Basic_rate14"/>
      <sheetName val="DETAILED__BOQ14"/>
      <sheetName val="Detail_In_Door_Stad14"/>
      <sheetName val="Project_Details__14"/>
      <sheetName val="RCC,Ret__Wall14"/>
      <sheetName val="Load_Details(B2)14"/>
      <sheetName val="TBAL9697_-group_wise__sdpl14"/>
      <sheetName val="scurve_calc_(2)14"/>
      <sheetName val="SCHEDULE_OF_RATES13"/>
      <sheetName val="Rate_Analysis13"/>
      <sheetName val="Detail_P&amp;L13"/>
      <sheetName val="Assumption_Sheet13"/>
      <sheetName val="Legal_Risk_Analysis13"/>
      <sheetName val="Bill_3_-_Site_Works13"/>
      <sheetName val="GR_slab-reinft13"/>
      <sheetName val="Staff_Acco_32"/>
      <sheetName val="Tel__16"/>
      <sheetName val="Ext_light16"/>
      <sheetName val="Staff_Acco_33"/>
      <sheetName val="4_Annex_1_Basic_rate16"/>
      <sheetName val="DETAILED__BOQ16"/>
      <sheetName val="Detail_In_Door_Stad16"/>
      <sheetName val="Project_Details__16"/>
      <sheetName val="RCC,Ret__Wall16"/>
      <sheetName val="Load_Details(B2)16"/>
      <sheetName val="TBAL9697_-group_wise__sdpl16"/>
      <sheetName val="scurve_calc_(2)16"/>
      <sheetName val="SCHEDULE_OF_RATES15"/>
      <sheetName val="Rate_Analysis15"/>
      <sheetName val="Detail_P&amp;L15"/>
      <sheetName val="Assumption_Sheet15"/>
      <sheetName val="Legal_Risk_Analysis15"/>
      <sheetName val="Bill_3_-_Site_Works15"/>
      <sheetName val="GR_slab-reinft15"/>
      <sheetName val="Staff_Acco_34"/>
      <sheetName val="Tel__17"/>
      <sheetName val="Ext_light17"/>
      <sheetName val="Staff_Acco_35"/>
      <sheetName val="4_Annex_1_Basic_rate17"/>
      <sheetName val="DETAILED__BOQ17"/>
      <sheetName val="Detail_In_Door_Stad17"/>
      <sheetName val="Project_Details__17"/>
      <sheetName val="RCC,Ret__Wall17"/>
      <sheetName val="Load_Details(B2)17"/>
      <sheetName val="TBAL9697_-group_wise__sdpl17"/>
      <sheetName val="scurve_calc_(2)17"/>
      <sheetName val="SCHEDULE_OF_RATES16"/>
      <sheetName val="Rate_Analysis16"/>
      <sheetName val="Detail_P&amp;L16"/>
      <sheetName val="Assumption_Sheet16"/>
      <sheetName val="Legal_Risk_Analysis16"/>
      <sheetName val="Bill_3_-_Site_Works16"/>
      <sheetName val="GR_slab-reinft16"/>
      <sheetName val="Staff_Acco_36"/>
      <sheetName val="Tel__18"/>
      <sheetName val="Ext_light18"/>
      <sheetName val="Staff_Acco_37"/>
      <sheetName val="4_Annex_1_Basic_rate18"/>
      <sheetName val="DETAILED__BOQ18"/>
      <sheetName val="Detail_In_Door_Stad18"/>
      <sheetName val="Project_Details__18"/>
      <sheetName val="RCC,Ret__Wall18"/>
      <sheetName val="Load_Details(B2)18"/>
      <sheetName val="TBAL9697_-group_wise__sdpl18"/>
      <sheetName val="scurve_calc_(2)18"/>
      <sheetName val="SCHEDULE_OF_RATES17"/>
      <sheetName val="Rate_Analysis17"/>
      <sheetName val="Detail_P&amp;L17"/>
      <sheetName val="Assumption_Sheet17"/>
      <sheetName val="Legal_Risk_Analysis17"/>
      <sheetName val="Bill_3_-_Site_Works17"/>
      <sheetName val="GR_slab-reinft17"/>
      <sheetName val="Staff_Acco_40"/>
      <sheetName val="Tel__20"/>
      <sheetName val="Ext_light20"/>
      <sheetName val="Staff_Acco_41"/>
      <sheetName val="4_Annex_1_Basic_rate20"/>
      <sheetName val="DETAILED__BOQ20"/>
      <sheetName val="Detail_In_Door_Stad20"/>
      <sheetName val="Project_Details__20"/>
      <sheetName val="RCC,Ret__Wall20"/>
      <sheetName val="Load_Details(B2)20"/>
      <sheetName val="TBAL9697_-group_wise__sdpl20"/>
      <sheetName val="scurve_calc_(2)20"/>
      <sheetName val="SCHEDULE_OF_RATES19"/>
      <sheetName val="Rate_Analysis19"/>
      <sheetName val="Detail_P&amp;L19"/>
      <sheetName val="Assumption_Sheet19"/>
      <sheetName val="Legal_Risk_Analysis19"/>
      <sheetName val="Bill_3_-_Site_Works19"/>
      <sheetName val="GR_slab-reinft19"/>
      <sheetName val="Staff_Acco_38"/>
      <sheetName val="Tel__19"/>
      <sheetName val="Ext_light19"/>
      <sheetName val="Staff_Acco_39"/>
      <sheetName val="4_Annex_1_Basic_rate19"/>
      <sheetName val="DETAILED__BOQ19"/>
      <sheetName val="Detail_In_Door_Stad19"/>
      <sheetName val="Project_Details__19"/>
      <sheetName val="RCC,Ret__Wall19"/>
      <sheetName val="Load_Details(B2)19"/>
      <sheetName val="TBAL9697_-group_wise__sdpl19"/>
      <sheetName val="scurve_calc_(2)19"/>
      <sheetName val="SCHEDULE_OF_RATES18"/>
      <sheetName val="Rate_Analysis18"/>
      <sheetName val="Detail_P&amp;L18"/>
      <sheetName val="Assumption_Sheet18"/>
      <sheetName val="Legal_Risk_Analysis18"/>
      <sheetName val="Bill_3_-_Site_Works18"/>
      <sheetName val="GR_slab-reinft18"/>
      <sheetName val="Staff_Acco_42"/>
      <sheetName val="Tel__21"/>
      <sheetName val="Ext_light21"/>
      <sheetName val="Staff_Acco_43"/>
      <sheetName val="4_Annex_1_Basic_rate21"/>
      <sheetName val="DETAILED__BOQ21"/>
      <sheetName val="Detail_In_Door_Stad21"/>
      <sheetName val="Project_Details__21"/>
      <sheetName val="RCC,Ret__Wall21"/>
      <sheetName val="Load_Details(B2)21"/>
      <sheetName val="TBAL9697_-group_wise__sdpl21"/>
      <sheetName val="scurve_calc_(2)21"/>
      <sheetName val="SCHEDULE_OF_RATES20"/>
      <sheetName val="Rate_Analysis20"/>
      <sheetName val="Detail_P&amp;L20"/>
      <sheetName val="Assumption_Sheet20"/>
      <sheetName val="Legal_Risk_Analysis20"/>
      <sheetName val="Bill_3_-_Site_Works20"/>
      <sheetName val="GR_slab-reinft20"/>
      <sheetName val="Staff_Acco_44"/>
      <sheetName val="Tel__22"/>
      <sheetName val="Ext_light22"/>
      <sheetName val="Staff_Acco_45"/>
      <sheetName val="4_Annex_1_Basic_rate22"/>
      <sheetName val="DETAILED__BOQ22"/>
      <sheetName val="Detail_In_Door_Stad22"/>
      <sheetName val="Project_Details__22"/>
      <sheetName val="RCC,Ret__Wall22"/>
      <sheetName val="Load_Details(B2)22"/>
      <sheetName val="TBAL9697_-group_wise__sdpl22"/>
      <sheetName val="scurve_calc_(2)22"/>
      <sheetName val="SCHEDULE_OF_RATES21"/>
      <sheetName val="Rate_Analysis21"/>
      <sheetName val="Detail_P&amp;L21"/>
      <sheetName val="Assumption_Sheet21"/>
      <sheetName val="Legal_Risk_Analysis21"/>
      <sheetName val="Bill_3_-_Site_Works21"/>
      <sheetName val="GR_slab-reinft21"/>
      <sheetName val="Staff_Acco_46"/>
      <sheetName val="Tel__23"/>
      <sheetName val="Ext_light23"/>
      <sheetName val="Staff_Acco_47"/>
      <sheetName val="4_Annex_1_Basic_rate23"/>
      <sheetName val="DETAILED__BOQ23"/>
      <sheetName val="Detail_In_Door_Stad23"/>
      <sheetName val="Project_Details__23"/>
      <sheetName val="RCC,Ret__Wall23"/>
      <sheetName val="Load_Details(B2)23"/>
      <sheetName val="TBAL9697_-group_wise__sdpl23"/>
      <sheetName val="scurve_calc_(2)23"/>
      <sheetName val="SCHEDULE_OF_RATES22"/>
      <sheetName val="Rate_Analysis22"/>
      <sheetName val="Detail_P&amp;L22"/>
      <sheetName val="Assumption_Sheet22"/>
      <sheetName val="Legal_Risk_Analysis22"/>
      <sheetName val="Bill_3_-_Site_Works22"/>
      <sheetName val="GR_slab-reinft22"/>
      <sheetName val="CERTIFICATE"/>
      <sheetName val="BS1"/>
      <sheetName val="RMes"/>
      <sheetName val="Basic Resources"/>
      <sheetName val="Angebot18.7."/>
      <sheetName val="MEXICO-C"/>
      <sheetName val="AoR Finishing"/>
      <sheetName val="FINOLEX"/>
      <sheetName val="final abstract"/>
      <sheetName val="9618UH"/>
      <sheetName val="Nortel-Core"/>
      <sheetName val="INFO"/>
      <sheetName val="NOTES "/>
      <sheetName val="Staff_Acco_48"/>
      <sheetName val="Tel__24"/>
      <sheetName val="Ext_light24"/>
      <sheetName val="Staff_Acco_49"/>
      <sheetName val="DETAILED__BOQ24"/>
      <sheetName val="Cable_data11"/>
      <sheetName val="4_Annex_1_Basic_rate24"/>
      <sheetName val="Detail_In_Door_Stad24"/>
      <sheetName val="Project_Details__24"/>
      <sheetName val="RCC,Ret__Wall24"/>
      <sheetName val="Load_Details(B2)24"/>
      <sheetName val="TBAL9697_-group_wise__sdpl24"/>
      <sheetName val="Legal_Risk_Analysis23"/>
      <sheetName val="PRECAST_lightconc-II11"/>
      <sheetName val="Detail_P&amp;L23"/>
      <sheetName val="Assumption_Sheet23"/>
      <sheetName val="scurve_calc_(2)24"/>
      <sheetName val="SCHEDULE_OF_RATES23"/>
      <sheetName val="APPENDIX_B-111"/>
      <sheetName val="Bill_3_111"/>
      <sheetName val="4-Int-_ele(RA)10"/>
      <sheetName val="Material_10"/>
      <sheetName val="SPT_vs_PHI10"/>
      <sheetName val="Civil_Works10"/>
      <sheetName val="GR_slab-reinft23"/>
      <sheetName val="INDIGINEOUS_ITEMS_10"/>
      <sheetName val="Bill_3_-_Site_Works23"/>
      <sheetName val="Fill_this_out_first___10"/>
      <sheetName val="Rate_Analysis23"/>
      <sheetName val="Boq_Block_A10"/>
      <sheetName val="SCHEDULE_(3)10"/>
      <sheetName val="schedule_nos10"/>
      <sheetName val="IO_List10"/>
      <sheetName val="Pipe_Supports10"/>
      <sheetName val="BOQ_(2)10"/>
      <sheetName val="Box-_Girder10"/>
      <sheetName val="DLC_lookups10"/>
      <sheetName val="Gen_Info10"/>
      <sheetName val="Indirect_expenses10"/>
      <sheetName val="Quote_Sheet10"/>
      <sheetName val="labour_coeff10"/>
      <sheetName val="Works_-_Quote_Sheet10"/>
      <sheetName val="Cost_Any_10"/>
      <sheetName val="LIST_OF_MAKES10"/>
      <sheetName val="saihous_ele1"/>
      <sheetName val="Break_up_Sheet10"/>
      <sheetName val="E_&amp;_R10"/>
      <sheetName val="Basement_Budget10"/>
      <sheetName val="BLOCK-A_(MEA_SHEET)10"/>
      <sheetName val="Bed_Class9"/>
      <sheetName val="Sqn_Abs_G_6__10"/>
      <sheetName val="WO_Abs__G_2__6_DUs10"/>
      <sheetName val="Air_Abs_G_6__23_DUs10"/>
      <sheetName val="Lease_rents10"/>
      <sheetName val="Asia_Revised_10-1-0710"/>
      <sheetName val="All_Capital_Plan_P+L_10-1-0710"/>
      <sheetName val="CP08_(2)10"/>
      <sheetName val="Planning_File_10-1-0710"/>
      <sheetName val="SITE_OVERHEADS10"/>
      <sheetName val="Detail_1A10"/>
      <sheetName val="Mat_Cost10"/>
      <sheetName val="SPILL_OVER10"/>
      <sheetName val="Pile_cap9"/>
      <sheetName val="GF_Columns9"/>
      <sheetName val="DTF_Summary9"/>
      <sheetName val="bs_BP_04_SA1"/>
      <sheetName val="UNP-NCW_9"/>
      <sheetName val="Elite_1_-_MBCL8"/>
      <sheetName val="Form_69"/>
      <sheetName val="BOQ_Direct_selling_cost9"/>
      <sheetName val="Intro_8"/>
      <sheetName val="MASTER_RATE_ANALYSIS9"/>
      <sheetName val="Cost_summary8"/>
      <sheetName val="Contract_BOQ8"/>
      <sheetName val="beam-reinft-machine_rm8"/>
      <sheetName val="beam-reinft-IIInd_floor4"/>
      <sheetName val="Cost_Index1"/>
      <sheetName val="key_dates8"/>
      <sheetName val="specification_options8"/>
      <sheetName val="M_R_List_(2)4"/>
      <sheetName val="Balance_Sheet_4"/>
      <sheetName val="Direct_cost_shed_A-2_8"/>
      <sheetName val="_Resource_list8"/>
      <sheetName val="THANE_SITE8"/>
      <sheetName val="BOQ_Distribution8"/>
      <sheetName val="STAFFSCHED_1"/>
      <sheetName val="T1_WO8"/>
      <sheetName val="A_O_R_4"/>
      <sheetName val="_IO_List1"/>
      <sheetName val="FF_Inst_RA_08_Inst_038"/>
      <sheetName val="SSR___NSSR_Market_final1"/>
      <sheetName val="1-Pop_Proj1"/>
      <sheetName val="Basic_Rates1"/>
      <sheetName val="DG_Works_(Supply)1"/>
      <sheetName val="Blr_hire1"/>
      <sheetName val="1_001"/>
      <sheetName val="_B31"/>
      <sheetName val="_B11"/>
      <sheetName val="Operating_Statistics1"/>
      <sheetName val="220_11__BS_1"/>
      <sheetName val="Elect_1"/>
      <sheetName val="NLD_-_Assum"/>
      <sheetName val="Annexue_B1"/>
      <sheetName val="Desgn(zone_I)1"/>
      <sheetName val="$_KURLARI1"/>
      <sheetName val="BP-Other_strs"/>
      <sheetName val="Format_-_4"/>
      <sheetName val="Cover_sheet"/>
      <sheetName val="AOQ-new_"/>
      <sheetName val="water_prop_"/>
      <sheetName val="Boq_(Main_Building)"/>
      <sheetName val="Civil_BOQ"/>
      <sheetName val="Basement__Works"/>
      <sheetName val="PA-_Consutant_"/>
      <sheetName val="Tong_hop_DT_XDCT"/>
      <sheetName val="HT_Cable_"/>
      <sheetName val="[saihous_ele_xls]Indirect_"/>
      <sheetName val="BAL_SHEET"/>
      <sheetName val="BC_&amp;_MNB_"/>
      <sheetName val="Summary_Transformers"/>
      <sheetName val="Total__Amount"/>
      <sheetName val="10__&amp;_11__Rate_Code_&amp;_BQ"/>
      <sheetName val="Basic_Resources"/>
      <sheetName val="Angebot18_7_"/>
      <sheetName val="[saihous.ele.xls]Indirect쌳ᎈ駜/"/>
      <sheetName val="RES-PLANNING"/>
      <sheetName val="Macro1"/>
      <sheetName val="shuttering"/>
      <sheetName val="10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1"/>
      <sheetName val="14"/>
      <sheetName val="Indirect_x0005_____쌳ᎈ駜_"/>
      <sheetName val="[saihous.ele.xls]Indirect_x0005_????"/>
      <sheetName val="Column BBS-Block9"/>
      <sheetName val="SPILL OVER PROJECTIONS"/>
      <sheetName val="BALAN1"/>
      <sheetName val=""/>
      <sheetName val="Indices"/>
      <sheetName val="[saihous.ele.xls]Indirect_x0005__x0000__x0000__xdfa0_."/>
      <sheetName val="[saihous.ele.xls]Indirect_x0005__x0000__x0000__xdb20__x001f_"/>
      <sheetName val="Supply "/>
      <sheetName val="CBL01"/>
      <sheetName val="[saihous.ele.xls]Indirect_____2"/>
      <sheetName val="[saihous.ele.xls]Indirect_____3"/>
      <sheetName val="[saihous.ele.xls]Indirect_____4"/>
      <sheetName val="Cable Schedule"/>
      <sheetName val="SC Cost MAR 02"/>
      <sheetName val="PMS"/>
      <sheetName val="[saihous.ele.xls]_saihous_ele_2"/>
      <sheetName val="CABLES  "/>
      <sheetName val="[saihous.ele.xls]Indirect_____5"/>
      <sheetName val="[saihous.ele.xls]Indirect_____6"/>
      <sheetName val="[saihous.ele.xls]Indirect_____7"/>
      <sheetName val="Basis"/>
      <sheetName val="R2"/>
      <sheetName val="gen"/>
      <sheetName val="Set"/>
      <sheetName val="DG-YARD"/>
      <sheetName val="MAIN FILE 9-24-07"/>
      <sheetName val="DG "/>
      <sheetName val="[saihous.ele.xls]Indirect_x0005__x0000_⽼؃ᅜ"/>
      <sheetName val="[saihous.ele.xls]Indirect퀀《혂൧_x0001__x0000_"/>
      <sheetName val="MTO REV.0"/>
      <sheetName val="Enquire"/>
      <sheetName val="Filter"/>
      <sheetName val="GUT (2)"/>
      <sheetName val="ACE-OUT"/>
      <sheetName val="Material Rate"/>
      <sheetName val="#3E1_GCR"/>
      <sheetName val=" GULF"/>
      <sheetName val="Calculations"/>
      <sheetName val="Detail-Singly"/>
      <sheetName val="Lead (Final)"/>
      <sheetName val="TORRENT CEMENT"/>
      <sheetName val="A"/>
      <sheetName val="2nd "/>
      <sheetName val="Material List "/>
      <sheetName val="ONE TIME"/>
      <sheetName val="Linked Lead"/>
      <sheetName val="Cable_data12"/>
      <sheetName val="Material_11"/>
      <sheetName val="SPT_vs_PHI11"/>
      <sheetName val="PRECAST_lightconc-II12"/>
      <sheetName val="APPENDIX_B-112"/>
      <sheetName val="Bill_3_112"/>
      <sheetName val="Civil_Works11"/>
      <sheetName val="4-Int-_ele(RA)11"/>
      <sheetName val="Fill_this_out_first___11"/>
      <sheetName val="INDIGINEOUS_ITEMS_11"/>
      <sheetName val="Boq_Block_A11"/>
      <sheetName val="SCHEDULE_(3)11"/>
      <sheetName val="schedule_nos11"/>
      <sheetName val="Basement_Budget11"/>
      <sheetName val="IO_List11"/>
      <sheetName val="Pipe_Supports11"/>
      <sheetName val="BOQ_(2)11"/>
      <sheetName val="Box-_Girder11"/>
      <sheetName val="DLC_lookups11"/>
      <sheetName val="Gen_Info11"/>
      <sheetName val="Indirect_expenses11"/>
      <sheetName val="Quote_Sheet11"/>
      <sheetName val="labour_coeff11"/>
      <sheetName val="Works_-_Quote_Sheet11"/>
      <sheetName val="Cost_Any_11"/>
      <sheetName val="LIST_OF_MAKES11"/>
      <sheetName val="SITE_OVERHEADS11"/>
      <sheetName val="Asia_Revised_10-1-0711"/>
      <sheetName val="All_Capital_Plan_P+L_10-1-0711"/>
      <sheetName val="CP08_(2)11"/>
      <sheetName val="Planning_File_10-1-0711"/>
      <sheetName val="Bed_Class10"/>
      <sheetName val="BLOCK-A_(MEA_SHEET)11"/>
      <sheetName val="Sqn_Abs_G_6__11"/>
      <sheetName val="WO_Abs__G_2__6_DUs11"/>
      <sheetName val="Air_Abs_G_6__23_DUs11"/>
      <sheetName val="Lease_rents11"/>
      <sheetName val="Break_up_Sheet11"/>
      <sheetName val="Detail_1A11"/>
      <sheetName val="E_&amp;_R11"/>
      <sheetName val="Pile_cap10"/>
      <sheetName val="DTF_Summary10"/>
      <sheetName val="UNP-NCW_10"/>
      <sheetName val="SPILL_OVER11"/>
      <sheetName val="GF_Columns10"/>
      <sheetName val="Intro_9"/>
      <sheetName val="Mat_Cost11"/>
      <sheetName val="Form_610"/>
      <sheetName val="BOQ_Direct_selling_cost10"/>
      <sheetName val="MASTER_RATE_ANALYSIS10"/>
      <sheetName val="specification_options9"/>
      <sheetName val="key_dates9"/>
      <sheetName val="Elite_1_-_MBCL9"/>
      <sheetName val="Cost_summary9"/>
      <sheetName val="beam-reinft-IIInd_floor5"/>
      <sheetName val="Contract_BOQ9"/>
      <sheetName val="beam-reinft-machine_rm9"/>
      <sheetName val="T1_WO9"/>
      <sheetName val="Direct_cost_shed_A-2_9"/>
      <sheetName val="_Resource_list9"/>
      <sheetName val="THANE_SITE9"/>
      <sheetName val="BOQ_Distribution9"/>
      <sheetName val="_IO_List2"/>
      <sheetName val="A_O_R_5"/>
      <sheetName val="Cost_Index2"/>
      <sheetName val="saihous_ele2"/>
      <sheetName val="FF_Inst_RA_08_Inst_039"/>
      <sheetName val="M_R_List_(2)5"/>
      <sheetName val="Balance_Sheet_5"/>
      <sheetName val="STAFFSCHED_2"/>
      <sheetName val="SSR___NSSR_Market_final2"/>
      <sheetName val="DG_Works_(Supply)2"/>
      <sheetName val="Blr_hire2"/>
      <sheetName val="Basic_Rates2"/>
      <sheetName val="1_002"/>
      <sheetName val="_B32"/>
      <sheetName val="_B12"/>
      <sheetName val="bs_BP_04_SA2"/>
      <sheetName val="1-Pop_Proj2"/>
      <sheetName val="Operating_Statistics2"/>
      <sheetName val="Abstract Sheet"/>
      <sheetName val="TBM-T6+5S(Alt1)"/>
      <sheetName val="conc-foot-gradeslab"/>
      <sheetName val="p-table"/>
      <sheetName val="YTD_Rpt_June"/>
      <sheetName val="MTD_Rpt_June"/>
      <sheetName val="inWords"/>
      <sheetName val="April Analysts"/>
      <sheetName val="Process"/>
      <sheetName val="M.S."/>
      <sheetName val="Equipment Information"/>
      <sheetName val="Equipment Block"/>
      <sheetName val="Final Bill"/>
      <sheetName val="BST"/>
      <sheetName val="Setting"/>
      <sheetName val="Summary_Bank"/>
      <sheetName val="Structure Bills Qty"/>
      <sheetName val="Citrix"/>
      <sheetName val="lists"/>
      <sheetName val="Formulas"/>
      <sheetName val="BUDGET"/>
      <sheetName val="CABLES DATA"/>
      <sheetName val="BM-HOOP"/>
      <sheetName val="Boq_(Main_Building)1"/>
      <sheetName val="wordsdata"/>
      <sheetName val="Measurment"/>
      <sheetName val="Fin Sum"/>
      <sheetName val="Sum "/>
      <sheetName val="General Interior "/>
      <sheetName val="Dismantling Works "/>
      <sheetName val="Toilet Works "/>
      <sheetName val="Sheet4"/>
      <sheetName val="Sliding folding partition"/>
      <sheetName val="Hard flr&amp;wall "/>
      <sheetName val="Modular Ceiling "/>
      <sheetName val="Blinds"/>
      <sheetName val="MS Structure Works"/>
      <sheetName val="Graphics &amp; Signage"/>
      <sheetName val="Break_Up"/>
      <sheetName val="_IO_List3"/>
      <sheetName val="Cost_Index3"/>
      <sheetName val="saihous_ele3"/>
      <sheetName val="SSR___NSSR_Market_final3"/>
      <sheetName val="STAFFSCHED_3"/>
      <sheetName val="Basic_Rates3"/>
      <sheetName val="220_11__BS_2"/>
      <sheetName val="Annexue_B2"/>
      <sheetName val="Elect_2"/>
      <sheetName val="Desgn(zone_I)2"/>
      <sheetName val="$_KURLARI2"/>
      <sheetName val="Boq_(Main_Building)2"/>
      <sheetName val="Civil_BOQ1"/>
      <sheetName val="APPENDIX_B-113"/>
      <sheetName val="Bill_3_113"/>
      <sheetName val="PRECAST_lightconc-II13"/>
      <sheetName val="Fill_this_out_first___12"/>
      <sheetName val="INDIGINEOUS_ITEMS_12"/>
      <sheetName val="Cable_data13"/>
      <sheetName val="Material_12"/>
      <sheetName val="SPT_vs_PHI12"/>
      <sheetName val="Civil_Works12"/>
      <sheetName val="Basement_Budget12"/>
      <sheetName val="Asia_Revised_10-1-0712"/>
      <sheetName val="All_Capital_Plan_P+L_10-1-0712"/>
      <sheetName val="CP08_(2)12"/>
      <sheetName val="Planning_File_10-1-0712"/>
      <sheetName val="SITE_OVERHEADS12"/>
      <sheetName val="Break_up_Sheet12"/>
      <sheetName val="Boq_Block_A12"/>
      <sheetName val="IO_List12"/>
      <sheetName val="Pipe_Supports12"/>
      <sheetName val="BOQ_(2)12"/>
      <sheetName val="SCHEDULE_(3)12"/>
      <sheetName val="schedule_nos12"/>
      <sheetName val="Box-_Girder12"/>
      <sheetName val="Sqn_Abs_G_6__12"/>
      <sheetName val="WO_Abs__G_2__6_DUs12"/>
      <sheetName val="Air_Abs_G_6__23_DUs12"/>
      <sheetName val="4-Int-_ele(RA)12"/>
      <sheetName val="Detail_1A12"/>
      <sheetName val="BLOCK-A_(MEA_SHEET)12"/>
      <sheetName val="labour_coeff12"/>
      <sheetName val="Works_-_Quote_Sheet12"/>
      <sheetName val="E_&amp;_R12"/>
      <sheetName val="MASTER_RATE_ANALYSIS11"/>
      <sheetName val="Mat_Cost12"/>
      <sheetName val="DLC_lookups12"/>
      <sheetName val="Gen_Info12"/>
      <sheetName val="Indirect_expenses12"/>
      <sheetName val="Quote_Sheet12"/>
      <sheetName val="Cost_Any_12"/>
      <sheetName val="LIST_OF_MAKES12"/>
      <sheetName val="Pile_cap11"/>
      <sheetName val="Lease_rents12"/>
      <sheetName val="SPILL_OVER12"/>
      <sheetName val="Bed_Class11"/>
      <sheetName val="DTF_Summary11"/>
      <sheetName val="Form_611"/>
      <sheetName val="BOQ_Direct_selling_cost11"/>
      <sheetName val="GF_Columns11"/>
      <sheetName val="UNP-NCW_11"/>
      <sheetName val="Intro_10"/>
      <sheetName val="Elite_1_-_MBCL10"/>
      <sheetName val="Cost_summary10"/>
      <sheetName val="Contract_BOQ10"/>
      <sheetName val="beam-reinft-machine_rm10"/>
      <sheetName val="T1_WO10"/>
      <sheetName val="Direct_cost_shed_A-2_10"/>
      <sheetName val="_Resource_list10"/>
      <sheetName val="THANE_SITE10"/>
      <sheetName val="BOQ_Distribution10"/>
      <sheetName val="key_dates10"/>
      <sheetName val="specification_options10"/>
      <sheetName val="beam-reinft-IIInd_floor6"/>
      <sheetName val="A_O_R_6"/>
      <sheetName val="FF_Inst_RA_08_Inst_0310"/>
      <sheetName val="_IO_List4"/>
      <sheetName val="Cost_Index4"/>
      <sheetName val="saihous_ele4"/>
      <sheetName val="M_R_List_(2)6"/>
      <sheetName val="Balance_Sheet_6"/>
      <sheetName val="SSR___NSSR_Market_final4"/>
      <sheetName val="STAFFSCHED_4"/>
      <sheetName val="Basic_Rates4"/>
      <sheetName val="bs_BP_04_SA3"/>
      <sheetName val="Blr_hire3"/>
      <sheetName val="1-Pop_Proj3"/>
      <sheetName val="1_003"/>
      <sheetName val="DG_Works_(Supply)3"/>
      <sheetName val="220_11__BS_3"/>
      <sheetName val="_B33"/>
      <sheetName val="_B13"/>
      <sheetName val="Operating_Statistics3"/>
      <sheetName val="Annexue_B3"/>
      <sheetName val="Elect_3"/>
      <sheetName val="Desgn(zone_I)3"/>
      <sheetName val="$_KURLARI3"/>
      <sheetName val="Boq_(Main_Building)3"/>
      <sheetName val="Civil_BOQ2"/>
      <sheetName val="APPENDIX_B-114"/>
      <sheetName val="Bill_3_114"/>
      <sheetName val="PRECAST_lightconc-II14"/>
      <sheetName val="Fill_this_out_first___13"/>
      <sheetName val="INDIGINEOUS_ITEMS_13"/>
      <sheetName val="Cable_data14"/>
      <sheetName val="Material_13"/>
      <sheetName val="SPT_vs_PHI13"/>
      <sheetName val="Civil_Works13"/>
      <sheetName val="Basement_Budget13"/>
      <sheetName val="Asia_Revised_10-1-0713"/>
      <sheetName val="All_Capital_Plan_P+L_10-1-0713"/>
      <sheetName val="CP08_(2)13"/>
      <sheetName val="Planning_File_10-1-0713"/>
      <sheetName val="SITE_OVERHEADS13"/>
      <sheetName val="Break_up_Sheet13"/>
      <sheetName val="Boq_Block_A13"/>
      <sheetName val="IO_List13"/>
      <sheetName val="Pipe_Supports13"/>
      <sheetName val="BOQ_(2)13"/>
      <sheetName val="SCHEDULE_(3)13"/>
      <sheetName val="schedule_nos13"/>
      <sheetName val="Box-_Girder13"/>
      <sheetName val="Sqn_Abs_G_6__13"/>
      <sheetName val="WO_Abs__G_2__6_DUs13"/>
      <sheetName val="Air_Abs_G_6__23_DUs13"/>
      <sheetName val="4-Int-_ele(RA)13"/>
      <sheetName val="Detail_1A13"/>
      <sheetName val="BLOCK-A_(MEA_SHEET)13"/>
      <sheetName val="labour_coeff13"/>
      <sheetName val="Works_-_Quote_Sheet13"/>
      <sheetName val="E_&amp;_R13"/>
      <sheetName val="MASTER_RATE_ANALYSIS12"/>
      <sheetName val="Mat_Cost13"/>
      <sheetName val="DLC_lookups13"/>
      <sheetName val="Gen_Info13"/>
      <sheetName val="Indirect_expenses13"/>
      <sheetName val="Quote_Sheet13"/>
      <sheetName val="Cost_Any_13"/>
      <sheetName val="LIST_OF_MAKES13"/>
      <sheetName val="Pile_cap12"/>
      <sheetName val="Lease_rents13"/>
      <sheetName val="SPILL_OVER13"/>
      <sheetName val="Bed_Class12"/>
      <sheetName val="DTF_Summary12"/>
      <sheetName val="Form_612"/>
      <sheetName val="BOQ_Direct_selling_cost12"/>
      <sheetName val="GF_Columns12"/>
      <sheetName val="UNP-NCW_12"/>
      <sheetName val="Intro_11"/>
      <sheetName val="Elite_1_-_MBCL11"/>
      <sheetName val="Cost_summary11"/>
      <sheetName val="Contract_BOQ11"/>
      <sheetName val="beam-reinft-machine_rm11"/>
      <sheetName val="T1_WO11"/>
      <sheetName val="Direct_cost_shed_A-2_11"/>
      <sheetName val="_Resource_list11"/>
      <sheetName val="THANE_SITE11"/>
      <sheetName val="BOQ_Distribution11"/>
      <sheetName val="key_dates11"/>
      <sheetName val="specification_options11"/>
      <sheetName val="beam-reinft-IIInd_floor7"/>
      <sheetName val="A_O_R_7"/>
      <sheetName val="FF_Inst_RA_08_Inst_0311"/>
      <sheetName val="_IO_List5"/>
      <sheetName val="Cost_Index5"/>
      <sheetName val="saihous_ele5"/>
      <sheetName val="M_R_List_(2)7"/>
      <sheetName val="Balance_Sheet_7"/>
      <sheetName val="SSR___NSSR_Market_final5"/>
      <sheetName val="STAFFSCHED_5"/>
      <sheetName val="Basic_Rates5"/>
      <sheetName val="bs_BP_04_SA4"/>
      <sheetName val="Blr_hire4"/>
      <sheetName val="1-Pop_Proj4"/>
      <sheetName val="1_004"/>
      <sheetName val="DG_Works_(Supply)4"/>
      <sheetName val="220_11__BS_4"/>
      <sheetName val="_B34"/>
      <sheetName val="_B14"/>
      <sheetName val="Operating_Statistics4"/>
      <sheetName val="Annexue_B4"/>
      <sheetName val="Elect_4"/>
      <sheetName val="Desgn(zone_I)4"/>
      <sheetName val="$_KURLARI4"/>
      <sheetName val="Boq_(Main_Building)4"/>
      <sheetName val="Civil_BOQ3"/>
      <sheetName val="Basement__Works1"/>
      <sheetName val="IDC"/>
      <sheetName val="Indirect_x0005_????"/>
      <sheetName val="Indirect퀀《혂൧_x0001_"/>
      <sheetName val="L (4)"/>
      <sheetName val="PRICE-COMP"/>
      <sheetName val="Core Data"/>
      <sheetName val="GN-ST-10"/>
      <sheetName val="B1"/>
      <sheetName val="AutoOpen Stub Data"/>
      <sheetName val="Pay_Sep06"/>
      <sheetName val="Footings"/>
      <sheetName val="Basic Details"/>
      <sheetName val="BS Groupings"/>
      <sheetName val="PL Groupings"/>
      <sheetName val="Meas.-Hotel Part"/>
      <sheetName val="Z1_DATA"/>
      <sheetName val="MHNO_LEV"/>
      <sheetName val="Labour Rate "/>
      <sheetName val="DashboardQuestions"/>
      <sheetName val="reference sheet "/>
      <sheetName val="CABLERET"/>
      <sheetName val="SubAnlysis"/>
      <sheetName val="DATA 2"/>
      <sheetName val="TOS-F"/>
      <sheetName val="DATA_PRG"/>
      <sheetName val="C&amp;S monthwise"/>
      <sheetName val="C&amp;S"/>
      <sheetName val="General"/>
      <sheetName val="Materials"/>
      <sheetName val="BWSCPlt"/>
      <sheetName val="CI"/>
      <sheetName val="DI"/>
      <sheetName val="G.R.P"/>
      <sheetName val="HDPE"/>
      <sheetName val="PSC REVISED"/>
      <sheetName val="pvc"/>
      <sheetName val="Bridge Data 2005-06"/>
      <sheetName val="Data.F8.BTR"/>
      <sheetName val="r"/>
      <sheetName val="t_prsr"/>
      <sheetName val="id"/>
      <sheetName val=" "/>
      <sheetName val="bom"/>
      <sheetName val="M-Book for FW"/>
      <sheetName val="M-Book for Conc"/>
      <sheetName val="Cover_sheet1"/>
      <sheetName val="AOQ-new_1"/>
      <sheetName val="water_prop_1"/>
      <sheetName val="[saihous_ele_xls]Indirect????"/>
      <sheetName val="Indirect____쌳ᎈ駜_"/>
      <sheetName val="SPILL_OVER_PROJECTIONS"/>
      <sheetName val="BC_&amp;_MNB_1"/>
      <sheetName val="MAIN_FILE_9-24-07"/>
      <sheetName val="DG_"/>
      <sheetName val="11B_"/>
      <sheetName val="SC_Cost_MAR_02"/>
      <sheetName val="final_abstract"/>
      <sheetName val="[saihous_ele_xls]Indirect퀀《혂൧"/>
      <sheetName val="MTO_REV_0"/>
      <sheetName val="[saihous_ele_xls]Indirect⽼؃ᅜ"/>
      <sheetName val="Linked_Lead"/>
      <sheetName val="Material_Rate"/>
      <sheetName val="2nd_"/>
      <sheetName val="Material_List_"/>
      <sheetName val="Abstract_Sheet"/>
      <sheetName val="April_Analysts"/>
      <sheetName val="M_S_"/>
      <sheetName val="Column_BBS-Block9"/>
      <sheetName val="Materials_"/>
      <sheetName val="ONE_TIME"/>
      <sheetName val="Structure_Bills_Qty"/>
      <sheetName val="[saihous_ele_xls]Indirect쌳ᎈ駜/"/>
      <sheetName val="AoR_Finishing"/>
      <sheetName val="Lead_(Final)"/>
      <sheetName val="Sum_"/>
      <sheetName val="General_Interior_"/>
      <sheetName val="Dismantling_Works_"/>
      <sheetName val="Toilet_Works_"/>
      <sheetName val="Sliding_folding_partition"/>
      <sheetName val="Hard_flr&amp;wall_"/>
      <sheetName val="Modular_Ceiling_"/>
      <sheetName val="MS_Structure_Works"/>
      <sheetName val="Graphics_&amp;_Signage"/>
      <sheetName val="beam-reinft"/>
      <sheetName val="Monthly Budget Summary"/>
      <sheetName val="saihous.ele.xls"/>
      <sheetName val="PRECAST lightconc_II"/>
      <sheetName val="Sensitivity"/>
      <sheetName val="Labour &amp; Plant"/>
      <sheetName val="Con"/>
      <sheetName val="BoQ-1"/>
      <sheetName val="BoQ-2"/>
      <sheetName val="VI Floor Beam "/>
      <sheetName val="Step 1"/>
      <sheetName val="QAQC"/>
      <sheetName val="Ring Details"/>
      <sheetName val="Quotation"/>
      <sheetName val="33 kV-Eqpt.fdn."/>
      <sheetName val="Sqn-Abs(G+6) "/>
      <sheetName val="WO-Abs (G+2) 6 DUs"/>
      <sheetName val="Air-Abs(G+6) 23 DUs"/>
      <sheetName val="Allg. Angaben"/>
      <sheetName val="Auswahl"/>
      <sheetName val="_GULF"/>
      <sheetName val="Summary_Transformers1"/>
      <sheetName val="Total__Amount1"/>
      <sheetName val="_GULF1"/>
      <sheetName val="Summary_Transformers3"/>
      <sheetName val="Total__Amount3"/>
      <sheetName val="_GULF3"/>
      <sheetName val="Sweeper Machine"/>
      <sheetName val="HP(9.200)"/>
      <sheetName val="hyperstatic"/>
      <sheetName val="Stability"/>
      <sheetName val="COST"/>
      <sheetName val="Cover_sheet2"/>
      <sheetName val="AOQ-new_2"/>
      <sheetName val="water_prop_2"/>
      <sheetName val="11B_2"/>
      <sheetName val="SC_Cost_MAR_022"/>
      <sheetName val="11B_1"/>
      <sheetName val="SC_Cost_MAR_021"/>
      <sheetName val="Pier calculation"/>
      <sheetName val="Distribution - Qty &amp; Amount"/>
      <sheetName val="horizontal"/>
      <sheetName val="Box-Detour"/>
      <sheetName val="PHOTO(9)"/>
      <sheetName val="PHOTOCALL(8)"/>
      <sheetName val="PRSH"/>
      <sheetName val="Labor abs-PW"/>
      <sheetName val="Labor abs-NMR"/>
      <sheetName val="Stress Calculation"/>
      <sheetName val="Indirect_x005f_x0005_"/>
      <sheetName val="Indirect_x005f_x0005__x005f_x0000__x005f_x0000__"/>
      <sheetName val="CFForecast detail"/>
      <sheetName val="Staff_Acco_50"/>
      <sheetName val="Tel__25"/>
      <sheetName val="Ext_light25"/>
      <sheetName val="Staff_Acco_51"/>
      <sheetName val="4_Annex_1_Basic_rate25"/>
      <sheetName val="DETAILED__BOQ25"/>
      <sheetName val="TBAL9697_-group_wise__sdpl25"/>
      <sheetName val="Detail_In_Door_Stad25"/>
      <sheetName val="Project_Details__25"/>
      <sheetName val="scurve_calc_(2)25"/>
      <sheetName val="Detail_P&amp;L24"/>
      <sheetName val="Assumption_Sheet24"/>
      <sheetName val="RCC,Ret__Wall25"/>
      <sheetName val="Load_Details(B2)25"/>
      <sheetName val="Legal_Risk_Analysis24"/>
      <sheetName val="Bill_3_-_Site_Works24"/>
      <sheetName val="SCHEDULE_OF_RATES24"/>
      <sheetName val="GR_slab-reinft24"/>
      <sheetName val="Rate_Analysis24"/>
      <sheetName val="PA-_Consutant_1"/>
      <sheetName val="Basic_Resources1"/>
      <sheetName val="SPILL_OVER_PROJECTIONS1"/>
      <sheetName val="organi synthesis lab"/>
      <sheetName val="Format 1.9 Ph-1"/>
      <sheetName val="Road data"/>
      <sheetName val="Road Detail Est."/>
      <sheetName val="공장별판관비배부"/>
      <sheetName val="[saihous.ele.xls]Indirect_x0005__x0000_堀와6_x0000_"/>
      <sheetName val="Summary-margin calc"/>
      <sheetName val="TPL_RECEIPTS MB51"/>
      <sheetName val="Brazil-Russia-EuropeDecToMar-05"/>
      <sheetName val="ROW Orders for March 05"/>
      <sheetName val="PKG PO"/>
      <sheetName val="LLM DPRECEIPTS MB51"/>
      <sheetName val="PHS_RECEIPTS"/>
      <sheetName val="ZSEM stock (ympc038)"/>
      <sheetName val="MFG PO"/>
      <sheetName val="APRIL"/>
      <sheetName val="Aug"/>
      <sheetName val="FEB"/>
      <sheetName val="JAN"/>
      <sheetName val="July"/>
      <sheetName val="June"/>
      <sheetName val="MARCH"/>
      <sheetName val="MAY"/>
      <sheetName val="Service Function"/>
      <sheetName val="BASIC MATERIALS"/>
      <sheetName val="8th  floor Beams"/>
      <sheetName val="Rate Ana"/>
      <sheetName val="RIP1"/>
      <sheetName val="Cover_sheet3"/>
      <sheetName val="AOQ-new_3"/>
      <sheetName val="water_prop_3"/>
      <sheetName val="SC_Cost_MAR_023"/>
      <sheetName val="Summary_Transformers2"/>
      <sheetName val="Total__Amount2"/>
      <sheetName val="11B_3"/>
      <sheetName val="INPUT_SHEET"/>
      <sheetName val="Sweeper_Machine"/>
      <sheetName val="HP(9_200)"/>
      <sheetName val="Final_Bill"/>
      <sheetName val="_GULF2"/>
      <sheetName val="Pier_calculation"/>
      <sheetName val="Distribution_-_Qty_&amp;_Amount"/>
      <sheetName val="Fin_Sum"/>
      <sheetName val="Detailed Summary (4)"/>
      <sheetName val="MMt"/>
      <sheetName val="1-Excavation"/>
      <sheetName val="2-Substructure"/>
      <sheetName val="3-Concrete"/>
      <sheetName val="4-Masonry"/>
      <sheetName val="5-Thermal &amp; Moisture"/>
      <sheetName val="Col-Schedule"/>
      <sheetName val="M.B.T-16"/>
      <sheetName val="FITZ MORT 94"/>
      <sheetName val="Beam-Schedule-1"/>
      <sheetName val="[saihous.ele.xls]Indirect_x0005__x0000_ം핤࢐"/>
      <sheetName val="Break_Up (bc)"/>
      <sheetName val="Break_Up (bc1)"/>
      <sheetName val="Break_Up (bc2)"/>
      <sheetName val="WORK TABLE"/>
      <sheetName val="Comparison"/>
      <sheetName val="LEVEL SHEET"/>
      <sheetName val="GLOBAL_REFERRENCE_SHEET"/>
      <sheetName val="SUMMARY - PART-I-BUILDING"/>
      <sheetName val="keyword"/>
      <sheetName val="starter"/>
      <sheetName val="SOA"/>
      <sheetName val="Podium Areas"/>
      <sheetName val="Options"/>
      <sheetName val="IM_Assumptions"/>
      <sheetName val="IM_SUMMARY"/>
      <sheetName val="IM_Flows"/>
      <sheetName val="IT-Fri Base"/>
      <sheetName val="CMISFA"/>
      <sheetName val="00acttbl"/>
      <sheetName val="PSrpt25"/>
      <sheetName val="00budtbl"/>
      <sheetName val="Beam-design exp"/>
      <sheetName val="A301 Kalk"/>
      <sheetName val="DATA_PILE_BG"/>
      <sheetName val="DATA_PCC"/>
      <sheetName val="DATA_PILECAP"/>
      <sheetName val="DATA_PILE_RT2"/>
      <sheetName val="DATA_PILE_RT1 "/>
      <sheetName val="DATA_PILE _SM"/>
      <sheetName val="Pacakges split"/>
      <sheetName val="_saihous.ele.xls_Indirect_x0005"/>
      <sheetName val="_saihous.ele.xls_Indirect쌳ᎈ駜_"/>
      <sheetName val="_saihous.ele.xls_Indirect퀀《혂൧_x"/>
      <sheetName val="Indirect_x0005_____"/>
      <sheetName val="_saihous_ele_xls_Indirect"/>
      <sheetName val="_saihous_ele_xls_Indirect____"/>
      <sheetName val="Capex"/>
      <sheetName val="Schlüss Inh-EF"/>
      <sheetName val="VS배관내역서"/>
      <sheetName val="Name List"/>
      <sheetName val="Main-Material"/>
      <sheetName val="Overall Summary"/>
      <sheetName val="Summary_CFA total - CP1 &amp; CP2"/>
      <sheetName val="Assumption Inputs"/>
      <sheetName val="girder"/>
      <sheetName val="SUMMARY-GC"/>
      <sheetName val="SUMMARY - C&amp;I"/>
      <sheetName val="PREAMBLES"/>
      <sheetName val="INTERIOR WORKS"/>
      <sheetName val="Interior working"/>
      <sheetName val="FALSE CEILING"/>
      <sheetName val="FALSE CEILING working"/>
      <sheetName val="PAINTING"/>
      <sheetName val="Painting working"/>
      <sheetName val="DOORS"/>
      <sheetName val="Doors Working"/>
      <sheetName val="Blind Working"/>
      <sheetName val="LOOSE FURNITURES"/>
      <sheetName val="DISMANTLING WORKS-C&amp;I"/>
      <sheetName val="DIS C&amp;I WORKING"/>
      <sheetName val="INTERNAL SIGNAGE"/>
      <sheetName val="SIGNAGE WORKING"/>
      <sheetName val="Summary-Electrical"/>
      <sheetName val="Electrical"/>
      <sheetName val="Electrical Working"/>
      <sheetName val="Light_Fixture_Installation"/>
      <sheetName val="Decorative_Light_Fixture_Instal"/>
      <sheetName val="SUMMARY - FPS"/>
      <sheetName val="BOQ-FPS "/>
      <sheetName val="HVAC Summary"/>
      <sheetName val="HVAC"/>
      <sheetName val="SUMMARY-PHE"/>
      <sheetName val="Sanitary Fixtures"/>
      <sheetName val="Firxtures working"/>
      <sheetName val="Internal Drainage &amp; rain water"/>
      <sheetName val="Internal Drainage &amp; rain workin"/>
      <sheetName val="Internal water "/>
      <sheetName val="Dismantling works-PHE"/>
      <sheetName val="C Sum"/>
      <sheetName val="A Sum"/>
      <sheetName val="Cut &amp; Sew"/>
      <sheetName val="boq actual"/>
      <sheetName val="Master Data"/>
      <sheetName val="APPENDIX_B-115"/>
      <sheetName val="Bill_3_115"/>
      <sheetName val="PRECAST_lightconc-II15"/>
      <sheetName val="Fill_this_out_first___14"/>
      <sheetName val="INDIGINEOUS_ITEMS_14"/>
      <sheetName val="Cable_data15"/>
      <sheetName val="Material_14"/>
      <sheetName val="SPT_vs_PHI14"/>
      <sheetName val="Civil_Works14"/>
      <sheetName val="Basement_Budget14"/>
      <sheetName val="Asia_Revised_10-1-0714"/>
      <sheetName val="All_Capital_Plan_P+L_10-1-0714"/>
      <sheetName val="CP08_(2)14"/>
      <sheetName val="Planning_File_10-1-0714"/>
      <sheetName val="SITE_OVERHEADS14"/>
      <sheetName val="Break_up_Sheet14"/>
      <sheetName val="Boq_Block_A14"/>
      <sheetName val="IO_List14"/>
      <sheetName val="Pipe_Supports14"/>
      <sheetName val="BOQ_(2)14"/>
      <sheetName val="SCHEDULE_(3)14"/>
      <sheetName val="schedule_nos14"/>
      <sheetName val="Box-_Girder14"/>
      <sheetName val="Sqn_Abs_G_6__14"/>
      <sheetName val="WO_Abs__G_2__6_DUs14"/>
      <sheetName val="Air_Abs_G_6__23_DUs14"/>
      <sheetName val="4-Int-_ele(RA)14"/>
      <sheetName val="Detail_1A14"/>
      <sheetName val="BLOCK-A_(MEA_SHEET)14"/>
      <sheetName val="labour_coeff14"/>
      <sheetName val="Works_-_Quote_Sheet14"/>
      <sheetName val="E_&amp;_R14"/>
      <sheetName val="MASTER_RATE_ANALYSIS13"/>
      <sheetName val="Mat_Cost14"/>
      <sheetName val="DLC_lookups14"/>
      <sheetName val="Gen_Info14"/>
      <sheetName val="Indirect_expenses14"/>
      <sheetName val="Quote_Sheet14"/>
      <sheetName val="Cost_Any_14"/>
      <sheetName val="LIST_OF_MAKES14"/>
      <sheetName val="Pile_cap13"/>
      <sheetName val="Lease_rents14"/>
      <sheetName val="SPILL_OVER14"/>
      <sheetName val="Bed_Class13"/>
      <sheetName val="DTF_Summary13"/>
      <sheetName val="Form_613"/>
      <sheetName val="BOQ_Direct_selling_cost13"/>
      <sheetName val="GF_Columns13"/>
      <sheetName val="UNP-NCW_13"/>
      <sheetName val="Intro_12"/>
      <sheetName val="Elite_1_-_MBCL12"/>
      <sheetName val="Cost_summary12"/>
      <sheetName val="Contract_BOQ12"/>
      <sheetName val="beam-reinft-machine_rm12"/>
      <sheetName val="T1_WO12"/>
      <sheetName val="Direct_cost_shed_A-2_12"/>
      <sheetName val="_Resource_list12"/>
      <sheetName val="THANE_SITE12"/>
      <sheetName val="BOQ_Distribution12"/>
      <sheetName val="key_dates12"/>
      <sheetName val="specification_options12"/>
      <sheetName val="beam-reinft-IIInd_floor8"/>
      <sheetName val="A_O_R_8"/>
      <sheetName val="FF_Inst_RA_08_Inst_0312"/>
      <sheetName val="_IO_List6"/>
      <sheetName val="Cost_Index6"/>
      <sheetName val="saihous_ele6"/>
      <sheetName val="M_R_List_(2)8"/>
      <sheetName val="Balance_Sheet_8"/>
      <sheetName val="SSR___NSSR_Market_final6"/>
      <sheetName val="STAFFSCHED_6"/>
      <sheetName val="Basic_Rates6"/>
      <sheetName val="bs_BP_04_SA5"/>
      <sheetName val="DG_Works_(Supply)5"/>
      <sheetName val="Blr_hire5"/>
      <sheetName val="1_005"/>
      <sheetName val="_B35"/>
      <sheetName val="_B15"/>
      <sheetName val="1-Pop_Proj5"/>
      <sheetName val="Operating_Statistics5"/>
      <sheetName val="220_11__BS_5"/>
      <sheetName val="Annexue_B5"/>
      <sheetName val="Elect_5"/>
      <sheetName val="$_KURLARI5"/>
      <sheetName val="Desgn(zone_I)5"/>
      <sheetName val="Boq_(Main_Building)5"/>
      <sheetName val="Civil_BOQ4"/>
      <sheetName val="Basement__Works2"/>
      <sheetName val="HPL"/>
      <sheetName val="_saihous.ele.xls_Indirect_x0005_"/>
      <sheetName val="_saihous.ele.xls_Indirect_x0005_____"/>
      <sheetName val="_saihous.ele.xls_Indirect퀀《혂൧_x0001_"/>
      <sheetName val="coa_ramco_168"/>
      <sheetName val="RA_markate"/>
      <sheetName val="Cable_data16"/>
      <sheetName val="Material_15"/>
      <sheetName val="SPT_vs_PHI15"/>
      <sheetName val="PRECAST_lightconc-II16"/>
      <sheetName val="APPENDIX_B-116"/>
      <sheetName val="Bill_3_116"/>
      <sheetName val="Civil_Works15"/>
      <sheetName val="4-Int-_ele(RA)15"/>
      <sheetName val="Fill_this_out_first___15"/>
      <sheetName val="SCHEDULE_(3)15"/>
      <sheetName val="schedule_nos15"/>
      <sheetName val="SITE_OVERHEADS15"/>
      <sheetName val="Boq_Block_A15"/>
      <sheetName val="Asia_Revised_10-1-0715"/>
      <sheetName val="All_Capital_Plan_P+L_10-1-0715"/>
      <sheetName val="CP08_(2)15"/>
      <sheetName val="Planning_File_10-1-0715"/>
      <sheetName val="IO_List15"/>
      <sheetName val="Pipe_Supports15"/>
      <sheetName val="BOQ_(2)15"/>
      <sheetName val="INDIGINEOUS_ITEMS_15"/>
      <sheetName val="Basement_Budget15"/>
      <sheetName val="Sqn_Abs_G_6__15"/>
      <sheetName val="WO_Abs__G_2__6_DUs15"/>
      <sheetName val="Air_Abs_G_6__23_DUs15"/>
      <sheetName val="Break_up_Sheet15"/>
      <sheetName val="Box-_Girder15"/>
      <sheetName val="DLC_lookups15"/>
      <sheetName val="Gen_Info15"/>
      <sheetName val="Indirect_expenses15"/>
      <sheetName val="Quote_Sheet15"/>
      <sheetName val="labour_coeff15"/>
      <sheetName val="Works_-_Quote_Sheet15"/>
      <sheetName val="Cost_Any_15"/>
      <sheetName val="LIST_OF_MAKES15"/>
      <sheetName val="Bed_Class14"/>
      <sheetName val="E_&amp;_R15"/>
      <sheetName val="BLOCK-A_(MEA_SHEET)15"/>
      <sheetName val="Detail_1A15"/>
      <sheetName val="Mat_Cost15"/>
      <sheetName val="Lease_rents15"/>
      <sheetName val="SPILL_OVER15"/>
      <sheetName val="Pile_cap14"/>
      <sheetName val="GF_Columns14"/>
      <sheetName val="DTF_Summary14"/>
      <sheetName val="Form_614"/>
      <sheetName val="BOQ_Direct_selling_cost14"/>
      <sheetName val="UNP-NCW_14"/>
      <sheetName val="MASTER_RATE_ANALYSIS14"/>
      <sheetName val="Intro_13"/>
      <sheetName val="Elite_1_-_MBCL13"/>
      <sheetName val="Cost_summary13"/>
      <sheetName val="Direct_cost_shed_A-2_13"/>
      <sheetName val="_Resource_list13"/>
      <sheetName val="THANE_SITE13"/>
      <sheetName val="BOQ_Distribution13"/>
      <sheetName val="Contract_BOQ13"/>
      <sheetName val="key_dates13"/>
      <sheetName val="specification_options13"/>
      <sheetName val="FF_Inst_RA_08_Inst_0313"/>
      <sheetName val="A_O_R_9"/>
      <sheetName val="beam-reinft-machine_rm13"/>
      <sheetName val="T1_WO13"/>
      <sheetName val="beam-reinft-IIInd_floor9"/>
      <sheetName val="Cost_Index7"/>
      <sheetName val="saihous_ele7"/>
      <sheetName val="_IO_List7"/>
      <sheetName val="SSR___NSSR_Market_final7"/>
      <sheetName val="M_R_List_(2)9"/>
      <sheetName val="Balance_Sheet_9"/>
      <sheetName val="STAFFSCHED_7"/>
      <sheetName val="bs_BP_04_SA6"/>
      <sheetName val="Basic_Rates7"/>
      <sheetName val="1-Pop_Proj6"/>
      <sheetName val="DG_Works_(Supply)6"/>
      <sheetName val="Blr_hire6"/>
      <sheetName val="1_006"/>
      <sheetName val="220_11__BS_6"/>
      <sheetName val="_B36"/>
      <sheetName val="_B16"/>
      <sheetName val="Operating_Statistics6"/>
      <sheetName val="Annexue_B6"/>
      <sheetName val="Elect_6"/>
      <sheetName val="$_KURLARI6"/>
      <sheetName val="Boq_(Main_Building)6"/>
      <sheetName val="Desgn(zone_I)6"/>
      <sheetName val="Civil_BOQ5"/>
      <sheetName val="Basement__Works3"/>
      <sheetName val="final_abstract2"/>
      <sheetName val="PA-_Consutant_2"/>
      <sheetName val="Angebot18_7_1"/>
      <sheetName val="2nd_1"/>
      <sheetName val="10__&amp;_11__Rate_Code_&amp;_BQ1"/>
      <sheetName val="AoR_Finishing1"/>
      <sheetName val="Material_Rate1"/>
      <sheetName val="Material_List_1"/>
      <sheetName val="Structure_Bills_Qty1"/>
      <sheetName val="ONE_TIME1"/>
      <sheetName val="MTO_REV_01"/>
      <sheetName val="DG_1"/>
      <sheetName val="final_abstract1"/>
      <sheetName val="Master_Data"/>
      <sheetName val="L_(4)"/>
      <sheetName val="Staff_Acco_52"/>
      <sheetName val="Tel__26"/>
      <sheetName val="Ext_light26"/>
      <sheetName val="Staff_Acco_53"/>
      <sheetName val="4_Annex_1_Basic_rate26"/>
      <sheetName val="DETAILED__BOQ26"/>
      <sheetName val="Detail_In_Door_Stad26"/>
      <sheetName val="Project_Details__26"/>
      <sheetName val="scurve_calc_(2)26"/>
      <sheetName val="Detail_P&amp;L25"/>
      <sheetName val="Assumption_Sheet25"/>
      <sheetName val="TBAL9697_-group_wise__sdpl26"/>
      <sheetName val="Bill_3_-_Site_Works25"/>
      <sheetName val="RCC,Ret__Wall26"/>
      <sheetName val="Load_Details(B2)26"/>
      <sheetName val="SCHEDULE_OF_RATES25"/>
      <sheetName val="APPENDIX_B-117"/>
      <sheetName val="Bill_3_117"/>
      <sheetName val="Legal_Risk_Analysis25"/>
      <sheetName val="PRECAST_lightconc-II17"/>
      <sheetName val="GR_slab-reinft25"/>
      <sheetName val="Fill_this_out_first___16"/>
      <sheetName val="SCHEDULE_(3)16"/>
      <sheetName val="schedule_nos16"/>
      <sheetName val="Cable_data17"/>
      <sheetName val="Civil_Works16"/>
      <sheetName val="Boq_Block_A16"/>
      <sheetName val="Rate_Analysis25"/>
      <sheetName val="Material_16"/>
      <sheetName val="SPT_vs_PHI16"/>
      <sheetName val="IO_List16"/>
      <sheetName val="Pipe_Supports16"/>
      <sheetName val="BOQ_(2)16"/>
      <sheetName val="Box-_Girder16"/>
      <sheetName val="INDIGINEOUS_ITEMS_16"/>
      <sheetName val="4-Int-_ele(RA)16"/>
      <sheetName val="Basement_Budget16"/>
      <sheetName val="BLOCK-A_(MEA_SHEET)16"/>
      <sheetName val="SITE_OVERHEADS16"/>
      <sheetName val="Sqn_Abs_G_6__16"/>
      <sheetName val="WO_Abs__G_2__6_DUs16"/>
      <sheetName val="Air_Abs_G_6__23_DUs16"/>
      <sheetName val="Detail_1A16"/>
      <sheetName val="E_&amp;_R16"/>
      <sheetName val="Lease_rents16"/>
      <sheetName val="DLC_lookups16"/>
      <sheetName val="Quote_Sheet16"/>
      <sheetName val="labour_coeff16"/>
      <sheetName val="Works_-_Quote_Sheet16"/>
      <sheetName val="Gen_Info16"/>
      <sheetName val="Indirect_expenses16"/>
      <sheetName val="Cost_Any_16"/>
      <sheetName val="LIST_OF_MAKES16"/>
      <sheetName val="Asia_Revised_10-1-0716"/>
      <sheetName val="All_Capital_Plan_P+L_10-1-0716"/>
      <sheetName val="CP08_(2)16"/>
      <sheetName val="Planning_File_10-1-0716"/>
      <sheetName val="Break_up_Sheet16"/>
      <sheetName val="SPILL_OVER16"/>
      <sheetName val="Bed_Class15"/>
      <sheetName val="Pile_cap15"/>
      <sheetName val="DTF_Summary15"/>
      <sheetName val="Mat_Cost16"/>
      <sheetName val="Form_615"/>
      <sheetName val="BOQ_Direct_selling_cost15"/>
      <sheetName val="GF_Columns15"/>
      <sheetName val="UNP-NCW_15"/>
      <sheetName val="Intro_14"/>
      <sheetName val="MASTER_RATE_ANALYSIS15"/>
      <sheetName val="Elite_1_-_MBCL14"/>
      <sheetName val="Cost_summary14"/>
      <sheetName val="Direct_cost_shed_A-2_14"/>
      <sheetName val="_Resource_list14"/>
      <sheetName val="THANE_SITE14"/>
      <sheetName val="BOQ_Distribution14"/>
      <sheetName val="Contract_BOQ14"/>
      <sheetName val="key_dates14"/>
      <sheetName val="specification_options14"/>
      <sheetName val="FF_Inst_RA_08_Inst_0314"/>
      <sheetName val="A_O_R_10"/>
      <sheetName val="beam-reinft-machine_rm14"/>
      <sheetName val="T1_WO14"/>
      <sheetName val="beam-reinft-IIInd_floor10"/>
      <sheetName val="M_R_List_(2)10"/>
      <sheetName val="Balance_Sheet_10"/>
      <sheetName val="STAFFSCHED_8"/>
      <sheetName val="Blr_hire7"/>
      <sheetName val="_IO_List8"/>
      <sheetName val="Cost_Index8"/>
      <sheetName val="saihous_ele8"/>
      <sheetName val="SSR___NSSR_Market_final8"/>
      <sheetName val="DG_Works_(Supply)7"/>
      <sheetName val="bs_BP_04_SA7"/>
      <sheetName val="Basic_Rates8"/>
      <sheetName val="1-Pop_Proj7"/>
      <sheetName val="1_007"/>
      <sheetName val="Annexue_B7"/>
      <sheetName val="Boq_(Main_Building)7"/>
      <sheetName val="220_11__BS_7"/>
      <sheetName val="PA-_Consutant_3"/>
      <sheetName val="_B37"/>
      <sheetName val="_B17"/>
      <sheetName val="Operating_Statistics7"/>
      <sheetName val="Elect_7"/>
      <sheetName val="Desgn(zone_I)7"/>
      <sheetName val="Basement__Works4"/>
      <sheetName val="10__&amp;_11__Rate_Code_&amp;_BQ2"/>
      <sheetName val="$_KURLARI7"/>
      <sheetName val="Civil_BOQ6"/>
      <sheetName val="Basic_Resources2"/>
      <sheetName val="BC_&amp;_MNB_2"/>
      <sheetName val="Angebot18_7_2"/>
      <sheetName val="final_abstract3"/>
      <sheetName val="Material_Rate2"/>
      <sheetName val="SPILL_OVER_PROJECTIONS2"/>
      <sheetName val="DG_2"/>
      <sheetName val="MAIN_FILE_9-24-071"/>
      <sheetName val="2nd_2"/>
      <sheetName val="[saihous_ele_xls]Indirect쌳ᎈ駜/1"/>
      <sheetName val="Material_List_2"/>
      <sheetName val="Structure_Bills_Qty2"/>
      <sheetName val="MTO_REV_02"/>
      <sheetName val="Linked_Lead1"/>
      <sheetName val="Stress_Calculation"/>
      <sheetName val="Lead_(Final)1"/>
      <sheetName val="AoR_Finishing2"/>
      <sheetName val="C&amp;S_monthwise"/>
      <sheetName val="G_R_P"/>
      <sheetName val="PSC_REVISED"/>
      <sheetName val="Bridge_Data_2005-06"/>
      <sheetName val="Data_F8_BTR"/>
      <sheetName val="_"/>
      <sheetName val="ONE_TIME2"/>
      <sheetName val="TORRENT_CEMENT"/>
      <sheetName val="Column_BBS-Block91"/>
      <sheetName val="AutoOpen_Stub_Data"/>
      <sheetName val="Abstract_Sheet1"/>
      <sheetName val="April_Analysts1"/>
      <sheetName val="M_S_1"/>
      <sheetName val="Materials_1"/>
      <sheetName val="Sum_1"/>
      <sheetName val="General_Interior_1"/>
      <sheetName val="Dismantling_Works_1"/>
      <sheetName val="Toilet_Works_1"/>
      <sheetName val="Sliding_folding_partition1"/>
      <sheetName val="Hard_flr&amp;wall_1"/>
      <sheetName val="Modular_Ceiling_1"/>
      <sheetName val="MS_Structure_Works1"/>
      <sheetName val="Graphics_&amp;_Signage1"/>
      <sheetName val="Indirect????"/>
      <sheetName val="Indirect퀀《혂൧"/>
      <sheetName val="Core_Data"/>
      <sheetName val="M-Book_for_FW"/>
      <sheetName val="M-Book_for_Conc"/>
      <sheetName val="Monthly_Budget_Summary"/>
      <sheetName val="Meas_-Hotel_Part"/>
      <sheetName val="Labour_Rate_"/>
      <sheetName val="TPL_RECEIPTS_MB51"/>
      <sheetName val="ROW_Orders_for_March_05"/>
      <sheetName val="PKG_PO"/>
      <sheetName val="LLM_DPRECEIPTS_MB51"/>
      <sheetName val="ZSEM_stock_(ympc038)"/>
      <sheetName val="MFG_PO"/>
      <sheetName val="Sqn-Abs(G+6)_"/>
      <sheetName val="WO-Abs_(G+2)_6_DUs"/>
      <sheetName val="Air-Abs(G+6)_23_DUs"/>
      <sheetName val="saihous_ele_xls"/>
      <sheetName val="Labour_&amp;_Plant"/>
      <sheetName val="Assumption_Inputs"/>
      <sheetName val="Ring_Details"/>
      <sheetName val="reference_sheet_"/>
      <sheetName val="GUT_(2)"/>
      <sheetName val="DOOR-WIND"/>
      <sheetName val="SOR"/>
      <sheetName val="Jan Volume"/>
      <sheetName val="Dtype-Civil"/>
      <sheetName val="DSLP"/>
      <sheetName val="Slab"/>
      <sheetName val="STP"/>
      <sheetName val="BOQ LT"/>
      <sheetName val="AOR"/>
      <sheetName val="[saihous.ele.xls]Indirect퀀《혂൧_x0001_"/>
      <sheetName val="Balustrade"/>
      <sheetName val="Bechtel Norms"/>
      <sheetName val="CS PIPING"/>
      <sheetName val="TECH DATA"/>
      <sheetName val="Summary_Transformers4"/>
      <sheetName val="Total__Amount4"/>
      <sheetName val="_GULF4"/>
      <sheetName val=" AnalysisPCC"/>
      <sheetName val="Analysis-NH-Culverts"/>
      <sheetName val="Staff_Acco_60"/>
      <sheetName val="Tel__30"/>
      <sheetName val="Ext_light30"/>
      <sheetName val="Staff_Acco_61"/>
      <sheetName val="SCHEDULE_OF_RATES30"/>
      <sheetName val="4_Annex_1_Basic_rate30"/>
      <sheetName val="DETAILED__BOQ30"/>
      <sheetName val="Detail_In_Door_Stad30"/>
      <sheetName val="Project_Details__30"/>
      <sheetName val="RCC,Ret__Wall30"/>
      <sheetName val="TBAL9697_-group_wise__sdpl30"/>
      <sheetName val="Load_Details(B2)30"/>
      <sheetName val="scurve_calc_(2)30"/>
      <sheetName val="Detail_P&amp;L30"/>
      <sheetName val="Assumption_Sheet30"/>
      <sheetName val="APPENDIX_B-130"/>
      <sheetName val="Bill_3_130"/>
      <sheetName val="Legal_Risk_Analysis30"/>
      <sheetName val="Cable_data30"/>
      <sheetName val="PRECAST_lightconc-II30"/>
      <sheetName val="BLOCK-A_(MEA_SHEET)29"/>
      <sheetName val="Bill_3_-_Site_Works29"/>
      <sheetName val="Asia_Revised_10-1-0729"/>
      <sheetName val="All_Capital_Plan_P+L_10-1-0729"/>
      <sheetName val="CP08_(2)29"/>
      <sheetName val="Planning_File_10-1-0729"/>
      <sheetName val="GR_slab-reinft29"/>
      <sheetName val="SITE_OVERHEADS29"/>
      <sheetName val="Civil_Works29"/>
      <sheetName val="Material_29"/>
      <sheetName val="SPT_vs_PHI29"/>
      <sheetName val="Fill_this_out_first___29"/>
      <sheetName val="IO_List29"/>
      <sheetName val="Pipe_Supports29"/>
      <sheetName val="BOQ_(2)29"/>
      <sheetName val="SCHEDULE_(3)29"/>
      <sheetName val="schedule_nos29"/>
      <sheetName val="Rate_Analysis29"/>
      <sheetName val="Boq_Block_A29"/>
      <sheetName val="Sqn_Abs_G_6__29"/>
      <sheetName val="WO_Abs__G_2__6_DUs29"/>
      <sheetName val="Air_Abs_G_6__23_DUs29"/>
      <sheetName val="4-Int-_ele(RA)29"/>
      <sheetName val="INDIGINEOUS_ITEMS_29"/>
      <sheetName val="Box-_Girder29"/>
      <sheetName val="Lease_rents29"/>
      <sheetName val="DLC_lookups29"/>
      <sheetName val="Quote_Sheet29"/>
      <sheetName val="labour_coeff29"/>
      <sheetName val="Works_-_Quote_Sheet29"/>
      <sheetName val="Gen_Info29"/>
      <sheetName val="Indirect_expenses29"/>
      <sheetName val="Cost_Any_29"/>
      <sheetName val="LIST_OF_MAKES29"/>
      <sheetName val="Detail_1A29"/>
      <sheetName val="Basement_Budget29"/>
      <sheetName val="Break_up_Sheet29"/>
      <sheetName val="E_&amp;_R29"/>
      <sheetName val="Bed_Class28"/>
      <sheetName val="Pile_cap28"/>
      <sheetName val="Mat_Cost29"/>
      <sheetName val="SPILL_OVER29"/>
      <sheetName val="DTF_Summary28"/>
      <sheetName val="UNP-NCW_28"/>
      <sheetName val="GF_Columns28"/>
      <sheetName val="Form_628"/>
      <sheetName val="BOQ_Direct_selling_cost28"/>
      <sheetName val="MASTER_RATE_ANALYSIS28"/>
      <sheetName val="Intro_28"/>
      <sheetName val="A_O_R_28"/>
      <sheetName val="Cost_summary28"/>
      <sheetName val="Direct_cost_shed_A-2_28"/>
      <sheetName val="_Resource_list28"/>
      <sheetName val="THANE_SITE28"/>
      <sheetName val="BOQ_Distribution28"/>
      <sheetName val="key_dates28"/>
      <sheetName val="specification_options28"/>
      <sheetName val="Elite_1_-_MBCL28"/>
      <sheetName val="M_R_List_(2)28"/>
      <sheetName val="Balance_Sheet_28"/>
      <sheetName val="A_O_R_13"/>
      <sheetName val="M_R_List_(2)13"/>
      <sheetName val="Balance_Sheet_13"/>
      <sheetName val="A_O_R_11"/>
      <sheetName val="M_R_List_(2)11"/>
      <sheetName val="Balance_Sheet_11"/>
      <sheetName val="A_O_R_12"/>
      <sheetName val="M_R_List_(2)12"/>
      <sheetName val="Balance_Sheet_12"/>
      <sheetName val="APPENDIX_B-118"/>
      <sheetName val="Bill_3_118"/>
      <sheetName val="Cable_data18"/>
      <sheetName val="PRECAST_lightconc-II18"/>
      <sheetName val="BLOCK-A_(MEA_SHEET)17"/>
      <sheetName val="Asia_Revised_10-1-0717"/>
      <sheetName val="All_Capital_Plan_P+L_10-1-0717"/>
      <sheetName val="CP08_(2)17"/>
      <sheetName val="Planning_File_10-1-0717"/>
      <sheetName val="SITE_OVERHEADS17"/>
      <sheetName val="Civil_Works17"/>
      <sheetName val="Material_17"/>
      <sheetName val="SPT_vs_PHI17"/>
      <sheetName val="Fill_this_out_first___17"/>
      <sheetName val="IO_List17"/>
      <sheetName val="Pipe_Supports17"/>
      <sheetName val="BOQ_(2)17"/>
      <sheetName val="SCHEDULE_(3)17"/>
      <sheetName val="schedule_nos17"/>
      <sheetName val="Boq_Block_A17"/>
      <sheetName val="Sqn_Abs_G_6__17"/>
      <sheetName val="WO_Abs__G_2__6_DUs17"/>
      <sheetName val="Air_Abs_G_6__23_DUs17"/>
      <sheetName val="4-Int-_ele(RA)17"/>
      <sheetName val="INDIGINEOUS_ITEMS_17"/>
      <sheetName val="Box-_Girder17"/>
      <sheetName val="Lease_rents17"/>
      <sheetName val="DLC_lookups17"/>
      <sheetName val="Quote_Sheet17"/>
      <sheetName val="labour_coeff17"/>
      <sheetName val="Works_-_Quote_Sheet17"/>
      <sheetName val="Gen_Info17"/>
      <sheetName val="Indirect_expenses17"/>
      <sheetName val="Cost_Any_17"/>
      <sheetName val="LIST_OF_MAKES17"/>
      <sheetName val="Detail_1A17"/>
      <sheetName val="Basement_Budget17"/>
      <sheetName val="Break_up_Sheet17"/>
      <sheetName val="E_&amp;_R17"/>
      <sheetName val="Bed_Class16"/>
      <sheetName val="Pile_cap16"/>
      <sheetName val="Mat_Cost17"/>
      <sheetName val="SPILL_OVER17"/>
      <sheetName val="DTF_Summary16"/>
      <sheetName val="UNP-NCW_16"/>
      <sheetName val="GF_Columns16"/>
      <sheetName val="Form_616"/>
      <sheetName val="BOQ_Direct_selling_cost16"/>
      <sheetName val="MASTER_RATE_ANALYSIS16"/>
      <sheetName val="Intro_16"/>
      <sheetName val="A_O_R_16"/>
      <sheetName val="Cost_summary16"/>
      <sheetName val="Direct_cost_shed_A-2_16"/>
      <sheetName val="_Resource_list16"/>
      <sheetName val="THANE_SITE16"/>
      <sheetName val="BOQ_Distribution16"/>
      <sheetName val="key_dates16"/>
      <sheetName val="specification_options16"/>
      <sheetName val="Elite_1_-_MBCL16"/>
      <sheetName val="M_R_List_(2)16"/>
      <sheetName val="Balance_Sheet_16"/>
      <sheetName val="A_O_R_14"/>
      <sheetName val="M_R_List_(2)14"/>
      <sheetName val="Balance_Sheet_14"/>
      <sheetName val="Intro_15"/>
      <sheetName val="A_O_R_15"/>
      <sheetName val="Cost_summary15"/>
      <sheetName val="Direct_cost_shed_A-2_15"/>
      <sheetName val="_Resource_list15"/>
      <sheetName val="THANE_SITE15"/>
      <sheetName val="BOQ_Distribution15"/>
      <sheetName val="key_dates15"/>
      <sheetName val="specification_options15"/>
      <sheetName val="Elite_1_-_MBCL15"/>
      <sheetName val="M_R_List_(2)15"/>
      <sheetName val="Balance_Sheet_15"/>
      <sheetName val="Basic_Rates15"/>
      <sheetName val="Contract_BOQ15"/>
      <sheetName val="beam-reinft-IIInd_floor15"/>
      <sheetName val="FF_Inst_RA_08_Inst_0315"/>
      <sheetName val="beam-reinft-machine_rm15"/>
      <sheetName val="T1_WO15"/>
      <sheetName val="APPENDIX_B-119"/>
      <sheetName val="Bill_3_119"/>
      <sheetName val="PRECAST_lightconc-II19"/>
      <sheetName val="Fill_this_out_first___18"/>
      <sheetName val="SCHEDULE_(3)18"/>
      <sheetName val="schedule_nos18"/>
      <sheetName val="Cable_data19"/>
      <sheetName val="Material_18"/>
      <sheetName val="SPT_vs_PHI18"/>
      <sheetName val="Civil_Works18"/>
      <sheetName val="4-Int-_ele(RA)18"/>
      <sheetName val="SITE_OVERHEADS18"/>
      <sheetName val="Boq_Block_A18"/>
      <sheetName val="Asia_Revised_10-1-0718"/>
      <sheetName val="All_Capital_Plan_P+L_10-1-0718"/>
      <sheetName val="CP08_(2)18"/>
      <sheetName val="Planning_File_10-1-0718"/>
      <sheetName val="INDIGINEOUS_ITEMS_18"/>
      <sheetName val="BLOCK-A_(MEA_SHEET)18"/>
      <sheetName val="IO_List18"/>
      <sheetName val="Pipe_Supports18"/>
      <sheetName val="BOQ_(2)18"/>
      <sheetName val="Break_up_Sheet18"/>
      <sheetName val="Box-_Girder18"/>
      <sheetName val="Sqn_Abs_G_6__18"/>
      <sheetName val="WO_Abs__G_2__6_DUs18"/>
      <sheetName val="Air_Abs_G_6__23_DUs18"/>
      <sheetName val="Detail_1A18"/>
      <sheetName val="Basement_Budget18"/>
      <sheetName val="E_&amp;_R18"/>
      <sheetName val="Lease_rents18"/>
      <sheetName val="DLC_lookups18"/>
      <sheetName val="Quote_Sheet18"/>
      <sheetName val="labour_coeff18"/>
      <sheetName val="Works_-_Quote_Sheet18"/>
      <sheetName val="Gen_Info18"/>
      <sheetName val="Indirect_expenses18"/>
      <sheetName val="Cost_Any_18"/>
      <sheetName val="LIST_OF_MAKES18"/>
      <sheetName val="SPILL_OVER18"/>
      <sheetName val="Pile_cap17"/>
      <sheetName val="Mat_Cost18"/>
      <sheetName val="DTF_Summary17"/>
      <sheetName val="Bed_Class17"/>
      <sheetName val="key_dates17"/>
      <sheetName val="UNP-NCW_17"/>
      <sheetName val="GF_Columns17"/>
      <sheetName val="Intro_17"/>
      <sheetName val="Form_617"/>
      <sheetName val="BOQ_Direct_selling_cost17"/>
      <sheetName val="specification_options17"/>
      <sheetName val="Elite_1_-_MBCL17"/>
      <sheetName val="M_R_List_(2)17"/>
      <sheetName val="MASTER_RATE_ANALYSIS17"/>
      <sheetName val="Cost_summary17"/>
      <sheetName val="Balance_Sheet_17"/>
      <sheetName val="A_O_R_17"/>
      <sheetName val="Direct_cost_shed_A-2_17"/>
      <sheetName val="_Resource_list17"/>
      <sheetName val="THANE_SITE17"/>
      <sheetName val="BOQ_Distribution17"/>
      <sheetName val="APPENDIX_B-120"/>
      <sheetName val="Bill_3_120"/>
      <sheetName val="PRECAST_lightconc-II20"/>
      <sheetName val="Fill_this_out_first___19"/>
      <sheetName val="SCHEDULE_(3)19"/>
      <sheetName val="schedule_nos19"/>
      <sheetName val="Cable_data20"/>
      <sheetName val="Material_19"/>
      <sheetName val="SPT_vs_PHI19"/>
      <sheetName val="Civil_Works19"/>
      <sheetName val="4-Int-_ele(RA)19"/>
      <sheetName val="SITE_OVERHEADS19"/>
      <sheetName val="Boq_Block_A19"/>
      <sheetName val="Asia_Revised_10-1-0719"/>
      <sheetName val="All_Capital_Plan_P+L_10-1-0719"/>
      <sheetName val="CP08_(2)19"/>
      <sheetName val="Planning_File_10-1-0719"/>
      <sheetName val="INDIGINEOUS_ITEMS_19"/>
      <sheetName val="BLOCK-A_(MEA_SHEET)19"/>
      <sheetName val="IO_List19"/>
      <sheetName val="Pipe_Supports19"/>
      <sheetName val="BOQ_(2)19"/>
      <sheetName val="Break_up_Sheet19"/>
      <sheetName val="Box-_Girder19"/>
      <sheetName val="Sqn_Abs_G_6__19"/>
      <sheetName val="WO_Abs__G_2__6_DUs19"/>
      <sheetName val="Air_Abs_G_6__23_DUs19"/>
      <sheetName val="Detail_1A19"/>
      <sheetName val="Basement_Budget19"/>
      <sheetName val="E_&amp;_R19"/>
      <sheetName val="Lease_rents19"/>
      <sheetName val="DLC_lookups19"/>
      <sheetName val="Quote_Sheet19"/>
      <sheetName val="labour_coeff19"/>
      <sheetName val="Works_-_Quote_Sheet19"/>
      <sheetName val="Gen_Info19"/>
      <sheetName val="Indirect_expenses19"/>
      <sheetName val="Cost_Any_19"/>
      <sheetName val="LIST_OF_MAKES19"/>
      <sheetName val="SPILL_OVER19"/>
      <sheetName val="Pile_cap18"/>
      <sheetName val="Mat_Cost19"/>
      <sheetName val="DTF_Summary18"/>
      <sheetName val="Bed_Class18"/>
      <sheetName val="key_dates18"/>
      <sheetName val="UNP-NCW_18"/>
      <sheetName val="GF_Columns18"/>
      <sheetName val="Intro_18"/>
      <sheetName val="Form_618"/>
      <sheetName val="BOQ_Direct_selling_cost18"/>
      <sheetName val="specification_options18"/>
      <sheetName val="Elite_1_-_MBCL18"/>
      <sheetName val="M_R_List_(2)18"/>
      <sheetName val="MASTER_RATE_ANALYSIS18"/>
      <sheetName val="Cost_summary18"/>
      <sheetName val="Balance_Sheet_18"/>
      <sheetName val="A_O_R_18"/>
      <sheetName val="Direct_cost_shed_A-2_18"/>
      <sheetName val="_Resource_list18"/>
      <sheetName val="THANE_SITE18"/>
      <sheetName val="BOQ_Distribution18"/>
      <sheetName val="APPENDIX_B-124"/>
      <sheetName val="Bill_3_124"/>
      <sheetName val="Cable_data24"/>
      <sheetName val="PRECAST_lightconc-II24"/>
      <sheetName val="BLOCK-A_(MEA_SHEET)23"/>
      <sheetName val="Asia_Revised_10-1-0723"/>
      <sheetName val="All_Capital_Plan_P+L_10-1-0723"/>
      <sheetName val="CP08_(2)23"/>
      <sheetName val="Planning_File_10-1-0723"/>
      <sheetName val="SITE_OVERHEADS23"/>
      <sheetName val="Civil_Works23"/>
      <sheetName val="Material_23"/>
      <sheetName val="SPT_vs_PHI23"/>
      <sheetName val="Fill_this_out_first___23"/>
      <sheetName val="IO_List23"/>
      <sheetName val="Pipe_Supports23"/>
      <sheetName val="BOQ_(2)23"/>
      <sheetName val="SCHEDULE_(3)23"/>
      <sheetName val="schedule_nos23"/>
      <sheetName val="Boq_Block_A23"/>
      <sheetName val="Sqn_Abs_G_6__23"/>
      <sheetName val="WO_Abs__G_2__6_DUs23"/>
      <sheetName val="Air_Abs_G_6__23_DUs23"/>
      <sheetName val="4-Int-_ele(RA)23"/>
      <sheetName val="INDIGINEOUS_ITEMS_23"/>
      <sheetName val="Box-_Girder23"/>
      <sheetName val="Lease_rents23"/>
      <sheetName val="DLC_lookups23"/>
      <sheetName val="Quote_Sheet23"/>
      <sheetName val="labour_coeff23"/>
      <sheetName val="Works_-_Quote_Sheet23"/>
      <sheetName val="Gen_Info23"/>
      <sheetName val="Indirect_expenses23"/>
      <sheetName val="Cost_Any_23"/>
      <sheetName val="LIST_OF_MAKES23"/>
      <sheetName val="Detail_1A23"/>
      <sheetName val="Basement_Budget23"/>
      <sheetName val="Break_up_Sheet23"/>
      <sheetName val="E_&amp;_R23"/>
      <sheetName val="Bed_Class22"/>
      <sheetName val="Pile_cap22"/>
      <sheetName val="Mat_Cost23"/>
      <sheetName val="SPILL_OVER23"/>
      <sheetName val="DTF_Summary22"/>
      <sheetName val="UNP-NCW_22"/>
      <sheetName val="GF_Columns22"/>
      <sheetName val="Form_622"/>
      <sheetName val="BOQ_Direct_selling_cost22"/>
      <sheetName val="MASTER_RATE_ANALYSIS22"/>
      <sheetName val="Intro_22"/>
      <sheetName val="A_O_R_22"/>
      <sheetName val="Cost_summary22"/>
      <sheetName val="Direct_cost_shed_A-2_22"/>
      <sheetName val="_Resource_list22"/>
      <sheetName val="THANE_SITE22"/>
      <sheetName val="BOQ_Distribution22"/>
      <sheetName val="key_dates22"/>
      <sheetName val="specification_options22"/>
      <sheetName val="Elite_1_-_MBCL22"/>
      <sheetName val="M_R_List_(2)22"/>
      <sheetName val="Balance_Sheet_22"/>
      <sheetName val="APPENDIX_B-121"/>
      <sheetName val="Bill_3_121"/>
      <sheetName val="PRECAST_lightconc-II21"/>
      <sheetName val="Fill_this_out_first___20"/>
      <sheetName val="SCHEDULE_(3)20"/>
      <sheetName val="schedule_nos20"/>
      <sheetName val="Cable_data21"/>
      <sheetName val="Material_20"/>
      <sheetName val="SPT_vs_PHI20"/>
      <sheetName val="Civil_Works20"/>
      <sheetName val="4-Int-_ele(RA)20"/>
      <sheetName val="SITE_OVERHEADS20"/>
      <sheetName val="Boq_Block_A20"/>
      <sheetName val="Asia_Revised_10-1-0720"/>
      <sheetName val="All_Capital_Plan_P+L_10-1-0720"/>
      <sheetName val="CP08_(2)20"/>
      <sheetName val="Planning_File_10-1-0720"/>
      <sheetName val="INDIGINEOUS_ITEMS_20"/>
      <sheetName val="BLOCK-A_(MEA_SHEET)20"/>
      <sheetName val="IO_List20"/>
      <sheetName val="Pipe_Supports20"/>
      <sheetName val="BOQ_(2)20"/>
      <sheetName val="Break_up_Sheet20"/>
      <sheetName val="Box-_Girder20"/>
      <sheetName val="Sqn_Abs_G_6__20"/>
      <sheetName val="WO_Abs__G_2__6_DUs20"/>
      <sheetName val="Air_Abs_G_6__23_DUs20"/>
      <sheetName val="Detail_1A20"/>
      <sheetName val="Basement_Budget20"/>
      <sheetName val="E_&amp;_R20"/>
      <sheetName val="Lease_rents20"/>
      <sheetName val="DLC_lookups20"/>
      <sheetName val="Quote_Sheet20"/>
      <sheetName val="labour_coeff20"/>
      <sheetName val="Works_-_Quote_Sheet20"/>
      <sheetName val="Gen_Info20"/>
      <sheetName val="Indirect_expenses20"/>
      <sheetName val="Cost_Any_20"/>
      <sheetName val="LIST_OF_MAKES20"/>
      <sheetName val="SPILL_OVER20"/>
      <sheetName val="Pile_cap19"/>
      <sheetName val="Mat_Cost20"/>
      <sheetName val="DTF_Summary19"/>
      <sheetName val="Bed_Class19"/>
      <sheetName val="key_dates19"/>
      <sheetName val="UNP-NCW_19"/>
      <sheetName val="GF_Columns19"/>
      <sheetName val="Intro_19"/>
      <sheetName val="Form_619"/>
      <sheetName val="BOQ_Direct_selling_cost19"/>
      <sheetName val="specification_options19"/>
      <sheetName val="Elite_1_-_MBCL19"/>
      <sheetName val="M_R_List_(2)19"/>
      <sheetName val="MASTER_RATE_ANALYSIS19"/>
      <sheetName val="Cost_summary19"/>
      <sheetName val="Balance_Sheet_19"/>
      <sheetName val="A_O_R_19"/>
      <sheetName val="Direct_cost_shed_A-2_19"/>
      <sheetName val="_Resource_list19"/>
      <sheetName val="THANE_SITE19"/>
      <sheetName val="BOQ_Distribution19"/>
      <sheetName val="Basic_Rates9"/>
      <sheetName val="APPENDIX_B-122"/>
      <sheetName val="Bill_3_122"/>
      <sheetName val="PRECAST_lightconc-II22"/>
      <sheetName val="Fill_this_out_first___21"/>
      <sheetName val="SCHEDULE_(3)21"/>
      <sheetName val="schedule_nos21"/>
      <sheetName val="Cable_data22"/>
      <sheetName val="Material_21"/>
      <sheetName val="SPT_vs_PHI21"/>
      <sheetName val="Civil_Works21"/>
      <sheetName val="4-Int-_ele(RA)21"/>
      <sheetName val="SITE_OVERHEADS21"/>
      <sheetName val="Boq_Block_A21"/>
      <sheetName val="Asia_Revised_10-1-0721"/>
      <sheetName val="All_Capital_Plan_P+L_10-1-0721"/>
      <sheetName val="CP08_(2)21"/>
      <sheetName val="Planning_File_10-1-0721"/>
      <sheetName val="INDIGINEOUS_ITEMS_21"/>
      <sheetName val="BLOCK-A_(MEA_SHEET)21"/>
      <sheetName val="IO_List21"/>
      <sheetName val="Pipe_Supports21"/>
      <sheetName val="BOQ_(2)21"/>
      <sheetName val="Break_up_Sheet21"/>
      <sheetName val="Box-_Girder21"/>
      <sheetName val="Sqn_Abs_G_6__21"/>
      <sheetName val="WO_Abs__G_2__6_DUs21"/>
      <sheetName val="Air_Abs_G_6__23_DUs21"/>
      <sheetName val="Detail_1A21"/>
      <sheetName val="Basement_Budget21"/>
      <sheetName val="E_&amp;_R21"/>
      <sheetName val="Lease_rents21"/>
      <sheetName val="DLC_lookups21"/>
      <sheetName val="Quote_Sheet21"/>
      <sheetName val="labour_coeff21"/>
      <sheetName val="Works_-_Quote_Sheet21"/>
      <sheetName val="Gen_Info21"/>
      <sheetName val="Indirect_expenses21"/>
      <sheetName val="Cost_Any_21"/>
      <sheetName val="LIST_OF_MAKES21"/>
      <sheetName val="SPILL_OVER21"/>
      <sheetName val="Pile_cap20"/>
      <sheetName val="Mat_Cost21"/>
      <sheetName val="DTF_Summary20"/>
      <sheetName val="Bed_Class20"/>
      <sheetName val="key_dates20"/>
      <sheetName val="UNP-NCW_20"/>
      <sheetName val="GF_Columns20"/>
      <sheetName val="Intro_20"/>
      <sheetName val="Form_620"/>
      <sheetName val="BOQ_Direct_selling_cost20"/>
      <sheetName val="specification_options20"/>
      <sheetName val="Elite_1_-_MBCL20"/>
      <sheetName val="M_R_List_(2)20"/>
      <sheetName val="MASTER_RATE_ANALYSIS20"/>
      <sheetName val="Cost_summary20"/>
      <sheetName val="Balance_Sheet_20"/>
      <sheetName val="A_O_R_20"/>
      <sheetName val="Direct_cost_shed_A-2_20"/>
      <sheetName val="_Resource_list20"/>
      <sheetName val="THANE_SITE20"/>
      <sheetName val="BOQ_Distribution20"/>
      <sheetName val="APPENDIX_B-123"/>
      <sheetName val="Bill_3_123"/>
      <sheetName val="Cable_data23"/>
      <sheetName val="PRECAST_lightconc-II23"/>
      <sheetName val="BLOCK-A_(MEA_SHEET)22"/>
      <sheetName val="Asia_Revised_10-1-0722"/>
      <sheetName val="All_Capital_Plan_P+L_10-1-0722"/>
      <sheetName val="CP08_(2)22"/>
      <sheetName val="Planning_File_10-1-0722"/>
      <sheetName val="SITE_OVERHEADS22"/>
      <sheetName val="Civil_Works22"/>
      <sheetName val="Material_22"/>
      <sheetName val="SPT_vs_PHI22"/>
      <sheetName val="Fill_this_out_first___22"/>
      <sheetName val="IO_List22"/>
      <sheetName val="Pipe_Supports22"/>
      <sheetName val="BOQ_(2)22"/>
      <sheetName val="SCHEDULE_(3)22"/>
      <sheetName val="schedule_nos22"/>
      <sheetName val="Boq_Block_A22"/>
      <sheetName val="Sqn_Abs_G_6__22"/>
      <sheetName val="WO_Abs__G_2__6_DUs22"/>
      <sheetName val="Air_Abs_G_6__23_DUs22"/>
      <sheetName val="4-Int-_ele(RA)22"/>
      <sheetName val="INDIGINEOUS_ITEMS_22"/>
      <sheetName val="Box-_Girder22"/>
      <sheetName val="Lease_rents22"/>
      <sheetName val="DLC_lookups22"/>
      <sheetName val="Quote_Sheet22"/>
      <sheetName val="labour_coeff22"/>
      <sheetName val="Works_-_Quote_Sheet22"/>
      <sheetName val="Gen_Info22"/>
      <sheetName val="Indirect_expenses22"/>
      <sheetName val="Cost_Any_22"/>
      <sheetName val="LIST_OF_MAKES22"/>
      <sheetName val="Detail_1A22"/>
      <sheetName val="Basement_Budget22"/>
      <sheetName val="Break_up_Sheet22"/>
      <sheetName val="E_&amp;_R22"/>
      <sheetName val="Bed_Class21"/>
      <sheetName val="Pile_cap21"/>
      <sheetName val="Mat_Cost22"/>
      <sheetName val="SPILL_OVER22"/>
      <sheetName val="DTF_Summary21"/>
      <sheetName val="UNP-NCW_21"/>
      <sheetName val="GF_Columns21"/>
      <sheetName val="Form_621"/>
      <sheetName val="BOQ_Direct_selling_cost21"/>
      <sheetName val="MASTER_RATE_ANALYSIS21"/>
      <sheetName val="Intro_21"/>
      <sheetName val="A_O_R_21"/>
      <sheetName val="Cost_summary21"/>
      <sheetName val="Direct_cost_shed_A-2_21"/>
      <sheetName val="_Resource_list21"/>
      <sheetName val="THANE_SITE21"/>
      <sheetName val="BOQ_Distribution21"/>
      <sheetName val="key_dates21"/>
      <sheetName val="specification_options21"/>
      <sheetName val="Elite_1_-_MBCL21"/>
      <sheetName val="M_R_List_(2)21"/>
      <sheetName val="Balance_Sheet_21"/>
      <sheetName val="APPENDIX_B-125"/>
      <sheetName val="Bill_3_125"/>
      <sheetName val="Cable_data25"/>
      <sheetName val="PRECAST_lightconc-II25"/>
      <sheetName val="BLOCK-A_(MEA_SHEET)24"/>
      <sheetName val="Asia_Revised_10-1-0724"/>
      <sheetName val="All_Capital_Plan_P+L_10-1-0724"/>
      <sheetName val="CP08_(2)24"/>
      <sheetName val="Planning_File_10-1-0724"/>
      <sheetName val="SITE_OVERHEADS24"/>
      <sheetName val="Civil_Works24"/>
      <sheetName val="Material_24"/>
      <sheetName val="SPT_vs_PHI24"/>
      <sheetName val="Fill_this_out_first___24"/>
      <sheetName val="IO_List24"/>
      <sheetName val="Pipe_Supports24"/>
      <sheetName val="BOQ_(2)24"/>
      <sheetName val="SCHEDULE_(3)24"/>
      <sheetName val="schedule_nos24"/>
      <sheetName val="Boq_Block_A24"/>
      <sheetName val="Sqn_Abs_G_6__24"/>
      <sheetName val="WO_Abs__G_2__6_DUs24"/>
      <sheetName val="Air_Abs_G_6__23_DUs24"/>
      <sheetName val="4-Int-_ele(RA)24"/>
      <sheetName val="INDIGINEOUS_ITEMS_24"/>
      <sheetName val="Box-_Girder24"/>
      <sheetName val="Lease_rents24"/>
      <sheetName val="DLC_lookups24"/>
      <sheetName val="Quote_Sheet24"/>
      <sheetName val="labour_coeff24"/>
      <sheetName val="Works_-_Quote_Sheet24"/>
      <sheetName val="Gen_Info24"/>
      <sheetName val="Indirect_expenses24"/>
      <sheetName val="Cost_Any_24"/>
      <sheetName val="LIST_OF_MAKES24"/>
      <sheetName val="Detail_1A24"/>
      <sheetName val="Basement_Budget24"/>
      <sheetName val="Break_up_Sheet24"/>
      <sheetName val="E_&amp;_R24"/>
      <sheetName val="Bed_Class23"/>
      <sheetName val="Pile_cap23"/>
      <sheetName val="Mat_Cost24"/>
      <sheetName val="SPILL_OVER24"/>
      <sheetName val="DTF_Summary23"/>
      <sheetName val="UNP-NCW_23"/>
      <sheetName val="GF_Columns23"/>
      <sheetName val="Form_623"/>
      <sheetName val="BOQ_Direct_selling_cost23"/>
      <sheetName val="MASTER_RATE_ANALYSIS23"/>
      <sheetName val="Intro_23"/>
      <sheetName val="A_O_R_23"/>
      <sheetName val="Cost_summary23"/>
      <sheetName val="Direct_cost_shed_A-2_23"/>
      <sheetName val="_Resource_list23"/>
      <sheetName val="THANE_SITE23"/>
      <sheetName val="BOQ_Distribution23"/>
      <sheetName val="key_dates23"/>
      <sheetName val="specification_options23"/>
      <sheetName val="Elite_1_-_MBCL23"/>
      <sheetName val="M_R_List_(2)23"/>
      <sheetName val="Balance_Sheet_23"/>
      <sheetName val="Basic_Rates10"/>
      <sheetName val="SCHEDULE_OF_RATES26"/>
      <sheetName val="Detail_P&amp;L26"/>
      <sheetName val="Assumption_Sheet26"/>
      <sheetName val="APPENDIX_B-126"/>
      <sheetName val="Bill_3_126"/>
      <sheetName val="Legal_Risk_Analysis26"/>
      <sheetName val="Cable_data26"/>
      <sheetName val="PRECAST_lightconc-II26"/>
      <sheetName val="BLOCK-A_(MEA_SHEET)25"/>
      <sheetName val="Asia_Revised_10-1-0725"/>
      <sheetName val="All_Capital_Plan_P+L_10-1-0725"/>
      <sheetName val="CP08_(2)25"/>
      <sheetName val="Planning_File_10-1-0725"/>
      <sheetName val="SITE_OVERHEADS25"/>
      <sheetName val="Civil_Works25"/>
      <sheetName val="Material_25"/>
      <sheetName val="SPT_vs_PHI25"/>
      <sheetName val="Fill_this_out_first___25"/>
      <sheetName val="IO_List25"/>
      <sheetName val="Pipe_Supports25"/>
      <sheetName val="BOQ_(2)25"/>
      <sheetName val="SCHEDULE_(3)25"/>
      <sheetName val="schedule_nos25"/>
      <sheetName val="Boq_Block_A25"/>
      <sheetName val="Sqn_Abs_G_6__25"/>
      <sheetName val="WO_Abs__G_2__6_DUs25"/>
      <sheetName val="Air_Abs_G_6__23_DUs25"/>
      <sheetName val="4-Int-_ele(RA)25"/>
      <sheetName val="INDIGINEOUS_ITEMS_25"/>
      <sheetName val="Box-_Girder25"/>
      <sheetName val="Lease_rents25"/>
      <sheetName val="DLC_lookups25"/>
      <sheetName val="Quote_Sheet25"/>
      <sheetName val="labour_coeff25"/>
      <sheetName val="Works_-_Quote_Sheet25"/>
      <sheetName val="Gen_Info25"/>
      <sheetName val="Indirect_expenses25"/>
      <sheetName val="Cost_Any_25"/>
      <sheetName val="LIST_OF_MAKES25"/>
      <sheetName val="Detail_1A25"/>
      <sheetName val="Basement_Budget25"/>
      <sheetName val="Break_up_Sheet25"/>
      <sheetName val="E_&amp;_R25"/>
      <sheetName val="Bed_Class24"/>
      <sheetName val="Pile_cap24"/>
      <sheetName val="Mat_Cost25"/>
      <sheetName val="SPILL_OVER25"/>
      <sheetName val="DTF_Summary24"/>
      <sheetName val="UNP-NCW_24"/>
      <sheetName val="GF_Columns24"/>
      <sheetName val="Form_624"/>
      <sheetName val="BOQ_Direct_selling_cost24"/>
      <sheetName val="MASTER_RATE_ANALYSIS24"/>
      <sheetName val="Intro_24"/>
      <sheetName val="A_O_R_24"/>
      <sheetName val="Cost_summary24"/>
      <sheetName val="Direct_cost_shed_A-2_24"/>
      <sheetName val="_Resource_list24"/>
      <sheetName val="THANE_SITE24"/>
      <sheetName val="BOQ_Distribution24"/>
      <sheetName val="key_dates24"/>
      <sheetName val="specification_options24"/>
      <sheetName val="Elite_1_-_MBCL24"/>
      <sheetName val="M_R_List_(2)24"/>
      <sheetName val="Balance_Sheet_24"/>
      <sheetName val="Basic_Rates11"/>
      <sheetName val="beam-reinft-IIInd_floor11"/>
      <sheetName val="Staff_Acco_54"/>
      <sheetName val="Tel__27"/>
      <sheetName val="Ext_light27"/>
      <sheetName val="Staff_Acco_55"/>
      <sheetName val="SCHEDULE_OF_RATES27"/>
      <sheetName val="4_Annex_1_Basic_rate27"/>
      <sheetName val="DETAILED__BOQ27"/>
      <sheetName val="Detail_In_Door_Stad27"/>
      <sheetName val="Project_Details__27"/>
      <sheetName val="RCC,Ret__Wall27"/>
      <sheetName val="TBAL9697_-group_wise__sdpl27"/>
      <sheetName val="Load_Details(B2)27"/>
      <sheetName val="scurve_calc_(2)27"/>
      <sheetName val="Detail_P&amp;L27"/>
      <sheetName val="Assumption_Sheet27"/>
      <sheetName val="APPENDIX_B-127"/>
      <sheetName val="Bill_3_127"/>
      <sheetName val="Legal_Risk_Analysis27"/>
      <sheetName val="Cable_data27"/>
      <sheetName val="PRECAST_lightconc-II27"/>
      <sheetName val="BLOCK-A_(MEA_SHEET)26"/>
      <sheetName val="Bill_3_-_Site_Works26"/>
      <sheetName val="Asia_Revised_10-1-0726"/>
      <sheetName val="All_Capital_Plan_P+L_10-1-0726"/>
      <sheetName val="CP08_(2)26"/>
      <sheetName val="Planning_File_10-1-0726"/>
      <sheetName val="GR_slab-reinft26"/>
      <sheetName val="SITE_OVERHEADS26"/>
      <sheetName val="Civil_Works26"/>
      <sheetName val="Material_26"/>
      <sheetName val="SPT_vs_PHI26"/>
      <sheetName val="Fill_this_out_first___26"/>
      <sheetName val="IO_List26"/>
      <sheetName val="Pipe_Supports26"/>
      <sheetName val="BOQ_(2)26"/>
      <sheetName val="SCHEDULE_(3)26"/>
      <sheetName val="schedule_nos26"/>
      <sheetName val="Rate_Analysis26"/>
      <sheetName val="Boq_Block_A26"/>
      <sheetName val="Sqn_Abs_G_6__26"/>
      <sheetName val="WO_Abs__G_2__6_DUs26"/>
      <sheetName val="Air_Abs_G_6__23_DUs26"/>
      <sheetName val="4-Int-_ele(RA)26"/>
      <sheetName val="INDIGINEOUS_ITEMS_26"/>
      <sheetName val="Box-_Girder26"/>
      <sheetName val="Lease_rents26"/>
      <sheetName val="DLC_lookups26"/>
      <sheetName val="Quote_Sheet26"/>
      <sheetName val="labour_coeff26"/>
      <sheetName val="Works_-_Quote_Sheet26"/>
      <sheetName val="Gen_Info26"/>
      <sheetName val="Indirect_expenses26"/>
      <sheetName val="Cost_Any_26"/>
      <sheetName val="LIST_OF_MAKES26"/>
      <sheetName val="Detail_1A26"/>
      <sheetName val="Basement_Budget26"/>
      <sheetName val="Break_up_Sheet26"/>
      <sheetName val="E_&amp;_R26"/>
      <sheetName val="Bed_Class25"/>
      <sheetName val="Pile_cap25"/>
      <sheetName val="Mat_Cost26"/>
      <sheetName val="SPILL_OVER26"/>
      <sheetName val="DTF_Summary25"/>
      <sheetName val="UNP-NCW_25"/>
      <sheetName val="GF_Columns25"/>
      <sheetName val="Form_625"/>
      <sheetName val="BOQ_Direct_selling_cost25"/>
      <sheetName val="MASTER_RATE_ANALYSIS25"/>
      <sheetName val="Intro_25"/>
      <sheetName val="A_O_R_25"/>
      <sheetName val="Cost_summary25"/>
      <sheetName val="Direct_cost_shed_A-2_25"/>
      <sheetName val="_Resource_list25"/>
      <sheetName val="THANE_SITE25"/>
      <sheetName val="BOQ_Distribution25"/>
      <sheetName val="key_dates25"/>
      <sheetName val="specification_options25"/>
      <sheetName val="Elite_1_-_MBCL25"/>
      <sheetName val="M_R_List_(2)25"/>
      <sheetName val="Balance_Sheet_25"/>
      <sheetName val="Basic_Rates12"/>
      <sheetName val="beam-reinft-IIInd_floor12"/>
      <sheetName val="Staff_Acco_56"/>
      <sheetName val="Tel__28"/>
      <sheetName val="Ext_light28"/>
      <sheetName val="Staff_Acco_57"/>
      <sheetName val="SCHEDULE_OF_RATES28"/>
      <sheetName val="4_Annex_1_Basic_rate28"/>
      <sheetName val="DETAILED__BOQ28"/>
      <sheetName val="Detail_In_Door_Stad28"/>
      <sheetName val="Project_Details__28"/>
      <sheetName val="RCC,Ret__Wall28"/>
      <sheetName val="TBAL9697_-group_wise__sdpl28"/>
      <sheetName val="Load_Details(B2)28"/>
      <sheetName val="scurve_calc_(2)28"/>
      <sheetName val="Detail_P&amp;L28"/>
      <sheetName val="Assumption_Sheet28"/>
      <sheetName val="APPENDIX_B-128"/>
      <sheetName val="Bill_3_128"/>
      <sheetName val="Legal_Risk_Analysis28"/>
      <sheetName val="Cable_data28"/>
      <sheetName val="PRECAST_lightconc-II28"/>
      <sheetName val="BLOCK-A_(MEA_SHEET)27"/>
      <sheetName val="Bill_3_-_Site_Works27"/>
      <sheetName val="Asia_Revised_10-1-0727"/>
      <sheetName val="All_Capital_Plan_P+L_10-1-0727"/>
      <sheetName val="CP08_(2)27"/>
      <sheetName val="Planning_File_10-1-0727"/>
      <sheetName val="GR_slab-reinft27"/>
      <sheetName val="SITE_OVERHEADS27"/>
      <sheetName val="Civil_Works27"/>
      <sheetName val="Material_27"/>
      <sheetName val="SPT_vs_PHI27"/>
      <sheetName val="Fill_this_out_first___27"/>
      <sheetName val="IO_List27"/>
      <sheetName val="Pipe_Supports27"/>
      <sheetName val="BOQ_(2)27"/>
      <sheetName val="SCHEDULE_(3)27"/>
      <sheetName val="schedule_nos27"/>
      <sheetName val="Rate_Analysis27"/>
      <sheetName val="Boq_Block_A27"/>
      <sheetName val="Sqn_Abs_G_6__27"/>
      <sheetName val="WO_Abs__G_2__6_DUs27"/>
      <sheetName val="Air_Abs_G_6__23_DUs27"/>
      <sheetName val="4-Int-_ele(RA)27"/>
      <sheetName val="INDIGINEOUS_ITEMS_27"/>
      <sheetName val="Box-_Girder27"/>
      <sheetName val="Lease_rents27"/>
      <sheetName val="DLC_lookups27"/>
      <sheetName val="Quote_Sheet27"/>
      <sheetName val="labour_coeff27"/>
      <sheetName val="Works_-_Quote_Sheet27"/>
      <sheetName val="Gen_Info27"/>
      <sheetName val="Indirect_expenses27"/>
      <sheetName val="Cost_Any_27"/>
      <sheetName val="LIST_OF_MAKES27"/>
      <sheetName val="Detail_1A27"/>
      <sheetName val="Basement_Budget27"/>
      <sheetName val="Break_up_Sheet27"/>
      <sheetName val="E_&amp;_R27"/>
      <sheetName val="Bed_Class26"/>
      <sheetName val="Pile_cap26"/>
      <sheetName val="Mat_Cost27"/>
      <sheetName val="SPILL_OVER27"/>
      <sheetName val="DTF_Summary26"/>
      <sheetName val="UNP-NCW_26"/>
      <sheetName val="GF_Columns26"/>
      <sheetName val="Form_626"/>
      <sheetName val="BOQ_Direct_selling_cost26"/>
      <sheetName val="MASTER_RATE_ANALYSIS26"/>
      <sheetName val="Intro_26"/>
      <sheetName val="A_O_R_26"/>
      <sheetName val="Cost_summary26"/>
      <sheetName val="Direct_cost_shed_A-2_26"/>
      <sheetName val="_Resource_list26"/>
      <sheetName val="THANE_SITE26"/>
      <sheetName val="BOQ_Distribution26"/>
      <sheetName val="key_dates26"/>
      <sheetName val="specification_options26"/>
      <sheetName val="Elite_1_-_MBCL26"/>
      <sheetName val="M_R_List_(2)26"/>
      <sheetName val="Balance_Sheet_26"/>
      <sheetName val="Basic_Rates13"/>
      <sheetName val="beam-reinft-IIInd_floor13"/>
      <sheetName val="Staff_Acco_58"/>
      <sheetName val="Tel__29"/>
      <sheetName val="Ext_light29"/>
      <sheetName val="Staff_Acco_59"/>
      <sheetName val="SCHEDULE_OF_RATES29"/>
      <sheetName val="4_Annex_1_Basic_rate29"/>
      <sheetName val="DETAILED__BOQ29"/>
      <sheetName val="Detail_In_Door_Stad29"/>
      <sheetName val="Project_Details__29"/>
      <sheetName val="RCC,Ret__Wall29"/>
      <sheetName val="TBAL9697_-group_wise__sdpl29"/>
      <sheetName val="Load_Details(B2)29"/>
      <sheetName val="scurve_calc_(2)29"/>
      <sheetName val="Detail_P&amp;L29"/>
      <sheetName val="Assumption_Sheet29"/>
      <sheetName val="APPENDIX_B-129"/>
      <sheetName val="Bill_3_129"/>
      <sheetName val="Legal_Risk_Analysis29"/>
      <sheetName val="Cable_data29"/>
      <sheetName val="PRECAST_lightconc-II29"/>
      <sheetName val="BLOCK-A_(MEA_SHEET)28"/>
      <sheetName val="Bill_3_-_Site_Works28"/>
      <sheetName val="Asia_Revised_10-1-0728"/>
      <sheetName val="All_Capital_Plan_P+L_10-1-0728"/>
      <sheetName val="CP08_(2)28"/>
      <sheetName val="Planning_File_10-1-0728"/>
      <sheetName val="GR_slab-reinft28"/>
      <sheetName val="SITE_OVERHEADS28"/>
      <sheetName val="Civil_Works28"/>
      <sheetName val="Material_28"/>
      <sheetName val="SPT_vs_PHI28"/>
      <sheetName val="Fill_this_out_first___28"/>
      <sheetName val="IO_List28"/>
      <sheetName val="Pipe_Supports28"/>
      <sheetName val="BOQ_(2)28"/>
      <sheetName val="SCHEDULE_(3)28"/>
      <sheetName val="schedule_nos28"/>
      <sheetName val="Rate_Analysis28"/>
      <sheetName val="Boq_Block_A28"/>
      <sheetName val="Sqn_Abs_G_6__28"/>
      <sheetName val="WO_Abs__G_2__6_DUs28"/>
      <sheetName val="Air_Abs_G_6__23_DUs28"/>
      <sheetName val="4-Int-_ele(RA)28"/>
      <sheetName val="INDIGINEOUS_ITEMS_28"/>
      <sheetName val="Box-_Girder28"/>
      <sheetName val="Lease_rents28"/>
      <sheetName val="DLC_lookups28"/>
      <sheetName val="Quote_Sheet28"/>
      <sheetName val="labour_coeff28"/>
      <sheetName val="Works_-_Quote_Sheet28"/>
      <sheetName val="Gen_Info28"/>
      <sheetName val="Indirect_expenses28"/>
      <sheetName val="Cost_Any_28"/>
      <sheetName val="LIST_OF_MAKES28"/>
      <sheetName val="Detail_1A28"/>
      <sheetName val="Basement_Budget28"/>
      <sheetName val="Break_up_Sheet28"/>
      <sheetName val="E_&amp;_R28"/>
      <sheetName val="Bed_Class27"/>
      <sheetName val="Pile_cap27"/>
      <sheetName val="Mat_Cost28"/>
      <sheetName val="SPILL_OVER28"/>
      <sheetName val="DTF_Summary27"/>
      <sheetName val="UNP-NCW_27"/>
      <sheetName val="GF_Columns27"/>
      <sheetName val="Form_627"/>
      <sheetName val="BOQ_Direct_selling_cost27"/>
      <sheetName val="MASTER_RATE_ANALYSIS27"/>
      <sheetName val="Intro_27"/>
      <sheetName val="A_O_R_27"/>
      <sheetName val="Cost_summary27"/>
      <sheetName val="Direct_cost_shed_A-2_27"/>
      <sheetName val="_Resource_list27"/>
      <sheetName val="THANE_SITE27"/>
      <sheetName val="BOQ_Distribution27"/>
      <sheetName val="key_dates27"/>
      <sheetName val="specification_options27"/>
      <sheetName val="Elite_1_-_MBCL27"/>
      <sheetName val="M_R_List_(2)27"/>
      <sheetName val="Balance_Sheet_27"/>
      <sheetName val="Basic_Rates14"/>
      <sheetName val="beam-reinft-IIInd_floor14"/>
      <sheetName val="Staff_Acco_62"/>
      <sheetName val="Tel__31"/>
      <sheetName val="Ext_light31"/>
      <sheetName val="Staff_Acco_63"/>
      <sheetName val="SCHEDULE_OF_RATES31"/>
      <sheetName val="4_Annex_1_Basic_rate31"/>
      <sheetName val="DETAILED__BOQ31"/>
      <sheetName val="Detail_In_Door_Stad31"/>
      <sheetName val="Project_Details__31"/>
      <sheetName val="RCC,Ret__Wall31"/>
      <sheetName val="TBAL9697_-group_wise__sdpl31"/>
      <sheetName val="Load_Details(B2)31"/>
      <sheetName val="scurve_calc_(2)31"/>
      <sheetName val="Detail_P&amp;L31"/>
      <sheetName val="Assumption_Sheet31"/>
      <sheetName val="APPENDIX_B-131"/>
      <sheetName val="Bill_3_131"/>
      <sheetName val="Legal_Risk_Analysis31"/>
      <sheetName val="Cable_data31"/>
      <sheetName val="PRECAST_lightconc-II31"/>
      <sheetName val="BLOCK-A_(MEA_SHEET)30"/>
      <sheetName val="Bill_3_-_Site_Works30"/>
      <sheetName val="Asia_Revised_10-1-0730"/>
      <sheetName val="All_Capital_Plan_P+L_10-1-0730"/>
      <sheetName val="CP08_(2)30"/>
      <sheetName val="Planning_File_10-1-0730"/>
      <sheetName val="GR_slab-reinft30"/>
      <sheetName val="SITE_OVERHEADS30"/>
      <sheetName val="Civil_Works30"/>
      <sheetName val="Material_30"/>
      <sheetName val="SPT_vs_PHI30"/>
      <sheetName val="Fill_this_out_first___30"/>
      <sheetName val="IO_List30"/>
      <sheetName val="Pipe_Supports30"/>
      <sheetName val="BOQ_(2)30"/>
      <sheetName val="SCHEDULE_(3)30"/>
      <sheetName val="schedule_nos30"/>
      <sheetName val="Rate_Analysis30"/>
      <sheetName val="Boq_Block_A30"/>
      <sheetName val="Sqn_Abs_G_6__30"/>
      <sheetName val="WO_Abs__G_2__6_DUs30"/>
      <sheetName val="Air_Abs_G_6__23_DUs30"/>
      <sheetName val="4-Int-_ele(RA)30"/>
      <sheetName val="INDIGINEOUS_ITEMS_30"/>
      <sheetName val="Box-_Girder30"/>
      <sheetName val="Lease_rents30"/>
      <sheetName val="DLC_lookups30"/>
      <sheetName val="Quote_Sheet30"/>
      <sheetName val="labour_coeff30"/>
      <sheetName val="Works_-_Quote_Sheet30"/>
      <sheetName val="Gen_Info30"/>
      <sheetName val="Indirect_expenses30"/>
      <sheetName val="Cost_Any_30"/>
      <sheetName val="LIST_OF_MAKES30"/>
      <sheetName val="Detail_1A30"/>
      <sheetName val="Basement_Budget30"/>
      <sheetName val="Break_up_Sheet30"/>
      <sheetName val="E_&amp;_R30"/>
      <sheetName val="Bed_Class29"/>
      <sheetName val="Pile_cap29"/>
      <sheetName val="Mat_Cost30"/>
      <sheetName val="SPILL_OVER30"/>
      <sheetName val="DTF_Summary29"/>
      <sheetName val="UNP-NCW_29"/>
      <sheetName val="GF_Columns29"/>
      <sheetName val="Form_629"/>
      <sheetName val="BOQ_Direct_selling_cost29"/>
      <sheetName val="MASTER_RATE_ANALYSIS29"/>
      <sheetName val="Intro_29"/>
      <sheetName val="A_O_R_29"/>
      <sheetName val="Cost_summary29"/>
      <sheetName val="Direct_cost_shed_A-2_29"/>
      <sheetName val="_Resource_list29"/>
      <sheetName val="THANE_SITE29"/>
      <sheetName val="BOQ_Distribution29"/>
      <sheetName val="key_dates29"/>
      <sheetName val="specification_options29"/>
      <sheetName val="Elite_1_-_MBCL29"/>
      <sheetName val="M_R_List_(2)29"/>
      <sheetName val="Balance_Sheet_29"/>
      <sheetName val="Basic_Rates16"/>
      <sheetName val="Contract_BOQ16"/>
      <sheetName val="beam-reinft-IIInd_floor16"/>
      <sheetName val="FF_Inst_RA_08_Inst_0316"/>
      <sheetName val="beam-reinft-machine_rm16"/>
      <sheetName val="T1_WO16"/>
      <sheetName val="Staff_Acco_64"/>
      <sheetName val="Tel__32"/>
      <sheetName val="Ext_light32"/>
      <sheetName val="Staff_Acco_65"/>
      <sheetName val="SCHEDULE_OF_RATES32"/>
      <sheetName val="4_Annex_1_Basic_rate32"/>
      <sheetName val="DETAILED__BOQ32"/>
      <sheetName val="Detail_In_Door_Stad32"/>
      <sheetName val="Project_Details__32"/>
      <sheetName val="RCC,Ret__Wall32"/>
      <sheetName val="TBAL9697_-group_wise__sdpl32"/>
      <sheetName val="Load_Details(B2)32"/>
      <sheetName val="scurve_calc_(2)32"/>
      <sheetName val="Detail_P&amp;L32"/>
      <sheetName val="Assumption_Sheet32"/>
      <sheetName val="APPENDIX_B-132"/>
      <sheetName val="Bill_3_132"/>
      <sheetName val="Legal_Risk_Analysis32"/>
      <sheetName val="Cable_data32"/>
      <sheetName val="PRECAST_lightconc-II32"/>
      <sheetName val="BLOCK-A_(MEA_SHEET)31"/>
      <sheetName val="Bill_3_-_Site_Works31"/>
      <sheetName val="Asia_Revised_10-1-0731"/>
      <sheetName val="All_Capital_Plan_P+L_10-1-0731"/>
      <sheetName val="CP08_(2)31"/>
      <sheetName val="Planning_File_10-1-0731"/>
      <sheetName val="GR_slab-reinft31"/>
      <sheetName val="SITE_OVERHEADS31"/>
      <sheetName val="Civil_Works31"/>
      <sheetName val="Material_31"/>
      <sheetName val="SPT_vs_PHI31"/>
      <sheetName val="Fill_this_out_first___31"/>
      <sheetName val="IO_List31"/>
      <sheetName val="Pipe_Supports31"/>
      <sheetName val="BOQ_(2)31"/>
      <sheetName val="SCHEDULE_(3)31"/>
      <sheetName val="schedule_nos31"/>
      <sheetName val="Rate_Analysis31"/>
      <sheetName val="Boq_Block_A31"/>
      <sheetName val="Sqn_Abs_G_6__31"/>
      <sheetName val="WO_Abs__G_2__6_DUs31"/>
      <sheetName val="Air_Abs_G_6__23_DUs31"/>
      <sheetName val="4-Int-_ele(RA)31"/>
      <sheetName val="INDIGINEOUS_ITEMS_31"/>
      <sheetName val="Box-_Girder31"/>
      <sheetName val="Lease_rents31"/>
      <sheetName val="DLC_lookups31"/>
      <sheetName val="Quote_Sheet31"/>
      <sheetName val="labour_coeff31"/>
      <sheetName val="Works_-_Quote_Sheet31"/>
      <sheetName val="Gen_Info31"/>
      <sheetName val="Indirect_expenses31"/>
      <sheetName val="Cost_Any_31"/>
      <sheetName val="LIST_OF_MAKES31"/>
      <sheetName val="Detail_1A31"/>
      <sheetName val="Basement_Budget31"/>
      <sheetName val="Break_up_Sheet31"/>
      <sheetName val="E_&amp;_R31"/>
      <sheetName val="Bed_Class30"/>
      <sheetName val="Pile_cap30"/>
      <sheetName val="Mat_Cost31"/>
      <sheetName val="SPILL_OVER31"/>
      <sheetName val="DTF_Summary30"/>
      <sheetName val="UNP-NCW_30"/>
      <sheetName val="GF_Columns30"/>
      <sheetName val="Form_630"/>
      <sheetName val="BOQ_Direct_selling_cost30"/>
      <sheetName val="MASTER_RATE_ANALYSIS30"/>
      <sheetName val="Intro_30"/>
      <sheetName val="A_O_R_30"/>
      <sheetName val="Cost_summary30"/>
      <sheetName val="Direct_cost_shed_A-2_30"/>
      <sheetName val="_Resource_list30"/>
      <sheetName val="THANE_SITE30"/>
      <sheetName val="BOQ_Distribution30"/>
      <sheetName val="key_dates30"/>
      <sheetName val="specification_options30"/>
      <sheetName val="Elite_1_-_MBCL30"/>
      <sheetName val="M_R_List_(2)30"/>
      <sheetName val="Balance_Sheet_30"/>
      <sheetName val="Basic_Rates17"/>
      <sheetName val="Contract_BOQ17"/>
      <sheetName val="beam-reinft-IIInd_floor17"/>
      <sheetName val="FF_Inst_RA_08_Inst_0317"/>
      <sheetName val="beam-reinft-machine_rm17"/>
      <sheetName val="T1_WO17"/>
      <sheetName val="Staff_Acco_82"/>
      <sheetName val="Tel__41"/>
      <sheetName val="Ext_light41"/>
      <sheetName val="Staff_Acco_83"/>
      <sheetName val="SCHEDULE_OF_RATES41"/>
      <sheetName val="4_Annex_1_Basic_rate41"/>
      <sheetName val="DETAILED__BOQ41"/>
      <sheetName val="Detail_In_Door_Stad41"/>
      <sheetName val="Project_Details__41"/>
      <sheetName val="RCC,Ret__Wall41"/>
      <sheetName val="TBAL9697_-group_wise__sdpl41"/>
      <sheetName val="Load_Details(B2)41"/>
      <sheetName val="scurve_calc_(2)41"/>
      <sheetName val="Detail_P&amp;L41"/>
      <sheetName val="Assumption_Sheet41"/>
      <sheetName val="APPENDIX_B-141"/>
      <sheetName val="Bill_3_141"/>
      <sheetName val="Legal_Risk_Analysis41"/>
      <sheetName val="Cable_data41"/>
      <sheetName val="PRECAST_lightconc-II41"/>
      <sheetName val="BLOCK-A_(MEA_SHEET)40"/>
      <sheetName val="Bill_3_-_Site_Works40"/>
      <sheetName val="Asia_Revised_10-1-0740"/>
      <sheetName val="All_Capital_Plan_P+L_10-1-0740"/>
      <sheetName val="CP08_(2)40"/>
      <sheetName val="Planning_File_10-1-0740"/>
      <sheetName val="GR_slab-reinft40"/>
      <sheetName val="SITE_OVERHEADS40"/>
      <sheetName val="Civil_Works40"/>
      <sheetName val="Material_40"/>
      <sheetName val="SPT_vs_PHI40"/>
      <sheetName val="Fill_this_out_first___40"/>
      <sheetName val="IO_List40"/>
      <sheetName val="Pipe_Supports40"/>
      <sheetName val="BOQ_(2)40"/>
      <sheetName val="SCHEDULE_(3)40"/>
      <sheetName val="schedule_nos40"/>
      <sheetName val="Rate_Analysis40"/>
      <sheetName val="Boq_Block_A40"/>
      <sheetName val="Sqn_Abs_G_6__40"/>
      <sheetName val="WO_Abs__G_2__6_DUs40"/>
      <sheetName val="Air_Abs_G_6__23_DUs40"/>
      <sheetName val="4-Int-_ele(RA)40"/>
      <sheetName val="INDIGINEOUS_ITEMS_40"/>
      <sheetName val="Box-_Girder40"/>
      <sheetName val="Lease_rents40"/>
      <sheetName val="DLC_lookups40"/>
      <sheetName val="Quote_Sheet40"/>
      <sheetName val="labour_coeff40"/>
      <sheetName val="Works_-_Quote_Sheet40"/>
      <sheetName val="Gen_Info40"/>
      <sheetName val="Indirect_expenses40"/>
      <sheetName val="Cost_Any_40"/>
      <sheetName val="LIST_OF_MAKES40"/>
      <sheetName val="Detail_1A40"/>
      <sheetName val="Basement_Budget40"/>
      <sheetName val="Break_up_Sheet40"/>
      <sheetName val="E_&amp;_R40"/>
      <sheetName val="Bed_Class39"/>
      <sheetName val="Pile_cap39"/>
      <sheetName val="Mat_Cost40"/>
      <sheetName val="SPILL_OVER40"/>
      <sheetName val="DTF_Summary39"/>
      <sheetName val="UNP-NCW_39"/>
      <sheetName val="GF_Columns39"/>
      <sheetName val="Form_639"/>
      <sheetName val="BOQ_Direct_selling_cost39"/>
      <sheetName val="MASTER_RATE_ANALYSIS39"/>
      <sheetName val="Intro_39"/>
      <sheetName val="A_O_R_39"/>
      <sheetName val="Cost_summary39"/>
      <sheetName val="Direct_cost_shed_A-2_39"/>
      <sheetName val="_Resource_list39"/>
      <sheetName val="THANE_SITE39"/>
      <sheetName val="BOQ_Distribution39"/>
      <sheetName val="key_dates39"/>
      <sheetName val="specification_options39"/>
      <sheetName val="Elite_1_-_MBCL39"/>
      <sheetName val="M_R_List_(2)39"/>
      <sheetName val="Balance_Sheet_39"/>
      <sheetName val="Basic_Rates26"/>
      <sheetName val="Contract_BOQ26"/>
      <sheetName val="beam-reinft-IIInd_floor26"/>
      <sheetName val="FF_Inst_RA_08_Inst_0326"/>
      <sheetName val="beam-reinft-machine_rm26"/>
      <sheetName val="T1_WO26"/>
      <sheetName val="Staff_Acco_66"/>
      <sheetName val="Tel__33"/>
      <sheetName val="Ext_light33"/>
      <sheetName val="Staff_Acco_67"/>
      <sheetName val="SCHEDULE_OF_RATES33"/>
      <sheetName val="4_Annex_1_Basic_rate33"/>
      <sheetName val="DETAILED__BOQ33"/>
      <sheetName val="Detail_In_Door_Stad33"/>
      <sheetName val="Project_Details__33"/>
      <sheetName val="RCC,Ret__Wall33"/>
      <sheetName val="TBAL9697_-group_wise__sdpl33"/>
      <sheetName val="Load_Details(B2)33"/>
      <sheetName val="scurve_calc_(2)33"/>
      <sheetName val="Detail_P&amp;L33"/>
      <sheetName val="Assumption_Sheet33"/>
      <sheetName val="APPENDIX_B-133"/>
      <sheetName val="Bill_3_133"/>
      <sheetName val="Legal_Risk_Analysis33"/>
      <sheetName val="Cable_data33"/>
      <sheetName val="PRECAST_lightconc-II33"/>
      <sheetName val="BLOCK-A_(MEA_SHEET)32"/>
      <sheetName val="Bill_3_-_Site_Works32"/>
      <sheetName val="Asia_Revised_10-1-0732"/>
      <sheetName val="All_Capital_Plan_P+L_10-1-0732"/>
      <sheetName val="CP08_(2)32"/>
      <sheetName val="Planning_File_10-1-0732"/>
      <sheetName val="GR_slab-reinft32"/>
      <sheetName val="SITE_OVERHEADS32"/>
      <sheetName val="Civil_Works32"/>
      <sheetName val="Material_32"/>
      <sheetName val="SPT_vs_PHI32"/>
      <sheetName val="Fill_this_out_first___32"/>
      <sheetName val="IO_List32"/>
      <sheetName val="Pipe_Supports32"/>
      <sheetName val="BOQ_(2)32"/>
      <sheetName val="SCHEDULE_(3)32"/>
      <sheetName val="schedule_nos32"/>
      <sheetName val="Rate_Analysis32"/>
      <sheetName val="Boq_Block_A32"/>
      <sheetName val="Sqn_Abs_G_6__32"/>
      <sheetName val="WO_Abs__G_2__6_DUs32"/>
      <sheetName val="Air_Abs_G_6__23_DUs32"/>
      <sheetName val="4-Int-_ele(RA)32"/>
      <sheetName val="INDIGINEOUS_ITEMS_32"/>
      <sheetName val="Box-_Girder32"/>
      <sheetName val="Lease_rents32"/>
      <sheetName val="DLC_lookups32"/>
      <sheetName val="Quote_Sheet32"/>
      <sheetName val="labour_coeff32"/>
      <sheetName val="Works_-_Quote_Sheet32"/>
      <sheetName val="Gen_Info32"/>
      <sheetName val="Indirect_expenses32"/>
      <sheetName val="Cost_Any_32"/>
      <sheetName val="LIST_OF_MAKES32"/>
      <sheetName val="Detail_1A32"/>
      <sheetName val="Basement_Budget32"/>
      <sheetName val="Break_up_Sheet32"/>
      <sheetName val="E_&amp;_R32"/>
      <sheetName val="Bed_Class31"/>
      <sheetName val="Pile_cap31"/>
      <sheetName val="Mat_Cost32"/>
      <sheetName val="SPILL_OVER32"/>
      <sheetName val="DTF_Summary31"/>
      <sheetName val="UNP-NCW_31"/>
      <sheetName val="GF_Columns31"/>
      <sheetName val="Form_631"/>
      <sheetName val="BOQ_Direct_selling_cost31"/>
      <sheetName val="MASTER_RATE_ANALYSIS31"/>
      <sheetName val="Intro_31"/>
      <sheetName val="A_O_R_31"/>
      <sheetName val="Cost_summary31"/>
      <sheetName val="Direct_cost_shed_A-2_31"/>
      <sheetName val="_Resource_list31"/>
      <sheetName val="THANE_SITE31"/>
      <sheetName val="BOQ_Distribution31"/>
      <sheetName val="key_dates31"/>
      <sheetName val="specification_options31"/>
      <sheetName val="Elite_1_-_MBCL31"/>
      <sheetName val="M_R_List_(2)31"/>
      <sheetName val="Balance_Sheet_31"/>
      <sheetName val="Basic_Rates18"/>
      <sheetName val="Contract_BOQ18"/>
      <sheetName val="beam-reinft-IIInd_floor18"/>
      <sheetName val="FF_Inst_RA_08_Inst_0318"/>
      <sheetName val="beam-reinft-machine_rm18"/>
      <sheetName val="T1_WO18"/>
      <sheetName val="Staff_Acco_68"/>
      <sheetName val="Tel__34"/>
      <sheetName val="Ext_light34"/>
      <sheetName val="Staff_Acco_69"/>
      <sheetName val="SCHEDULE_OF_RATES34"/>
      <sheetName val="4_Annex_1_Basic_rate34"/>
      <sheetName val="DETAILED__BOQ34"/>
      <sheetName val="Detail_In_Door_Stad34"/>
      <sheetName val="Project_Details__34"/>
      <sheetName val="RCC,Ret__Wall34"/>
      <sheetName val="TBAL9697_-group_wise__sdpl34"/>
      <sheetName val="Load_Details(B2)34"/>
      <sheetName val="scurve_calc_(2)34"/>
      <sheetName val="Detail_P&amp;L34"/>
      <sheetName val="Assumption_Sheet34"/>
      <sheetName val="APPENDIX_B-134"/>
      <sheetName val="Bill_3_134"/>
      <sheetName val="Legal_Risk_Analysis34"/>
      <sheetName val="Cable_data34"/>
      <sheetName val="PRECAST_lightconc-II34"/>
      <sheetName val="BLOCK-A_(MEA_SHEET)33"/>
      <sheetName val="Bill_3_-_Site_Works33"/>
      <sheetName val="Asia_Revised_10-1-0733"/>
      <sheetName val="All_Capital_Plan_P+L_10-1-0733"/>
      <sheetName val="CP08_(2)33"/>
      <sheetName val="Planning_File_10-1-0733"/>
      <sheetName val="GR_slab-reinft33"/>
      <sheetName val="SITE_OVERHEADS33"/>
      <sheetName val="Civil_Works33"/>
      <sheetName val="Material_33"/>
      <sheetName val="SPT_vs_PHI33"/>
      <sheetName val="Fill_this_out_first___33"/>
      <sheetName val="IO_List33"/>
      <sheetName val="Pipe_Supports33"/>
      <sheetName val="BOQ_(2)33"/>
      <sheetName val="SCHEDULE_(3)33"/>
      <sheetName val="schedule_nos33"/>
      <sheetName val="Rate_Analysis33"/>
      <sheetName val="Boq_Block_A33"/>
      <sheetName val="Sqn_Abs_G_6__33"/>
      <sheetName val="WO_Abs__G_2__6_DUs33"/>
      <sheetName val="Air_Abs_G_6__23_DUs33"/>
      <sheetName val="4-Int-_ele(RA)33"/>
      <sheetName val="INDIGINEOUS_ITEMS_33"/>
      <sheetName val="Box-_Girder33"/>
      <sheetName val="Lease_rents33"/>
      <sheetName val="DLC_lookups33"/>
      <sheetName val="Quote_Sheet33"/>
      <sheetName val="labour_coeff33"/>
      <sheetName val="Works_-_Quote_Sheet33"/>
      <sheetName val="Gen_Info33"/>
      <sheetName val="Indirect_expenses33"/>
      <sheetName val="Cost_Any_33"/>
      <sheetName val="LIST_OF_MAKES33"/>
      <sheetName val="Detail_1A33"/>
      <sheetName val="Basement_Budget33"/>
      <sheetName val="Break_up_Sheet33"/>
      <sheetName val="E_&amp;_R33"/>
      <sheetName val="Bed_Class32"/>
      <sheetName val="Pile_cap32"/>
      <sheetName val="Mat_Cost33"/>
      <sheetName val="SPILL_OVER33"/>
      <sheetName val="DTF_Summary32"/>
      <sheetName val="UNP-NCW_32"/>
      <sheetName val="GF_Columns32"/>
      <sheetName val="Form_632"/>
      <sheetName val="BOQ_Direct_selling_cost32"/>
      <sheetName val="MASTER_RATE_ANALYSIS32"/>
      <sheetName val="Intro_32"/>
      <sheetName val="A_O_R_32"/>
      <sheetName val="Cost_summary32"/>
      <sheetName val="Direct_cost_shed_A-2_32"/>
      <sheetName val="_Resource_list32"/>
      <sheetName val="THANE_SITE32"/>
      <sheetName val="BOQ_Distribution32"/>
      <sheetName val="key_dates32"/>
      <sheetName val="specification_options32"/>
      <sheetName val="Elite_1_-_MBCL32"/>
      <sheetName val="M_R_List_(2)32"/>
      <sheetName val="Balance_Sheet_32"/>
      <sheetName val="Basic_Rates19"/>
      <sheetName val="Contract_BOQ19"/>
      <sheetName val="beam-reinft-IIInd_floor19"/>
      <sheetName val="FF_Inst_RA_08_Inst_0319"/>
      <sheetName val="beam-reinft-machine_rm19"/>
      <sheetName val="T1_WO19"/>
      <sheetName val="Staff_Acco_74"/>
      <sheetName val="Tel__37"/>
      <sheetName val="Ext_light37"/>
      <sheetName val="Staff_Acco_75"/>
      <sheetName val="SCHEDULE_OF_RATES37"/>
      <sheetName val="4_Annex_1_Basic_rate37"/>
      <sheetName val="DETAILED__BOQ37"/>
      <sheetName val="Detail_In_Door_Stad37"/>
      <sheetName val="Project_Details__37"/>
      <sheetName val="RCC,Ret__Wall37"/>
      <sheetName val="TBAL9697_-group_wise__sdpl37"/>
      <sheetName val="Load_Details(B2)37"/>
      <sheetName val="scurve_calc_(2)37"/>
      <sheetName val="Detail_P&amp;L37"/>
      <sheetName val="Assumption_Sheet37"/>
      <sheetName val="APPENDIX_B-137"/>
      <sheetName val="Bill_3_137"/>
      <sheetName val="Legal_Risk_Analysis37"/>
      <sheetName val="Cable_data37"/>
      <sheetName val="PRECAST_lightconc-II37"/>
      <sheetName val="BLOCK-A_(MEA_SHEET)36"/>
      <sheetName val="Bill_3_-_Site_Works36"/>
      <sheetName val="Asia_Revised_10-1-0736"/>
      <sheetName val="All_Capital_Plan_P+L_10-1-0736"/>
      <sheetName val="CP08_(2)36"/>
      <sheetName val="Planning_File_10-1-0736"/>
      <sheetName val="GR_slab-reinft36"/>
      <sheetName val="SITE_OVERHEADS36"/>
      <sheetName val="Civil_Works36"/>
      <sheetName val="Material_36"/>
      <sheetName val="SPT_vs_PHI36"/>
      <sheetName val="Fill_this_out_first___36"/>
      <sheetName val="IO_List36"/>
      <sheetName val="Pipe_Supports36"/>
      <sheetName val="BOQ_(2)36"/>
      <sheetName val="SCHEDULE_(3)36"/>
      <sheetName val="schedule_nos36"/>
      <sheetName val="Rate_Analysis36"/>
      <sheetName val="Boq_Block_A36"/>
      <sheetName val="Sqn_Abs_G_6__36"/>
      <sheetName val="WO_Abs__G_2__6_DUs36"/>
      <sheetName val="Air_Abs_G_6__23_DUs36"/>
      <sheetName val="4-Int-_ele(RA)36"/>
      <sheetName val="INDIGINEOUS_ITEMS_36"/>
      <sheetName val="Box-_Girder36"/>
      <sheetName val="Lease_rents36"/>
      <sheetName val="DLC_lookups36"/>
      <sheetName val="Quote_Sheet36"/>
      <sheetName val="labour_coeff36"/>
      <sheetName val="Works_-_Quote_Sheet36"/>
      <sheetName val="Gen_Info36"/>
      <sheetName val="Indirect_expenses36"/>
      <sheetName val="Cost_Any_36"/>
      <sheetName val="LIST_OF_MAKES36"/>
      <sheetName val="Detail_1A36"/>
      <sheetName val="Basement_Budget36"/>
      <sheetName val="Break_up_Sheet36"/>
      <sheetName val="E_&amp;_R36"/>
      <sheetName val="Bed_Class35"/>
      <sheetName val="Pile_cap35"/>
      <sheetName val="Mat_Cost36"/>
      <sheetName val="SPILL_OVER36"/>
      <sheetName val="DTF_Summary35"/>
      <sheetName val="UNP-NCW_35"/>
      <sheetName val="GF_Columns35"/>
      <sheetName val="Form_635"/>
      <sheetName val="BOQ_Direct_selling_cost35"/>
      <sheetName val="MASTER_RATE_ANALYSIS35"/>
      <sheetName val="Intro_35"/>
      <sheetName val="A_O_R_35"/>
      <sheetName val="Cost_summary35"/>
      <sheetName val="Direct_cost_shed_A-2_35"/>
      <sheetName val="_Resource_list35"/>
      <sheetName val="THANE_SITE35"/>
      <sheetName val="BOQ_Distribution35"/>
      <sheetName val="key_dates35"/>
      <sheetName val="specification_options35"/>
      <sheetName val="Elite_1_-_MBCL35"/>
      <sheetName val="M_R_List_(2)35"/>
      <sheetName val="Balance_Sheet_35"/>
      <sheetName val="Basic_Rates22"/>
      <sheetName val="Contract_BOQ22"/>
      <sheetName val="beam-reinft-IIInd_floor22"/>
      <sheetName val="FF_Inst_RA_08_Inst_0322"/>
      <sheetName val="beam-reinft-machine_rm22"/>
      <sheetName val="T1_WO22"/>
      <sheetName val="Staff_Acco_72"/>
      <sheetName val="Tel__36"/>
      <sheetName val="Ext_light36"/>
      <sheetName val="Staff_Acco_73"/>
      <sheetName val="SCHEDULE_OF_RATES36"/>
      <sheetName val="4_Annex_1_Basic_rate36"/>
      <sheetName val="DETAILED__BOQ36"/>
      <sheetName val="Detail_In_Door_Stad36"/>
      <sheetName val="Project_Details__36"/>
      <sheetName val="RCC,Ret__Wall36"/>
      <sheetName val="TBAL9697_-group_wise__sdpl36"/>
      <sheetName val="Load_Details(B2)36"/>
      <sheetName val="scurve_calc_(2)36"/>
      <sheetName val="Detail_P&amp;L36"/>
      <sheetName val="Assumption_Sheet36"/>
      <sheetName val="APPENDIX_B-136"/>
      <sheetName val="Bill_3_136"/>
      <sheetName val="Legal_Risk_Analysis36"/>
      <sheetName val="Cable_data36"/>
      <sheetName val="PRECAST_lightconc-II36"/>
      <sheetName val="BLOCK-A_(MEA_SHEET)35"/>
      <sheetName val="Bill_3_-_Site_Works35"/>
      <sheetName val="Asia_Revised_10-1-0735"/>
      <sheetName val="All_Capital_Plan_P+L_10-1-0735"/>
      <sheetName val="CP08_(2)35"/>
      <sheetName val="Planning_File_10-1-0735"/>
      <sheetName val="GR_slab-reinft35"/>
      <sheetName val="SITE_OVERHEADS35"/>
      <sheetName val="Civil_Works35"/>
      <sheetName val="Material_35"/>
      <sheetName val="SPT_vs_PHI35"/>
      <sheetName val="Fill_this_out_first___35"/>
      <sheetName val="IO_List35"/>
      <sheetName val="Pipe_Supports35"/>
      <sheetName val="BOQ_(2)35"/>
      <sheetName val="SCHEDULE_(3)35"/>
      <sheetName val="schedule_nos35"/>
      <sheetName val="Rate_Analysis35"/>
      <sheetName val="Boq_Block_A35"/>
      <sheetName val="Sqn_Abs_G_6__35"/>
      <sheetName val="WO_Abs__G_2__6_DUs35"/>
      <sheetName val="Air_Abs_G_6__23_DUs35"/>
      <sheetName val="4-Int-_ele(RA)35"/>
      <sheetName val="INDIGINEOUS_ITEMS_35"/>
      <sheetName val="Box-_Girder35"/>
      <sheetName val="Lease_rents35"/>
      <sheetName val="DLC_lookups35"/>
      <sheetName val="Quote_Sheet35"/>
      <sheetName val="labour_coeff35"/>
      <sheetName val="Works_-_Quote_Sheet35"/>
      <sheetName val="Gen_Info35"/>
      <sheetName val="Indirect_expenses35"/>
      <sheetName val="Cost_Any_35"/>
      <sheetName val="LIST_OF_MAKES35"/>
      <sheetName val="Detail_1A35"/>
      <sheetName val="Basement_Budget35"/>
      <sheetName val="Break_up_Sheet35"/>
      <sheetName val="E_&amp;_R35"/>
      <sheetName val="Bed_Class34"/>
      <sheetName val="Pile_cap34"/>
      <sheetName val="Mat_Cost35"/>
      <sheetName val="SPILL_OVER35"/>
      <sheetName val="DTF_Summary34"/>
      <sheetName val="UNP-NCW_34"/>
      <sheetName val="GF_Columns34"/>
      <sheetName val="Form_634"/>
      <sheetName val="BOQ_Direct_selling_cost34"/>
      <sheetName val="MASTER_RATE_ANALYSIS34"/>
      <sheetName val="Intro_34"/>
      <sheetName val="A_O_R_34"/>
      <sheetName val="Cost_summary34"/>
      <sheetName val="Direct_cost_shed_A-2_34"/>
      <sheetName val="_Resource_list34"/>
      <sheetName val="THANE_SITE34"/>
      <sheetName val="BOQ_Distribution34"/>
      <sheetName val="key_dates34"/>
      <sheetName val="specification_options34"/>
      <sheetName val="Elite_1_-_MBCL34"/>
      <sheetName val="M_R_List_(2)34"/>
      <sheetName val="Balance_Sheet_34"/>
      <sheetName val="Basic_Rates21"/>
      <sheetName val="Contract_BOQ21"/>
      <sheetName val="beam-reinft-IIInd_floor21"/>
      <sheetName val="FF_Inst_RA_08_Inst_0321"/>
      <sheetName val="beam-reinft-machine_rm21"/>
      <sheetName val="T1_WO21"/>
      <sheetName val="Staff_Acco_70"/>
      <sheetName val="Tel__35"/>
      <sheetName val="Ext_light35"/>
      <sheetName val="Staff_Acco_71"/>
      <sheetName val="SCHEDULE_OF_RATES35"/>
      <sheetName val="4_Annex_1_Basic_rate35"/>
      <sheetName val="DETAILED__BOQ35"/>
      <sheetName val="Detail_In_Door_Stad35"/>
      <sheetName val="Project_Details__35"/>
      <sheetName val="RCC,Ret__Wall35"/>
      <sheetName val="TBAL9697_-group_wise__sdpl35"/>
      <sheetName val="Load_Details(B2)35"/>
      <sheetName val="scurve_calc_(2)35"/>
      <sheetName val="Detail_P&amp;L35"/>
      <sheetName val="Assumption_Sheet35"/>
      <sheetName val="APPENDIX_B-135"/>
      <sheetName val="Bill_3_135"/>
      <sheetName val="Legal_Risk_Analysis35"/>
      <sheetName val="Cable_data35"/>
      <sheetName val="PRECAST_lightconc-II35"/>
      <sheetName val="BLOCK-A_(MEA_SHEET)34"/>
      <sheetName val="Bill_3_-_Site_Works34"/>
      <sheetName val="Asia_Revised_10-1-0734"/>
      <sheetName val="All_Capital_Plan_P+L_10-1-0734"/>
      <sheetName val="CP08_(2)34"/>
      <sheetName val="Planning_File_10-1-0734"/>
      <sheetName val="GR_slab-reinft34"/>
      <sheetName val="SITE_OVERHEADS34"/>
      <sheetName val="Civil_Works34"/>
      <sheetName val="Material_34"/>
      <sheetName val="SPT_vs_PHI34"/>
      <sheetName val="Fill_this_out_first___34"/>
      <sheetName val="IO_List34"/>
      <sheetName val="Pipe_Supports34"/>
      <sheetName val="BOQ_(2)34"/>
      <sheetName val="SCHEDULE_(3)34"/>
      <sheetName val="schedule_nos34"/>
      <sheetName val="Rate_Analysis34"/>
      <sheetName val="Boq_Block_A34"/>
      <sheetName val="Sqn_Abs_G_6__34"/>
      <sheetName val="WO_Abs__G_2__6_DUs34"/>
      <sheetName val="Air_Abs_G_6__23_DUs34"/>
      <sheetName val="4-Int-_ele(RA)34"/>
      <sheetName val="INDIGINEOUS_ITEMS_34"/>
      <sheetName val="Box-_Girder34"/>
      <sheetName val="Lease_rents34"/>
      <sheetName val="DLC_lookups34"/>
      <sheetName val="Quote_Sheet34"/>
      <sheetName val="labour_coeff34"/>
      <sheetName val="Works_-_Quote_Sheet34"/>
      <sheetName val="Gen_Info34"/>
      <sheetName val="Indirect_expenses34"/>
      <sheetName val="Cost_Any_34"/>
      <sheetName val="LIST_OF_MAKES34"/>
      <sheetName val="Detail_1A34"/>
      <sheetName val="Basement_Budget34"/>
      <sheetName val="Break_up_Sheet34"/>
      <sheetName val="E_&amp;_R34"/>
      <sheetName val="Bed_Class33"/>
      <sheetName val="Pile_cap33"/>
      <sheetName val="Mat_Cost34"/>
      <sheetName val="SPILL_OVER34"/>
      <sheetName val="DTF_Summary33"/>
      <sheetName val="UNP-NCW_33"/>
      <sheetName val="GF_Columns33"/>
      <sheetName val="Form_633"/>
      <sheetName val="BOQ_Direct_selling_cost33"/>
      <sheetName val="MASTER_RATE_ANALYSIS33"/>
      <sheetName val="Intro_33"/>
      <sheetName val="A_O_R_33"/>
      <sheetName val="Cost_summary33"/>
      <sheetName val="Direct_cost_shed_A-2_33"/>
      <sheetName val="_Resource_list33"/>
      <sheetName val="THANE_SITE33"/>
      <sheetName val="BOQ_Distribution33"/>
      <sheetName val="key_dates33"/>
      <sheetName val="specification_options33"/>
      <sheetName val="Elite_1_-_MBCL33"/>
      <sheetName val="M_R_List_(2)33"/>
      <sheetName val="Balance_Sheet_33"/>
      <sheetName val="Basic_Rates20"/>
      <sheetName val="Contract_BOQ20"/>
      <sheetName val="beam-reinft-IIInd_floor20"/>
      <sheetName val="FF_Inst_RA_08_Inst_0320"/>
      <sheetName val="beam-reinft-machine_rm20"/>
      <sheetName val="T1_WO20"/>
      <sheetName val="Staff_Acco_76"/>
      <sheetName val="Tel__38"/>
      <sheetName val="Ext_light38"/>
      <sheetName val="Staff_Acco_77"/>
      <sheetName val="SCHEDULE_OF_RATES38"/>
      <sheetName val="4_Annex_1_Basic_rate38"/>
      <sheetName val="DETAILED__BOQ38"/>
      <sheetName val="Detail_In_Door_Stad38"/>
      <sheetName val="Project_Details__38"/>
      <sheetName val="RCC,Ret__Wall38"/>
      <sheetName val="TBAL9697_-group_wise__sdpl38"/>
      <sheetName val="Load_Details(B2)38"/>
      <sheetName val="scurve_calc_(2)38"/>
      <sheetName val="Detail_P&amp;L38"/>
      <sheetName val="Assumption_Sheet38"/>
      <sheetName val="APPENDIX_B-138"/>
      <sheetName val="Bill_3_138"/>
      <sheetName val="Legal_Risk_Analysis38"/>
      <sheetName val="Cable_data38"/>
      <sheetName val="PRECAST_lightconc-II38"/>
      <sheetName val="BLOCK-A_(MEA_SHEET)37"/>
      <sheetName val="Bill_3_-_Site_Works37"/>
      <sheetName val="Asia_Revised_10-1-0737"/>
      <sheetName val="All_Capital_Plan_P+L_10-1-0737"/>
      <sheetName val="CP08_(2)37"/>
      <sheetName val="Planning_File_10-1-0737"/>
      <sheetName val="GR_slab-reinft37"/>
      <sheetName val="SITE_OVERHEADS37"/>
      <sheetName val="Civil_Works37"/>
      <sheetName val="Material_37"/>
      <sheetName val="SPT_vs_PHI37"/>
      <sheetName val="Fill_this_out_first___37"/>
      <sheetName val="IO_List37"/>
      <sheetName val="Pipe_Supports37"/>
      <sheetName val="BOQ_(2)37"/>
      <sheetName val="SCHEDULE_(3)37"/>
      <sheetName val="schedule_nos37"/>
      <sheetName val="Rate_Analysis37"/>
      <sheetName val="Boq_Block_A37"/>
      <sheetName val="Sqn_Abs_G_6__37"/>
      <sheetName val="WO_Abs__G_2__6_DUs37"/>
      <sheetName val="Air_Abs_G_6__23_DUs37"/>
      <sheetName val="4-Int-_ele(RA)37"/>
      <sheetName val="INDIGINEOUS_ITEMS_37"/>
      <sheetName val="Box-_Girder37"/>
      <sheetName val="Lease_rents37"/>
      <sheetName val="DLC_lookups37"/>
      <sheetName val="Quote_Sheet37"/>
      <sheetName val="labour_coeff37"/>
      <sheetName val="Works_-_Quote_Sheet37"/>
      <sheetName val="Gen_Info37"/>
      <sheetName val="Indirect_expenses37"/>
      <sheetName val="Cost_Any_37"/>
      <sheetName val="LIST_OF_MAKES37"/>
      <sheetName val="Detail_1A37"/>
      <sheetName val="Basement_Budget37"/>
      <sheetName val="Break_up_Sheet37"/>
      <sheetName val="E_&amp;_R37"/>
      <sheetName val="Bed_Class36"/>
      <sheetName val="Pile_cap36"/>
      <sheetName val="Mat_Cost37"/>
      <sheetName val="SPILL_OVER37"/>
      <sheetName val="DTF_Summary36"/>
      <sheetName val="UNP-NCW_36"/>
      <sheetName val="GF_Columns36"/>
      <sheetName val="Form_636"/>
      <sheetName val="BOQ_Direct_selling_cost36"/>
      <sheetName val="MASTER_RATE_ANALYSIS36"/>
      <sheetName val="Intro_36"/>
      <sheetName val="A_O_R_36"/>
      <sheetName val="Cost_summary36"/>
      <sheetName val="Direct_cost_shed_A-2_36"/>
      <sheetName val="_Resource_list36"/>
      <sheetName val="THANE_SITE36"/>
      <sheetName val="BOQ_Distribution36"/>
      <sheetName val="key_dates36"/>
      <sheetName val="specification_options36"/>
      <sheetName val="Elite_1_-_MBCL36"/>
      <sheetName val="M_R_List_(2)36"/>
      <sheetName val="Balance_Sheet_36"/>
      <sheetName val="Basic_Rates23"/>
      <sheetName val="Contract_BOQ23"/>
      <sheetName val="beam-reinft-IIInd_floor23"/>
      <sheetName val="FF_Inst_RA_08_Inst_0323"/>
      <sheetName val="beam-reinft-machine_rm23"/>
      <sheetName val="T1_WO23"/>
      <sheetName val="Staff_Acco_78"/>
      <sheetName val="Tel__39"/>
      <sheetName val="Ext_light39"/>
      <sheetName val="Staff_Acco_79"/>
      <sheetName val="SCHEDULE_OF_RATES39"/>
      <sheetName val="4_Annex_1_Basic_rate39"/>
      <sheetName val="DETAILED__BOQ39"/>
      <sheetName val="Detail_In_Door_Stad39"/>
      <sheetName val="Project_Details__39"/>
      <sheetName val="RCC,Ret__Wall39"/>
      <sheetName val="TBAL9697_-group_wise__sdpl39"/>
      <sheetName val="Load_Details(B2)39"/>
      <sheetName val="scurve_calc_(2)39"/>
      <sheetName val="Detail_P&amp;L39"/>
      <sheetName val="Assumption_Sheet39"/>
      <sheetName val="APPENDIX_B-139"/>
      <sheetName val="Bill_3_139"/>
      <sheetName val="Legal_Risk_Analysis39"/>
      <sheetName val="Cable_data39"/>
      <sheetName val="PRECAST_lightconc-II39"/>
      <sheetName val="BLOCK-A_(MEA_SHEET)38"/>
      <sheetName val="Bill_3_-_Site_Works38"/>
      <sheetName val="Asia_Revised_10-1-0738"/>
      <sheetName val="All_Capital_Plan_P+L_10-1-0738"/>
      <sheetName val="CP08_(2)38"/>
      <sheetName val="Planning_File_10-1-0738"/>
      <sheetName val="GR_slab-reinft38"/>
      <sheetName val="SITE_OVERHEADS38"/>
      <sheetName val="Civil_Works38"/>
      <sheetName val="Material_38"/>
      <sheetName val="SPT_vs_PHI38"/>
      <sheetName val="Fill_this_out_first___38"/>
      <sheetName val="IO_List38"/>
      <sheetName val="Pipe_Supports38"/>
      <sheetName val="BOQ_(2)38"/>
      <sheetName val="SCHEDULE_(3)38"/>
      <sheetName val="schedule_nos38"/>
      <sheetName val="Rate_Analysis38"/>
      <sheetName val="Boq_Block_A38"/>
      <sheetName val="Sqn_Abs_G_6__38"/>
      <sheetName val="WO_Abs__G_2__6_DUs38"/>
      <sheetName val="Air_Abs_G_6__23_DUs38"/>
      <sheetName val="4-Int-_ele(RA)38"/>
      <sheetName val="INDIGINEOUS_ITEMS_38"/>
      <sheetName val="Box-_Girder38"/>
      <sheetName val="Lease_rents38"/>
      <sheetName val="DLC_lookups38"/>
      <sheetName val="Quote_Sheet38"/>
      <sheetName val="labour_coeff38"/>
      <sheetName val="Works_-_Quote_Sheet38"/>
      <sheetName val="Gen_Info38"/>
      <sheetName val="Indirect_expenses38"/>
      <sheetName val="Cost_Any_38"/>
      <sheetName val="LIST_OF_MAKES38"/>
      <sheetName val="Detail_1A38"/>
      <sheetName val="Basement_Budget38"/>
      <sheetName val="Break_up_Sheet38"/>
      <sheetName val="E_&amp;_R38"/>
      <sheetName val="Bed_Class37"/>
      <sheetName val="Pile_cap37"/>
      <sheetName val="Mat_Cost38"/>
      <sheetName val="SPILL_OVER38"/>
      <sheetName val="DTF_Summary37"/>
      <sheetName val="UNP-NCW_37"/>
      <sheetName val="GF_Columns37"/>
      <sheetName val="Form_637"/>
      <sheetName val="BOQ_Direct_selling_cost37"/>
      <sheetName val="MASTER_RATE_ANALYSIS37"/>
      <sheetName val="Intro_37"/>
      <sheetName val="A_O_R_37"/>
      <sheetName val="Cost_summary37"/>
      <sheetName val="Direct_cost_shed_A-2_37"/>
      <sheetName val="_Resource_list37"/>
      <sheetName val="THANE_SITE37"/>
      <sheetName val="BOQ_Distribution37"/>
      <sheetName val="key_dates37"/>
      <sheetName val="specification_options37"/>
      <sheetName val="Elite_1_-_MBCL37"/>
      <sheetName val="M_R_List_(2)37"/>
      <sheetName val="Balance_Sheet_37"/>
      <sheetName val="Basic_Rates24"/>
      <sheetName val="Contract_BOQ24"/>
      <sheetName val="beam-reinft-IIInd_floor24"/>
      <sheetName val="FF_Inst_RA_08_Inst_0324"/>
      <sheetName val="beam-reinft-machine_rm24"/>
      <sheetName val="T1_WO24"/>
      <sheetName val="Staff_Acco_80"/>
      <sheetName val="Tel__40"/>
      <sheetName val="Ext_light40"/>
      <sheetName val="Staff_Acco_81"/>
      <sheetName val="SCHEDULE_OF_RATES40"/>
      <sheetName val="4_Annex_1_Basic_rate40"/>
      <sheetName val="DETAILED__BOQ40"/>
      <sheetName val="Detail_In_Door_Stad40"/>
      <sheetName val="Project_Details__40"/>
      <sheetName val="RCC,Ret__Wall40"/>
      <sheetName val="TBAL9697_-group_wise__sdpl40"/>
      <sheetName val="Load_Details(B2)40"/>
      <sheetName val="scurve_calc_(2)40"/>
      <sheetName val="Detail_P&amp;L40"/>
      <sheetName val="Assumption_Sheet40"/>
      <sheetName val="APPENDIX_B-140"/>
      <sheetName val="Bill_3_140"/>
      <sheetName val="Legal_Risk_Analysis40"/>
      <sheetName val="Cable_data40"/>
      <sheetName val="PRECAST_lightconc-II40"/>
      <sheetName val="BLOCK-A_(MEA_SHEET)39"/>
      <sheetName val="Bill_3_-_Site_Works39"/>
      <sheetName val="Asia_Revised_10-1-0739"/>
      <sheetName val="All_Capital_Plan_P+L_10-1-0739"/>
      <sheetName val="CP08_(2)39"/>
      <sheetName val="Planning_File_10-1-0739"/>
      <sheetName val="GR_slab-reinft39"/>
      <sheetName val="SITE_OVERHEADS39"/>
      <sheetName val="Civil_Works39"/>
      <sheetName val="Material_39"/>
      <sheetName val="SPT_vs_PHI39"/>
      <sheetName val="Fill_this_out_first___39"/>
      <sheetName val="IO_List39"/>
      <sheetName val="Pipe_Supports39"/>
      <sheetName val="BOQ_(2)39"/>
      <sheetName val="SCHEDULE_(3)39"/>
      <sheetName val="schedule_nos39"/>
      <sheetName val="Rate_Analysis39"/>
      <sheetName val="Boq_Block_A39"/>
      <sheetName val="Sqn_Abs_G_6__39"/>
      <sheetName val="WO_Abs__G_2__6_DUs39"/>
      <sheetName val="Air_Abs_G_6__23_DUs39"/>
      <sheetName val="4-Int-_ele(RA)39"/>
      <sheetName val="INDIGINEOUS_ITEMS_39"/>
      <sheetName val="Box-_Girder39"/>
      <sheetName val="Lease_rents39"/>
      <sheetName val="DLC_lookups39"/>
      <sheetName val="Quote_Sheet39"/>
      <sheetName val="labour_coeff39"/>
      <sheetName val="Works_-_Quote_Sheet39"/>
      <sheetName val="Gen_Info39"/>
      <sheetName val="Indirect_expenses39"/>
      <sheetName val="Cost_Any_39"/>
      <sheetName val="LIST_OF_MAKES39"/>
      <sheetName val="Detail_1A39"/>
      <sheetName val="Basement_Budget39"/>
      <sheetName val="Break_up_Sheet39"/>
      <sheetName val="E_&amp;_R39"/>
      <sheetName val="Bed_Class38"/>
      <sheetName val="Pile_cap38"/>
      <sheetName val="Mat_Cost39"/>
      <sheetName val="SPILL_OVER39"/>
      <sheetName val="DTF_Summary38"/>
      <sheetName val="UNP-NCW_38"/>
      <sheetName val="GF_Columns38"/>
      <sheetName val="Form_638"/>
      <sheetName val="BOQ_Direct_selling_cost38"/>
      <sheetName val="MASTER_RATE_ANALYSIS38"/>
      <sheetName val="Intro_38"/>
      <sheetName val="A_O_R_38"/>
      <sheetName val="Cost_summary38"/>
      <sheetName val="Direct_cost_shed_A-2_38"/>
      <sheetName val="_Resource_list38"/>
      <sheetName val="THANE_SITE38"/>
      <sheetName val="BOQ_Distribution38"/>
      <sheetName val="key_dates38"/>
      <sheetName val="specification_options38"/>
      <sheetName val="Elite_1_-_MBCL38"/>
      <sheetName val="M_R_List_(2)38"/>
      <sheetName val="Balance_Sheet_38"/>
      <sheetName val="Basic_Rates25"/>
      <sheetName val="Contract_BOQ25"/>
      <sheetName val="beam-reinft-IIInd_floor25"/>
      <sheetName val="FF_Inst_RA_08_Inst_0325"/>
      <sheetName val="beam-reinft-machine_rm25"/>
      <sheetName val="T1_WO25"/>
      <sheetName val="Staff_Acco_94"/>
      <sheetName val="Tel__47"/>
      <sheetName val="Ext_light47"/>
      <sheetName val="Staff_Acco_95"/>
      <sheetName val="SCHEDULE_OF_RATES47"/>
      <sheetName val="4_Annex_1_Basic_rate47"/>
      <sheetName val="DETAILED__BOQ47"/>
      <sheetName val="Detail_In_Door_Stad47"/>
      <sheetName val="Project_Details__47"/>
      <sheetName val="RCC,Ret__Wall47"/>
      <sheetName val="TBAL9697_-group_wise__sdpl47"/>
      <sheetName val="Load_Details(B2)47"/>
      <sheetName val="scurve_calc_(2)47"/>
      <sheetName val="Detail_P&amp;L47"/>
      <sheetName val="Assumption_Sheet47"/>
      <sheetName val="APPENDIX_B-147"/>
      <sheetName val="Bill_3_147"/>
      <sheetName val="Legal_Risk_Analysis47"/>
      <sheetName val="Cable_data47"/>
      <sheetName val="PRECAST_lightconc-II47"/>
      <sheetName val="BLOCK-A_(MEA_SHEET)46"/>
      <sheetName val="Bill_3_-_Site_Works46"/>
      <sheetName val="Asia_Revised_10-1-0746"/>
      <sheetName val="All_Capital_Plan_P+L_10-1-0746"/>
      <sheetName val="CP08_(2)46"/>
      <sheetName val="Planning_File_10-1-0746"/>
      <sheetName val="GR_slab-reinft46"/>
      <sheetName val="SITE_OVERHEADS46"/>
      <sheetName val="Civil_Works46"/>
      <sheetName val="Material_46"/>
      <sheetName val="SPT_vs_PHI46"/>
      <sheetName val="Fill_this_out_first___46"/>
      <sheetName val="IO_List46"/>
      <sheetName val="Pipe_Supports46"/>
      <sheetName val="BOQ_(2)46"/>
      <sheetName val="SCHEDULE_(3)46"/>
      <sheetName val="schedule_nos46"/>
      <sheetName val="Rate_Analysis46"/>
      <sheetName val="Boq_Block_A46"/>
      <sheetName val="Sqn_Abs_G_6__46"/>
      <sheetName val="WO_Abs__G_2__6_DUs46"/>
      <sheetName val="Air_Abs_G_6__23_DUs46"/>
      <sheetName val="4-Int-_ele(RA)46"/>
      <sheetName val="INDIGINEOUS_ITEMS_46"/>
      <sheetName val="Box-_Girder46"/>
      <sheetName val="Lease_rents46"/>
      <sheetName val="DLC_lookups46"/>
      <sheetName val="Quote_Sheet46"/>
      <sheetName val="labour_coeff46"/>
      <sheetName val="Works_-_Quote_Sheet46"/>
      <sheetName val="Gen_Info46"/>
      <sheetName val="Indirect_expenses46"/>
      <sheetName val="Cost_Any_46"/>
      <sheetName val="LIST_OF_MAKES46"/>
      <sheetName val="Detail_1A46"/>
      <sheetName val="Basement_Budget46"/>
      <sheetName val="Break_up_Sheet46"/>
      <sheetName val="E_&amp;_R46"/>
      <sheetName val="Bed_Class45"/>
      <sheetName val="Pile_cap45"/>
      <sheetName val="Mat_Cost46"/>
      <sheetName val="SPILL_OVER46"/>
      <sheetName val="DTF_Summary45"/>
      <sheetName val="UNP-NCW_45"/>
      <sheetName val="GF_Columns45"/>
      <sheetName val="Form_645"/>
      <sheetName val="BOQ_Direct_selling_cost45"/>
      <sheetName val="MASTER_RATE_ANALYSIS45"/>
      <sheetName val="Intro_45"/>
      <sheetName val="A_O_R_45"/>
      <sheetName val="Cost_summary45"/>
      <sheetName val="Direct_cost_shed_A-2_45"/>
      <sheetName val="_Resource_list45"/>
      <sheetName val="THANE_SITE45"/>
      <sheetName val="BOQ_Distribution45"/>
      <sheetName val="key_dates45"/>
      <sheetName val="specification_options45"/>
      <sheetName val="Elite_1_-_MBCL45"/>
      <sheetName val="M_R_List_(2)45"/>
      <sheetName val="Balance_Sheet_45"/>
      <sheetName val="Basic_Rates32"/>
      <sheetName val="Contract_BOQ32"/>
      <sheetName val="beam-reinft-IIInd_floor32"/>
      <sheetName val="FF_Inst_RA_08_Inst_0332"/>
      <sheetName val="beam-reinft-machine_rm32"/>
      <sheetName val="T1_WO32"/>
      <sheetName val="Staff_Acco_84"/>
      <sheetName val="Tel__42"/>
      <sheetName val="Ext_light42"/>
      <sheetName val="Staff_Acco_85"/>
      <sheetName val="SCHEDULE_OF_RATES42"/>
      <sheetName val="4_Annex_1_Basic_rate42"/>
      <sheetName val="DETAILED__BOQ42"/>
      <sheetName val="Detail_In_Door_Stad42"/>
      <sheetName val="Project_Details__42"/>
      <sheetName val="RCC,Ret__Wall42"/>
      <sheetName val="TBAL9697_-group_wise__sdpl42"/>
      <sheetName val="Load_Details(B2)42"/>
      <sheetName val="scurve_calc_(2)42"/>
      <sheetName val="Detail_P&amp;L42"/>
      <sheetName val="Assumption_Sheet42"/>
      <sheetName val="APPENDIX_B-142"/>
      <sheetName val="Bill_3_142"/>
      <sheetName val="Legal_Risk_Analysis42"/>
      <sheetName val="Cable_data42"/>
      <sheetName val="PRECAST_lightconc-II42"/>
      <sheetName val="BLOCK-A_(MEA_SHEET)41"/>
      <sheetName val="Bill_3_-_Site_Works41"/>
      <sheetName val="Asia_Revised_10-1-0741"/>
      <sheetName val="All_Capital_Plan_P+L_10-1-0741"/>
      <sheetName val="CP08_(2)41"/>
      <sheetName val="Planning_File_10-1-0741"/>
      <sheetName val="GR_slab-reinft41"/>
      <sheetName val="SITE_OVERHEADS41"/>
      <sheetName val="Civil_Works41"/>
      <sheetName val="Material_41"/>
      <sheetName val="SPT_vs_PHI41"/>
      <sheetName val="Fill_this_out_first___41"/>
      <sheetName val="IO_List41"/>
      <sheetName val="Pipe_Supports41"/>
      <sheetName val="BOQ_(2)41"/>
      <sheetName val="SCHEDULE_(3)41"/>
      <sheetName val="schedule_nos41"/>
      <sheetName val="Rate_Analysis41"/>
      <sheetName val="Boq_Block_A41"/>
      <sheetName val="Sqn_Abs_G_6__41"/>
      <sheetName val="WO_Abs__G_2__6_DUs41"/>
      <sheetName val="Air_Abs_G_6__23_DUs41"/>
      <sheetName val="4-Int-_ele(RA)41"/>
      <sheetName val="INDIGINEOUS_ITEMS_41"/>
      <sheetName val="Box-_Girder41"/>
      <sheetName val="Lease_rents41"/>
      <sheetName val="DLC_lookups41"/>
      <sheetName val="Quote_Sheet41"/>
      <sheetName val="labour_coeff41"/>
      <sheetName val="Works_-_Quote_Sheet41"/>
      <sheetName val="Gen_Info41"/>
      <sheetName val="Indirect_expenses41"/>
      <sheetName val="Cost_Any_41"/>
      <sheetName val="LIST_OF_MAKES41"/>
      <sheetName val="Detail_1A41"/>
      <sheetName val="Basement_Budget41"/>
      <sheetName val="Break_up_Sheet41"/>
      <sheetName val="E_&amp;_R41"/>
      <sheetName val="Bed_Class40"/>
      <sheetName val="Pile_cap40"/>
      <sheetName val="Mat_Cost41"/>
      <sheetName val="SPILL_OVER41"/>
      <sheetName val="DTF_Summary40"/>
      <sheetName val="UNP-NCW_40"/>
      <sheetName val="GF_Columns40"/>
      <sheetName val="Form_640"/>
      <sheetName val="BOQ_Direct_selling_cost40"/>
      <sheetName val="MASTER_RATE_ANALYSIS40"/>
      <sheetName val="Intro_40"/>
      <sheetName val="A_O_R_40"/>
      <sheetName val="Cost_summary40"/>
      <sheetName val="Direct_cost_shed_A-2_40"/>
      <sheetName val="_Resource_list40"/>
      <sheetName val="THANE_SITE40"/>
      <sheetName val="BOQ_Distribution40"/>
      <sheetName val="key_dates40"/>
      <sheetName val="specification_options40"/>
      <sheetName val="Elite_1_-_MBCL40"/>
      <sheetName val="M_R_List_(2)40"/>
      <sheetName val="Balance_Sheet_40"/>
      <sheetName val="Basic_Rates27"/>
      <sheetName val="Contract_BOQ27"/>
      <sheetName val="beam-reinft-IIInd_floor27"/>
      <sheetName val="FF_Inst_RA_08_Inst_0327"/>
      <sheetName val="beam-reinft-machine_rm27"/>
      <sheetName val="T1_WO27"/>
      <sheetName val="Staff_Acco_86"/>
      <sheetName val="Tel__43"/>
      <sheetName val="Ext_light43"/>
      <sheetName val="Staff_Acco_87"/>
      <sheetName val="SCHEDULE_OF_RATES43"/>
      <sheetName val="4_Annex_1_Basic_rate43"/>
      <sheetName val="DETAILED__BOQ43"/>
      <sheetName val="Detail_In_Door_Stad43"/>
      <sheetName val="Project_Details__43"/>
      <sheetName val="RCC,Ret__Wall43"/>
      <sheetName val="TBAL9697_-group_wise__sdpl43"/>
      <sheetName val="Load_Details(B2)43"/>
      <sheetName val="scurve_calc_(2)43"/>
      <sheetName val="Detail_P&amp;L43"/>
      <sheetName val="Assumption_Sheet43"/>
      <sheetName val="APPENDIX_B-143"/>
      <sheetName val="Bill_3_143"/>
      <sheetName val="Legal_Risk_Analysis43"/>
      <sheetName val="Cable_data43"/>
      <sheetName val="PRECAST_lightconc-II43"/>
      <sheetName val="BLOCK-A_(MEA_SHEET)42"/>
      <sheetName val="Bill_3_-_Site_Works42"/>
      <sheetName val="Asia_Revised_10-1-0742"/>
      <sheetName val="All_Capital_Plan_P+L_10-1-0742"/>
      <sheetName val="CP08_(2)42"/>
      <sheetName val="Planning_File_10-1-0742"/>
      <sheetName val="GR_slab-reinft42"/>
      <sheetName val="SITE_OVERHEADS42"/>
      <sheetName val="Civil_Works42"/>
      <sheetName val="Material_42"/>
      <sheetName val="SPT_vs_PHI42"/>
      <sheetName val="Fill_this_out_first___42"/>
      <sheetName val="IO_List42"/>
      <sheetName val="Pipe_Supports42"/>
      <sheetName val="BOQ_(2)42"/>
      <sheetName val="SCHEDULE_(3)42"/>
      <sheetName val="schedule_nos42"/>
      <sheetName val="Rate_Analysis42"/>
      <sheetName val="Boq_Block_A42"/>
      <sheetName val="Sqn_Abs_G_6__42"/>
      <sheetName val="WO_Abs__G_2__6_DUs42"/>
      <sheetName val="Air_Abs_G_6__23_DUs42"/>
      <sheetName val="4-Int-_ele(RA)42"/>
      <sheetName val="INDIGINEOUS_ITEMS_42"/>
      <sheetName val="Box-_Girder42"/>
      <sheetName val="Lease_rents42"/>
      <sheetName val="DLC_lookups42"/>
      <sheetName val="Quote_Sheet42"/>
      <sheetName val="labour_coeff42"/>
      <sheetName val="Works_-_Quote_Sheet42"/>
      <sheetName val="Gen_Info42"/>
      <sheetName val="Indirect_expenses42"/>
      <sheetName val="Cost_Any_42"/>
      <sheetName val="LIST_OF_MAKES42"/>
      <sheetName val="Detail_1A42"/>
      <sheetName val="Basement_Budget42"/>
      <sheetName val="Break_up_Sheet42"/>
      <sheetName val="E_&amp;_R42"/>
      <sheetName val="Bed_Class41"/>
      <sheetName val="Pile_cap41"/>
      <sheetName val="Mat_Cost42"/>
      <sheetName val="SPILL_OVER42"/>
      <sheetName val="DTF_Summary41"/>
      <sheetName val="UNP-NCW_41"/>
      <sheetName val="GF_Columns41"/>
      <sheetName val="Form_641"/>
      <sheetName val="BOQ_Direct_selling_cost41"/>
      <sheetName val="MASTER_RATE_ANALYSIS41"/>
      <sheetName val="Intro_41"/>
      <sheetName val="A_O_R_41"/>
      <sheetName val="Cost_summary41"/>
      <sheetName val="Direct_cost_shed_A-2_41"/>
      <sheetName val="_Resource_list41"/>
      <sheetName val="THANE_SITE41"/>
      <sheetName val="BOQ_Distribution41"/>
      <sheetName val="key_dates41"/>
      <sheetName val="specification_options41"/>
      <sheetName val="Elite_1_-_MBCL41"/>
      <sheetName val="M_R_List_(2)41"/>
      <sheetName val="Balance_Sheet_41"/>
      <sheetName val="Basic_Rates28"/>
      <sheetName val="Contract_BOQ28"/>
      <sheetName val="beam-reinft-IIInd_floor28"/>
      <sheetName val="FF_Inst_RA_08_Inst_0328"/>
      <sheetName val="beam-reinft-machine_rm28"/>
      <sheetName val="T1_WO28"/>
      <sheetName val="Staff_Acco_90"/>
      <sheetName val="Tel__45"/>
      <sheetName val="Ext_light45"/>
      <sheetName val="Staff_Acco_91"/>
      <sheetName val="SCHEDULE_OF_RATES45"/>
      <sheetName val="4_Annex_1_Basic_rate45"/>
      <sheetName val="DETAILED__BOQ45"/>
      <sheetName val="Detail_In_Door_Stad45"/>
      <sheetName val="Project_Details__45"/>
      <sheetName val="RCC,Ret__Wall45"/>
      <sheetName val="TBAL9697_-group_wise__sdpl45"/>
      <sheetName val="Load_Details(B2)45"/>
      <sheetName val="scurve_calc_(2)45"/>
      <sheetName val="Detail_P&amp;L45"/>
      <sheetName val="Assumption_Sheet45"/>
      <sheetName val="APPENDIX_B-145"/>
      <sheetName val="Bill_3_145"/>
      <sheetName val="Legal_Risk_Analysis45"/>
      <sheetName val="Cable_data45"/>
      <sheetName val="PRECAST_lightconc-II45"/>
      <sheetName val="BLOCK-A_(MEA_SHEET)44"/>
      <sheetName val="Bill_3_-_Site_Works44"/>
      <sheetName val="Asia_Revised_10-1-0744"/>
      <sheetName val="All_Capital_Plan_P+L_10-1-0744"/>
      <sheetName val="CP08_(2)44"/>
      <sheetName val="Planning_File_10-1-0744"/>
      <sheetName val="GR_slab-reinft44"/>
      <sheetName val="SITE_OVERHEADS44"/>
      <sheetName val="Civil_Works44"/>
      <sheetName val="Material_44"/>
      <sheetName val="SPT_vs_PHI44"/>
      <sheetName val="Fill_this_out_first___44"/>
      <sheetName val="IO_List44"/>
      <sheetName val="Pipe_Supports44"/>
      <sheetName val="BOQ_(2)44"/>
      <sheetName val="SCHEDULE_(3)44"/>
      <sheetName val="schedule_nos44"/>
      <sheetName val="Rate_Analysis44"/>
      <sheetName val="Boq_Block_A44"/>
      <sheetName val="Sqn_Abs_G_6__44"/>
      <sheetName val="WO_Abs__G_2__6_DUs44"/>
      <sheetName val="Air_Abs_G_6__23_DUs44"/>
      <sheetName val="4-Int-_ele(RA)44"/>
      <sheetName val="INDIGINEOUS_ITEMS_44"/>
      <sheetName val="Box-_Girder44"/>
      <sheetName val="Lease_rents44"/>
      <sheetName val="DLC_lookups44"/>
      <sheetName val="Quote_Sheet44"/>
      <sheetName val="labour_coeff44"/>
      <sheetName val="Works_-_Quote_Sheet44"/>
      <sheetName val="Gen_Info44"/>
      <sheetName val="Indirect_expenses44"/>
      <sheetName val="Cost_Any_44"/>
      <sheetName val="LIST_OF_MAKES44"/>
      <sheetName val="Detail_1A44"/>
      <sheetName val="Basement_Budget44"/>
      <sheetName val="Break_up_Sheet44"/>
      <sheetName val="E_&amp;_R44"/>
      <sheetName val="Bed_Class43"/>
      <sheetName val="Pile_cap43"/>
      <sheetName val="Mat_Cost44"/>
      <sheetName val="SPILL_OVER44"/>
      <sheetName val="DTF_Summary43"/>
      <sheetName val="UNP-NCW_43"/>
      <sheetName val="GF_Columns43"/>
      <sheetName val="Form_643"/>
      <sheetName val="BOQ_Direct_selling_cost43"/>
      <sheetName val="MASTER_RATE_ANALYSIS43"/>
      <sheetName val="Intro_43"/>
      <sheetName val="A_O_R_43"/>
      <sheetName val="Cost_summary43"/>
      <sheetName val="Direct_cost_shed_A-2_43"/>
      <sheetName val="_Resource_list43"/>
      <sheetName val="THANE_SITE43"/>
      <sheetName val="BOQ_Distribution43"/>
      <sheetName val="key_dates43"/>
      <sheetName val="specification_options43"/>
      <sheetName val="Elite_1_-_MBCL43"/>
      <sheetName val="M_R_List_(2)43"/>
      <sheetName val="Balance_Sheet_43"/>
      <sheetName val="Basic_Rates30"/>
      <sheetName val="Contract_BOQ30"/>
      <sheetName val="beam-reinft-IIInd_floor30"/>
      <sheetName val="FF_Inst_RA_08_Inst_0330"/>
      <sheetName val="beam-reinft-machine_rm30"/>
      <sheetName val="T1_WO30"/>
      <sheetName val="Staff_Acco_88"/>
      <sheetName val="Tel__44"/>
      <sheetName val="Ext_light44"/>
      <sheetName val="Staff_Acco_89"/>
      <sheetName val="SCHEDULE_OF_RATES44"/>
      <sheetName val="4_Annex_1_Basic_rate44"/>
      <sheetName val="DETAILED__BOQ44"/>
      <sheetName val="Detail_In_Door_Stad44"/>
      <sheetName val="Project_Details__44"/>
      <sheetName val="RCC,Ret__Wall44"/>
      <sheetName val="TBAL9697_-group_wise__sdpl44"/>
      <sheetName val="Load_Details(B2)44"/>
      <sheetName val="scurve_calc_(2)44"/>
      <sheetName val="Detail_P&amp;L44"/>
      <sheetName val="Assumption_Sheet44"/>
      <sheetName val="APPENDIX_B-144"/>
      <sheetName val="Bill_3_144"/>
      <sheetName val="Legal_Risk_Analysis44"/>
      <sheetName val="Cable_data44"/>
      <sheetName val="PRECAST_lightconc-II44"/>
      <sheetName val="BLOCK-A_(MEA_SHEET)43"/>
      <sheetName val="Bill_3_-_Site_Works43"/>
      <sheetName val="Asia_Revised_10-1-0743"/>
      <sheetName val="All_Capital_Plan_P+L_10-1-0743"/>
      <sheetName val="CP08_(2)43"/>
      <sheetName val="Planning_File_10-1-0743"/>
      <sheetName val="GR_slab-reinft43"/>
      <sheetName val="SITE_OVERHEADS43"/>
      <sheetName val="Civil_Works43"/>
      <sheetName val="Material_43"/>
      <sheetName val="SPT_vs_PHI43"/>
      <sheetName val="Fill_this_out_first___43"/>
      <sheetName val="IO_List43"/>
      <sheetName val="Pipe_Supports43"/>
      <sheetName val="BOQ_(2)43"/>
      <sheetName val="SCHEDULE_(3)43"/>
      <sheetName val="schedule_nos43"/>
      <sheetName val="Rate_Analysis43"/>
      <sheetName val="Boq_Block_A43"/>
      <sheetName val="Sqn_Abs_G_6__43"/>
      <sheetName val="WO_Abs__G_2__6_DUs43"/>
      <sheetName val="Air_Abs_G_6__23_DUs43"/>
      <sheetName val="4-Int-_ele(RA)43"/>
      <sheetName val="INDIGINEOUS_ITEMS_43"/>
      <sheetName val="Box-_Girder43"/>
      <sheetName val="Lease_rents43"/>
      <sheetName val="DLC_lookups43"/>
      <sheetName val="Quote_Sheet43"/>
      <sheetName val="labour_coeff43"/>
      <sheetName val="Works_-_Quote_Sheet43"/>
      <sheetName val="Gen_Info43"/>
      <sheetName val="Indirect_expenses43"/>
      <sheetName val="Cost_Any_43"/>
      <sheetName val="LIST_OF_MAKES43"/>
      <sheetName val="Detail_1A43"/>
      <sheetName val="Basement_Budget43"/>
      <sheetName val="Break_up_Sheet43"/>
      <sheetName val="E_&amp;_R43"/>
      <sheetName val="Bed_Class42"/>
      <sheetName val="Pile_cap42"/>
      <sheetName val="Mat_Cost43"/>
      <sheetName val="SPILL_OVER43"/>
      <sheetName val="DTF_Summary42"/>
      <sheetName val="UNP-NCW_42"/>
      <sheetName val="GF_Columns42"/>
      <sheetName val="Form_642"/>
      <sheetName val="BOQ_Direct_selling_cost42"/>
      <sheetName val="MASTER_RATE_ANALYSIS42"/>
      <sheetName val="Intro_42"/>
      <sheetName val="A_O_R_42"/>
      <sheetName val="Cost_summary42"/>
      <sheetName val="Direct_cost_shed_A-2_42"/>
      <sheetName val="_Resource_list42"/>
      <sheetName val="THANE_SITE42"/>
      <sheetName val="BOQ_Distribution42"/>
      <sheetName val="key_dates42"/>
      <sheetName val="specification_options42"/>
      <sheetName val="Elite_1_-_MBCL42"/>
      <sheetName val="M_R_List_(2)42"/>
      <sheetName val="Balance_Sheet_42"/>
      <sheetName val="Basic_Rates29"/>
      <sheetName val="Contract_BOQ29"/>
      <sheetName val="beam-reinft-IIInd_floor29"/>
      <sheetName val="FF_Inst_RA_08_Inst_0329"/>
      <sheetName val="beam-reinft-machine_rm29"/>
      <sheetName val="T1_WO29"/>
      <sheetName val="Staff_Acco_92"/>
      <sheetName val="Tel__46"/>
      <sheetName val="Ext_light46"/>
      <sheetName val="Staff_Acco_93"/>
      <sheetName val="SCHEDULE_OF_RATES46"/>
      <sheetName val="4_Annex_1_Basic_rate46"/>
      <sheetName val="DETAILED__BOQ46"/>
      <sheetName val="Detail_In_Door_Stad46"/>
      <sheetName val="Project_Details__46"/>
      <sheetName val="RCC,Ret__Wall46"/>
      <sheetName val="TBAL9697_-group_wise__sdpl46"/>
      <sheetName val="Load_Details(B2)46"/>
      <sheetName val="scurve_calc_(2)46"/>
      <sheetName val="Detail_P&amp;L46"/>
      <sheetName val="Assumption_Sheet46"/>
      <sheetName val="APPENDIX_B-146"/>
      <sheetName val="Bill_3_146"/>
      <sheetName val="Legal_Risk_Analysis46"/>
      <sheetName val="Cable_data46"/>
      <sheetName val="PRECAST_lightconc-II46"/>
      <sheetName val="BLOCK-A_(MEA_SHEET)45"/>
      <sheetName val="Bill_3_-_Site_Works45"/>
      <sheetName val="Asia_Revised_10-1-0745"/>
      <sheetName val="All_Capital_Plan_P+L_10-1-0745"/>
      <sheetName val="CP08_(2)45"/>
      <sheetName val="Planning_File_10-1-0745"/>
      <sheetName val="GR_slab-reinft45"/>
      <sheetName val="SITE_OVERHEADS45"/>
      <sheetName val="Civil_Works45"/>
      <sheetName val="Material_45"/>
      <sheetName val="SPT_vs_PHI45"/>
      <sheetName val="Fill_this_out_first___45"/>
      <sheetName val="IO_List45"/>
      <sheetName val="Pipe_Supports45"/>
      <sheetName val="BOQ_(2)45"/>
      <sheetName val="SCHEDULE_(3)45"/>
      <sheetName val="schedule_nos45"/>
      <sheetName val="Rate_Analysis45"/>
      <sheetName val="Boq_Block_A45"/>
      <sheetName val="Sqn_Abs_G_6__45"/>
      <sheetName val="WO_Abs__G_2__6_DUs45"/>
      <sheetName val="Air_Abs_G_6__23_DUs45"/>
      <sheetName val="4-Int-_ele(RA)45"/>
      <sheetName val="INDIGINEOUS_ITEMS_45"/>
      <sheetName val="Box-_Girder45"/>
      <sheetName val="Lease_rents45"/>
      <sheetName val="DLC_lookups45"/>
      <sheetName val="Quote_Sheet45"/>
      <sheetName val="labour_coeff45"/>
      <sheetName val="Works_-_Quote_Sheet45"/>
      <sheetName val="Gen_Info45"/>
      <sheetName val="Indirect_expenses45"/>
      <sheetName val="Cost_Any_45"/>
      <sheetName val="LIST_OF_MAKES45"/>
      <sheetName val="Detail_1A45"/>
      <sheetName val="Basement_Budget45"/>
      <sheetName val="Break_up_Sheet45"/>
      <sheetName val="E_&amp;_R45"/>
      <sheetName val="Bed_Class44"/>
      <sheetName val="Pile_cap44"/>
      <sheetName val="Mat_Cost45"/>
      <sheetName val="SPILL_OVER45"/>
      <sheetName val="DTF_Summary44"/>
      <sheetName val="UNP-NCW_44"/>
      <sheetName val="GF_Columns44"/>
      <sheetName val="Form_644"/>
      <sheetName val="BOQ_Direct_selling_cost44"/>
      <sheetName val="MASTER_RATE_ANALYSIS44"/>
      <sheetName val="Intro_44"/>
      <sheetName val="A_O_R_44"/>
      <sheetName val="Cost_summary44"/>
      <sheetName val="Direct_cost_shed_A-2_44"/>
      <sheetName val="_Resource_list44"/>
      <sheetName val="THANE_SITE44"/>
      <sheetName val="BOQ_Distribution44"/>
      <sheetName val="key_dates44"/>
      <sheetName val="specification_options44"/>
      <sheetName val="Elite_1_-_MBCL44"/>
      <sheetName val="M_R_List_(2)44"/>
      <sheetName val="Balance_Sheet_44"/>
      <sheetName val="Basic_Rates31"/>
      <sheetName val="Contract_BOQ31"/>
      <sheetName val="beam-reinft-IIInd_floor31"/>
      <sheetName val="FF_Inst_RA_08_Inst_0331"/>
      <sheetName val="beam-reinft-machine_rm31"/>
      <sheetName val="T1_WO31"/>
      <sheetName val="Staff_Acco_96"/>
      <sheetName val="Tel__48"/>
      <sheetName val="Ext_light48"/>
      <sheetName val="Staff_Acco_97"/>
      <sheetName val="SCHEDULE_OF_RATES48"/>
      <sheetName val="4_Annex_1_Basic_rate48"/>
      <sheetName val="DETAILED__BOQ48"/>
      <sheetName val="Detail_In_Door_Stad48"/>
      <sheetName val="Project_Details__48"/>
      <sheetName val="RCC,Ret__Wall48"/>
      <sheetName val="TBAL9697_-group_wise__sdpl48"/>
      <sheetName val="Load_Details(B2)48"/>
      <sheetName val="scurve_calc_(2)48"/>
      <sheetName val="Detail_P&amp;L48"/>
      <sheetName val="Assumption_Sheet48"/>
      <sheetName val="APPENDIX_B-148"/>
      <sheetName val="Bill_3_148"/>
      <sheetName val="Legal_Risk_Analysis48"/>
      <sheetName val="Cable_data48"/>
      <sheetName val="PRECAST_lightconc-II48"/>
      <sheetName val="BLOCK-A_(MEA_SHEET)47"/>
      <sheetName val="Bill_3_-_Site_Works47"/>
      <sheetName val="Asia_Revised_10-1-0747"/>
      <sheetName val="All_Capital_Plan_P+L_10-1-0747"/>
      <sheetName val="CP08_(2)47"/>
      <sheetName val="Planning_File_10-1-0747"/>
      <sheetName val="GR_slab-reinft47"/>
      <sheetName val="SITE_OVERHEADS47"/>
      <sheetName val="Civil_Works47"/>
      <sheetName val="Material_47"/>
      <sheetName val="SPT_vs_PHI47"/>
      <sheetName val="Fill_this_out_first___47"/>
      <sheetName val="IO_List47"/>
      <sheetName val="Pipe_Supports47"/>
      <sheetName val="BOQ_(2)47"/>
      <sheetName val="SCHEDULE_(3)47"/>
      <sheetName val="schedule_nos47"/>
      <sheetName val="Rate_Analysis47"/>
      <sheetName val="Boq_Block_A47"/>
      <sheetName val="Sqn_Abs_G_6__47"/>
      <sheetName val="WO_Abs__G_2__6_DUs47"/>
      <sheetName val="Air_Abs_G_6__23_DUs47"/>
      <sheetName val="4-Int-_ele(RA)47"/>
      <sheetName val="INDIGINEOUS_ITEMS_47"/>
      <sheetName val="Box-_Girder47"/>
      <sheetName val="Lease_rents47"/>
      <sheetName val="DLC_lookups47"/>
      <sheetName val="Quote_Sheet47"/>
      <sheetName val="labour_coeff47"/>
      <sheetName val="Works_-_Quote_Sheet47"/>
      <sheetName val="Gen_Info47"/>
      <sheetName val="Indirect_expenses47"/>
      <sheetName val="Cost_Any_47"/>
      <sheetName val="LIST_OF_MAKES47"/>
      <sheetName val="Detail_1A47"/>
      <sheetName val="Basement_Budget47"/>
      <sheetName val="Break_up_Sheet47"/>
      <sheetName val="E_&amp;_R47"/>
      <sheetName val="Bed_Class46"/>
      <sheetName val="Pile_cap46"/>
      <sheetName val="Mat_Cost47"/>
      <sheetName val="SPILL_OVER47"/>
      <sheetName val="DTF_Summary46"/>
      <sheetName val="UNP-NCW_46"/>
      <sheetName val="GF_Columns46"/>
      <sheetName val="Form_646"/>
      <sheetName val="BOQ_Direct_selling_cost46"/>
      <sheetName val="MASTER_RATE_ANALYSIS46"/>
      <sheetName val="Intro_46"/>
      <sheetName val="A_O_R_46"/>
      <sheetName val="Cost_summary46"/>
      <sheetName val="Direct_cost_shed_A-2_46"/>
      <sheetName val="_Resource_list46"/>
      <sheetName val="THANE_SITE46"/>
      <sheetName val="BOQ_Distribution46"/>
      <sheetName val="key_dates46"/>
      <sheetName val="specification_options46"/>
      <sheetName val="Elite_1_-_MBCL46"/>
      <sheetName val="M_R_List_(2)46"/>
      <sheetName val="Balance_Sheet_46"/>
      <sheetName val="Basic_Rates33"/>
      <sheetName val="Contract_BOQ33"/>
      <sheetName val="beam-reinft-IIInd_floor33"/>
      <sheetName val="FF_Inst_RA_08_Inst_0333"/>
      <sheetName val="beam-reinft-machine_rm33"/>
      <sheetName val="T1_WO33"/>
      <sheetName val="Staff_Acco_122"/>
      <sheetName val="Tel__61"/>
      <sheetName val="Ext_light61"/>
      <sheetName val="Staff_Acco_123"/>
      <sheetName val="SCHEDULE_OF_RATES61"/>
      <sheetName val="4_Annex_1_Basic_rate61"/>
      <sheetName val="DETAILED__BOQ61"/>
      <sheetName val="Detail_In_Door_Stad61"/>
      <sheetName val="Project_Details__61"/>
      <sheetName val="RCC,Ret__Wall61"/>
      <sheetName val="TBAL9697_-group_wise__sdpl61"/>
      <sheetName val="Load_Details(B2)61"/>
      <sheetName val="scurve_calc_(2)61"/>
      <sheetName val="Detail_P&amp;L61"/>
      <sheetName val="Assumption_Sheet61"/>
      <sheetName val="APPENDIX_B-161"/>
      <sheetName val="Bill_3_161"/>
      <sheetName val="Legal_Risk_Analysis61"/>
      <sheetName val="Cable_data61"/>
      <sheetName val="PRECAST_lightconc-II61"/>
      <sheetName val="BLOCK-A_(MEA_SHEET)60"/>
      <sheetName val="Bill_3_-_Site_Works60"/>
      <sheetName val="Asia_Revised_10-1-0760"/>
      <sheetName val="All_Capital_Plan_P+L_10-1-0760"/>
      <sheetName val="CP08_(2)60"/>
      <sheetName val="Planning_File_10-1-0760"/>
      <sheetName val="GR_slab-reinft60"/>
      <sheetName val="SITE_OVERHEADS60"/>
      <sheetName val="Civil_Works60"/>
      <sheetName val="Material_60"/>
      <sheetName val="SPT_vs_PHI60"/>
      <sheetName val="Fill_this_out_first___60"/>
      <sheetName val="IO_List60"/>
      <sheetName val="Pipe_Supports60"/>
      <sheetName val="BOQ_(2)60"/>
      <sheetName val="SCHEDULE_(3)60"/>
      <sheetName val="schedule_nos60"/>
      <sheetName val="Rate_Analysis60"/>
      <sheetName val="Boq_Block_A60"/>
      <sheetName val="Sqn_Abs_G_6__60"/>
      <sheetName val="WO_Abs__G_2__6_DUs60"/>
      <sheetName val="Air_Abs_G_6__23_DUs60"/>
      <sheetName val="4-Int-_ele(RA)60"/>
      <sheetName val="INDIGINEOUS_ITEMS_60"/>
      <sheetName val="Box-_Girder60"/>
      <sheetName val="Lease_rents60"/>
      <sheetName val="DLC_lookups60"/>
      <sheetName val="Quote_Sheet60"/>
      <sheetName val="labour_coeff60"/>
      <sheetName val="Works_-_Quote_Sheet60"/>
      <sheetName val="Gen_Info60"/>
      <sheetName val="Indirect_expenses60"/>
      <sheetName val="Cost_Any_60"/>
      <sheetName val="LIST_OF_MAKES60"/>
      <sheetName val="Detail_1A60"/>
      <sheetName val="Basement_Budget60"/>
      <sheetName val="Break_up_Sheet60"/>
      <sheetName val="E_&amp;_R60"/>
      <sheetName val="Bed_Class59"/>
      <sheetName val="Pile_cap59"/>
      <sheetName val="Mat_Cost60"/>
      <sheetName val="SPILL_OVER60"/>
      <sheetName val="DTF_Summary59"/>
      <sheetName val="UNP-NCW_59"/>
      <sheetName val="GF_Columns59"/>
      <sheetName val="Form_659"/>
      <sheetName val="BOQ_Direct_selling_cost59"/>
      <sheetName val="MASTER_RATE_ANALYSIS59"/>
      <sheetName val="Intro_59"/>
      <sheetName val="A_O_R_59"/>
      <sheetName val="Cost_summary59"/>
      <sheetName val="Direct_cost_shed_A-2_59"/>
      <sheetName val="_Resource_list59"/>
      <sheetName val="THANE_SITE59"/>
      <sheetName val="BOQ_Distribution59"/>
      <sheetName val="key_dates59"/>
      <sheetName val="specification_options59"/>
      <sheetName val="Elite_1_-_MBCL59"/>
      <sheetName val="M_R_List_(2)59"/>
      <sheetName val="Balance_Sheet_59"/>
      <sheetName val="Basic_Rates46"/>
      <sheetName val="Contract_BOQ46"/>
      <sheetName val="beam-reinft-IIInd_floor46"/>
      <sheetName val="FF_Inst_RA_08_Inst_0346"/>
      <sheetName val="beam-reinft-machine_rm46"/>
      <sheetName val="T1_WO46"/>
      <sheetName val="Staff_Acco_98"/>
      <sheetName val="Tel__49"/>
      <sheetName val="Ext_light49"/>
      <sheetName val="Staff_Acco_99"/>
      <sheetName val="SCHEDULE_OF_RATES49"/>
      <sheetName val="4_Annex_1_Basic_rate49"/>
      <sheetName val="DETAILED__BOQ49"/>
      <sheetName val="Detail_In_Door_Stad49"/>
      <sheetName val="Project_Details__49"/>
      <sheetName val="RCC,Ret__Wall49"/>
      <sheetName val="TBAL9697_-group_wise__sdpl49"/>
      <sheetName val="Load_Details(B2)49"/>
      <sheetName val="scurve_calc_(2)49"/>
      <sheetName val="Detail_P&amp;L49"/>
      <sheetName val="Assumption_Sheet49"/>
      <sheetName val="APPENDIX_B-149"/>
      <sheetName val="Bill_3_149"/>
      <sheetName val="Legal_Risk_Analysis49"/>
      <sheetName val="Cable_data49"/>
      <sheetName val="PRECAST_lightconc-II49"/>
      <sheetName val="BLOCK-A_(MEA_SHEET)48"/>
      <sheetName val="Bill_3_-_Site_Works48"/>
      <sheetName val="Asia_Revised_10-1-0748"/>
      <sheetName val="All_Capital_Plan_P+L_10-1-0748"/>
      <sheetName val="CP08_(2)48"/>
      <sheetName val="Planning_File_10-1-0748"/>
      <sheetName val="GR_slab-reinft48"/>
      <sheetName val="SITE_OVERHEADS48"/>
      <sheetName val="Civil_Works48"/>
      <sheetName val="Material_48"/>
      <sheetName val="SPT_vs_PHI48"/>
      <sheetName val="Fill_this_out_first___48"/>
      <sheetName val="IO_List48"/>
      <sheetName val="Pipe_Supports48"/>
      <sheetName val="BOQ_(2)48"/>
      <sheetName val="SCHEDULE_(3)48"/>
      <sheetName val="schedule_nos48"/>
      <sheetName val="Rate_Analysis48"/>
      <sheetName val="Boq_Block_A48"/>
      <sheetName val="Sqn_Abs_G_6__48"/>
      <sheetName val="WO_Abs__G_2__6_DUs48"/>
      <sheetName val="Air_Abs_G_6__23_DUs48"/>
      <sheetName val="4-Int-_ele(RA)48"/>
      <sheetName val="INDIGINEOUS_ITEMS_48"/>
      <sheetName val="Box-_Girder48"/>
      <sheetName val="Lease_rents48"/>
      <sheetName val="DLC_lookups48"/>
      <sheetName val="Quote_Sheet48"/>
      <sheetName val="labour_coeff48"/>
      <sheetName val="Works_-_Quote_Sheet48"/>
      <sheetName val="Gen_Info48"/>
      <sheetName val="Indirect_expenses48"/>
      <sheetName val="Cost_Any_48"/>
      <sheetName val="LIST_OF_MAKES48"/>
      <sheetName val="Detail_1A48"/>
      <sheetName val="Basement_Budget48"/>
      <sheetName val="Break_up_Sheet48"/>
      <sheetName val="E_&amp;_R48"/>
      <sheetName val="Bed_Class47"/>
      <sheetName val="Pile_cap47"/>
      <sheetName val="Mat_Cost48"/>
      <sheetName val="SPILL_OVER48"/>
      <sheetName val="DTF_Summary47"/>
      <sheetName val="UNP-NCW_47"/>
      <sheetName val="GF_Columns47"/>
      <sheetName val="Form_647"/>
      <sheetName val="BOQ_Direct_selling_cost47"/>
      <sheetName val="MASTER_RATE_ANALYSIS47"/>
      <sheetName val="Intro_47"/>
      <sheetName val="A_O_R_47"/>
      <sheetName val="Cost_summary47"/>
      <sheetName val="Direct_cost_shed_A-2_47"/>
      <sheetName val="_Resource_list47"/>
      <sheetName val="THANE_SITE47"/>
      <sheetName val="BOQ_Distribution47"/>
      <sheetName val="key_dates47"/>
      <sheetName val="specification_options47"/>
      <sheetName val="Elite_1_-_MBCL47"/>
      <sheetName val="M_R_List_(2)47"/>
      <sheetName val="Balance_Sheet_47"/>
      <sheetName val="Basic_Rates34"/>
      <sheetName val="Contract_BOQ34"/>
      <sheetName val="beam-reinft-IIInd_floor34"/>
      <sheetName val="FF_Inst_RA_08_Inst_0334"/>
      <sheetName val="beam-reinft-machine_rm34"/>
      <sheetName val="T1_WO34"/>
      <sheetName val="Staff_Acco_100"/>
      <sheetName val="Tel__50"/>
      <sheetName val="Ext_light50"/>
      <sheetName val="Staff_Acco_101"/>
      <sheetName val="SCHEDULE_OF_RATES50"/>
      <sheetName val="4_Annex_1_Basic_rate50"/>
      <sheetName val="DETAILED__BOQ50"/>
      <sheetName val="Detail_In_Door_Stad50"/>
      <sheetName val="Project_Details__50"/>
      <sheetName val="RCC,Ret__Wall50"/>
      <sheetName val="TBAL9697_-group_wise__sdpl50"/>
      <sheetName val="Load_Details(B2)50"/>
      <sheetName val="scurve_calc_(2)50"/>
      <sheetName val="Detail_P&amp;L50"/>
      <sheetName val="Assumption_Sheet50"/>
      <sheetName val="APPENDIX_B-150"/>
      <sheetName val="Bill_3_150"/>
      <sheetName val="Legal_Risk_Analysis50"/>
      <sheetName val="Cable_data50"/>
      <sheetName val="PRECAST_lightconc-II50"/>
      <sheetName val="BLOCK-A_(MEA_SHEET)49"/>
      <sheetName val="Bill_3_-_Site_Works49"/>
      <sheetName val="Asia_Revised_10-1-0749"/>
      <sheetName val="All_Capital_Plan_P+L_10-1-0749"/>
      <sheetName val="CP08_(2)49"/>
      <sheetName val="Planning_File_10-1-0749"/>
      <sheetName val="GR_slab-reinft49"/>
      <sheetName val="SITE_OVERHEADS49"/>
      <sheetName val="Civil_Works49"/>
      <sheetName val="Material_49"/>
      <sheetName val="SPT_vs_PHI49"/>
      <sheetName val="Fill_this_out_first___49"/>
      <sheetName val="IO_List49"/>
      <sheetName val="Pipe_Supports49"/>
      <sheetName val="BOQ_(2)49"/>
      <sheetName val="SCHEDULE_(3)49"/>
      <sheetName val="schedule_nos49"/>
      <sheetName val="Rate_Analysis49"/>
      <sheetName val="Boq_Block_A49"/>
      <sheetName val="Sqn_Abs_G_6__49"/>
      <sheetName val="WO_Abs__G_2__6_DUs49"/>
      <sheetName val="Air_Abs_G_6__23_DUs49"/>
      <sheetName val="4-Int-_ele(RA)49"/>
      <sheetName val="INDIGINEOUS_ITEMS_49"/>
      <sheetName val="Box-_Girder49"/>
      <sheetName val="Lease_rents49"/>
      <sheetName val="DLC_lookups49"/>
      <sheetName val="Quote_Sheet49"/>
      <sheetName val="labour_coeff49"/>
      <sheetName val="Works_-_Quote_Sheet49"/>
      <sheetName val="Gen_Info49"/>
      <sheetName val="Indirect_expenses49"/>
      <sheetName val="Cost_Any_49"/>
      <sheetName val="LIST_OF_MAKES49"/>
      <sheetName val="Detail_1A49"/>
      <sheetName val="Basement_Budget49"/>
      <sheetName val="Break_up_Sheet49"/>
      <sheetName val="E_&amp;_R49"/>
      <sheetName val="Bed_Class48"/>
      <sheetName val="Pile_cap48"/>
      <sheetName val="Mat_Cost49"/>
      <sheetName val="SPILL_OVER49"/>
      <sheetName val="DTF_Summary48"/>
      <sheetName val="UNP-NCW_48"/>
      <sheetName val="GF_Columns48"/>
      <sheetName val="Form_648"/>
      <sheetName val="BOQ_Direct_selling_cost48"/>
      <sheetName val="MASTER_RATE_ANALYSIS48"/>
      <sheetName val="Intro_48"/>
      <sheetName val="A_O_R_48"/>
      <sheetName val="Cost_summary48"/>
      <sheetName val="Direct_cost_shed_A-2_48"/>
      <sheetName val="_Resource_list48"/>
      <sheetName val="THANE_SITE48"/>
      <sheetName val="BOQ_Distribution48"/>
      <sheetName val="key_dates48"/>
      <sheetName val="specification_options48"/>
      <sheetName val="Elite_1_-_MBCL48"/>
      <sheetName val="M_R_List_(2)48"/>
      <sheetName val="Balance_Sheet_48"/>
      <sheetName val="Basic_Rates35"/>
      <sheetName val="Contract_BOQ35"/>
      <sheetName val="beam-reinft-IIInd_floor35"/>
      <sheetName val="FF_Inst_RA_08_Inst_0335"/>
      <sheetName val="beam-reinft-machine_rm35"/>
      <sheetName val="T1_WO35"/>
      <sheetName val="Staff_Acco_106"/>
      <sheetName val="Tel__53"/>
      <sheetName val="Ext_light53"/>
      <sheetName val="Staff_Acco_107"/>
      <sheetName val="SCHEDULE_OF_RATES53"/>
      <sheetName val="4_Annex_1_Basic_rate53"/>
      <sheetName val="DETAILED__BOQ53"/>
      <sheetName val="Detail_In_Door_Stad53"/>
      <sheetName val="Project_Details__53"/>
      <sheetName val="RCC,Ret__Wall53"/>
      <sheetName val="TBAL9697_-group_wise__sdpl53"/>
      <sheetName val="Load_Details(B2)53"/>
      <sheetName val="scurve_calc_(2)53"/>
      <sheetName val="Detail_P&amp;L53"/>
      <sheetName val="Assumption_Sheet53"/>
      <sheetName val="APPENDIX_B-153"/>
      <sheetName val="Bill_3_153"/>
      <sheetName val="Legal_Risk_Analysis53"/>
      <sheetName val="Cable_data53"/>
      <sheetName val="PRECAST_lightconc-II53"/>
      <sheetName val="BLOCK-A_(MEA_SHEET)52"/>
      <sheetName val="Bill_3_-_Site_Works52"/>
      <sheetName val="Asia_Revised_10-1-0752"/>
      <sheetName val="All_Capital_Plan_P+L_10-1-0752"/>
      <sheetName val="CP08_(2)52"/>
      <sheetName val="Planning_File_10-1-0752"/>
      <sheetName val="GR_slab-reinft52"/>
      <sheetName val="SITE_OVERHEADS52"/>
      <sheetName val="Civil_Works52"/>
      <sheetName val="Material_52"/>
      <sheetName val="SPT_vs_PHI52"/>
      <sheetName val="Fill_this_out_first___52"/>
      <sheetName val="IO_List52"/>
      <sheetName val="Pipe_Supports52"/>
      <sheetName val="BOQ_(2)52"/>
      <sheetName val="SCHEDULE_(3)52"/>
      <sheetName val="schedule_nos52"/>
      <sheetName val="Rate_Analysis52"/>
      <sheetName val="Boq_Block_A52"/>
      <sheetName val="Sqn_Abs_G_6__52"/>
      <sheetName val="WO_Abs__G_2__6_DUs52"/>
      <sheetName val="Air_Abs_G_6__23_DUs52"/>
      <sheetName val="4-Int-_ele(RA)52"/>
      <sheetName val="INDIGINEOUS_ITEMS_52"/>
      <sheetName val="Box-_Girder52"/>
      <sheetName val="Lease_rents52"/>
      <sheetName val="DLC_lookups52"/>
      <sheetName val="Quote_Sheet52"/>
      <sheetName val="labour_coeff52"/>
      <sheetName val="Works_-_Quote_Sheet52"/>
      <sheetName val="Gen_Info52"/>
      <sheetName val="Indirect_expenses52"/>
      <sheetName val="Cost_Any_52"/>
      <sheetName val="LIST_OF_MAKES52"/>
      <sheetName val="Detail_1A52"/>
      <sheetName val="Basement_Budget52"/>
      <sheetName val="Break_up_Sheet52"/>
      <sheetName val="E_&amp;_R52"/>
      <sheetName val="Bed_Class51"/>
      <sheetName val="Pile_cap51"/>
      <sheetName val="Mat_Cost52"/>
      <sheetName val="SPILL_OVER52"/>
      <sheetName val="DTF_Summary51"/>
      <sheetName val="UNP-NCW_51"/>
      <sheetName val="GF_Columns51"/>
      <sheetName val="Form_651"/>
      <sheetName val="BOQ_Direct_selling_cost51"/>
      <sheetName val="MASTER_RATE_ANALYSIS51"/>
      <sheetName val="Intro_51"/>
      <sheetName val="A_O_R_51"/>
      <sheetName val="Cost_summary51"/>
      <sheetName val="Direct_cost_shed_A-2_51"/>
      <sheetName val="_Resource_list51"/>
      <sheetName val="THANE_SITE51"/>
      <sheetName val="BOQ_Distribution51"/>
      <sheetName val="key_dates51"/>
      <sheetName val="specification_options51"/>
      <sheetName val="Elite_1_-_MBCL51"/>
      <sheetName val="M_R_List_(2)51"/>
      <sheetName val="Balance_Sheet_51"/>
      <sheetName val="Basic_Rates38"/>
      <sheetName val="Contract_BOQ38"/>
      <sheetName val="beam-reinft-IIInd_floor38"/>
      <sheetName val="FF_Inst_RA_08_Inst_0338"/>
      <sheetName val="beam-reinft-machine_rm38"/>
      <sheetName val="T1_WO38"/>
      <sheetName val="Staff_Acco_102"/>
      <sheetName val="Tel__51"/>
      <sheetName val="Ext_light51"/>
      <sheetName val="Staff_Acco_103"/>
      <sheetName val="SCHEDULE_OF_RATES51"/>
      <sheetName val="4_Annex_1_Basic_rate51"/>
      <sheetName val="DETAILED__BOQ51"/>
      <sheetName val="Detail_In_Door_Stad51"/>
      <sheetName val="Project_Details__51"/>
      <sheetName val="RCC,Ret__Wall51"/>
      <sheetName val="TBAL9697_-group_wise__sdpl51"/>
      <sheetName val="Load_Details(B2)51"/>
      <sheetName val="scurve_calc_(2)51"/>
      <sheetName val="Detail_P&amp;L51"/>
      <sheetName val="Assumption_Sheet51"/>
      <sheetName val="APPENDIX_B-151"/>
      <sheetName val="Bill_3_151"/>
      <sheetName val="Legal_Risk_Analysis51"/>
      <sheetName val="Cable_data51"/>
      <sheetName val="PRECAST_lightconc-II51"/>
      <sheetName val="BLOCK-A_(MEA_SHEET)50"/>
      <sheetName val="Bill_3_-_Site_Works50"/>
      <sheetName val="Asia_Revised_10-1-0750"/>
      <sheetName val="All_Capital_Plan_P+L_10-1-0750"/>
      <sheetName val="CP08_(2)50"/>
      <sheetName val="Planning_File_10-1-0750"/>
      <sheetName val="GR_slab-reinft50"/>
      <sheetName val="SITE_OVERHEADS50"/>
      <sheetName val="Civil_Works50"/>
      <sheetName val="Material_50"/>
      <sheetName val="SPT_vs_PHI50"/>
      <sheetName val="Fill_this_out_first___50"/>
      <sheetName val="IO_List50"/>
      <sheetName val="Pipe_Supports50"/>
      <sheetName val="BOQ_(2)50"/>
      <sheetName val="SCHEDULE_(3)50"/>
      <sheetName val="schedule_nos50"/>
      <sheetName val="Rate_Analysis50"/>
      <sheetName val="Boq_Block_A50"/>
      <sheetName val="Sqn_Abs_G_6__50"/>
      <sheetName val="WO_Abs__G_2__6_DUs50"/>
      <sheetName val="Air_Abs_G_6__23_DUs50"/>
      <sheetName val="4-Int-_ele(RA)50"/>
      <sheetName val="INDIGINEOUS_ITEMS_50"/>
      <sheetName val="Box-_Girder50"/>
      <sheetName val="Lease_rents50"/>
      <sheetName val="DLC_lookups50"/>
      <sheetName val="Quote_Sheet50"/>
      <sheetName val="labour_coeff50"/>
      <sheetName val="Works_-_Quote_Sheet50"/>
      <sheetName val="Gen_Info50"/>
      <sheetName val="Indirect_expenses50"/>
      <sheetName val="Cost_Any_50"/>
      <sheetName val="LIST_OF_MAKES50"/>
      <sheetName val="Detail_1A50"/>
      <sheetName val="Basement_Budget50"/>
      <sheetName val="Break_up_Sheet50"/>
      <sheetName val="E_&amp;_R50"/>
      <sheetName val="Bed_Class49"/>
      <sheetName val="Pile_cap49"/>
      <sheetName val="Mat_Cost50"/>
      <sheetName val="SPILL_OVER50"/>
      <sheetName val="DTF_Summary49"/>
      <sheetName val="UNP-NCW_49"/>
      <sheetName val="GF_Columns49"/>
      <sheetName val="Form_649"/>
      <sheetName val="BOQ_Direct_selling_cost49"/>
      <sheetName val="MASTER_RATE_ANALYSIS49"/>
      <sheetName val="Intro_49"/>
      <sheetName val="A_O_R_49"/>
      <sheetName val="Cost_summary49"/>
      <sheetName val="Direct_cost_shed_A-2_49"/>
      <sheetName val="_Resource_list49"/>
      <sheetName val="THANE_SITE49"/>
      <sheetName val="BOQ_Distribution49"/>
      <sheetName val="key_dates49"/>
      <sheetName val="specification_options49"/>
      <sheetName val="Elite_1_-_MBCL49"/>
      <sheetName val="M_R_List_(2)49"/>
      <sheetName val="Balance_Sheet_49"/>
      <sheetName val="Basic_Rates36"/>
      <sheetName val="Contract_BOQ36"/>
      <sheetName val="beam-reinft-IIInd_floor36"/>
      <sheetName val="FF_Inst_RA_08_Inst_0336"/>
      <sheetName val="beam-reinft-machine_rm36"/>
      <sheetName val="T1_WO36"/>
      <sheetName val="Staff_Acco_104"/>
      <sheetName val="Tel__52"/>
      <sheetName val="Ext_light52"/>
      <sheetName val="Staff_Acco_105"/>
      <sheetName val="SCHEDULE_OF_RATES52"/>
      <sheetName val="4_Annex_1_Basic_rate52"/>
      <sheetName val="DETAILED__BOQ52"/>
      <sheetName val="Detail_In_Door_Stad52"/>
      <sheetName val="Project_Details__52"/>
      <sheetName val="RCC,Ret__Wall52"/>
      <sheetName val="TBAL9697_-group_wise__sdpl52"/>
      <sheetName val="Load_Details(B2)52"/>
      <sheetName val="scurve_calc_(2)52"/>
      <sheetName val="Detail_P&amp;L52"/>
      <sheetName val="Assumption_Sheet52"/>
      <sheetName val="APPENDIX_B-152"/>
      <sheetName val="Bill_3_152"/>
      <sheetName val="Legal_Risk_Analysis52"/>
      <sheetName val="Cable_data52"/>
      <sheetName val="PRECAST_lightconc-II52"/>
      <sheetName val="BLOCK-A_(MEA_SHEET)51"/>
      <sheetName val="Bill_3_-_Site_Works51"/>
      <sheetName val="Asia_Revised_10-1-0751"/>
      <sheetName val="All_Capital_Plan_P+L_10-1-0751"/>
      <sheetName val="CP08_(2)51"/>
      <sheetName val="Planning_File_10-1-0751"/>
      <sheetName val="GR_slab-reinft51"/>
      <sheetName val="SITE_OVERHEADS51"/>
      <sheetName val="Civil_Works51"/>
      <sheetName val="Material_51"/>
      <sheetName val="SPT_vs_PHI51"/>
      <sheetName val="Fill_this_out_first___51"/>
      <sheetName val="IO_List51"/>
      <sheetName val="Pipe_Supports51"/>
      <sheetName val="BOQ_(2)51"/>
      <sheetName val="SCHEDULE_(3)51"/>
      <sheetName val="schedule_nos51"/>
      <sheetName val="Rate_Analysis51"/>
      <sheetName val="Boq_Block_A51"/>
      <sheetName val="Sqn_Abs_G_6__51"/>
      <sheetName val="WO_Abs__G_2__6_DUs51"/>
      <sheetName val="Air_Abs_G_6__23_DUs51"/>
      <sheetName val="4-Int-_ele(RA)51"/>
      <sheetName val="INDIGINEOUS_ITEMS_51"/>
      <sheetName val="Box-_Girder51"/>
      <sheetName val="Lease_rents51"/>
      <sheetName val="DLC_lookups51"/>
      <sheetName val="Quote_Sheet51"/>
      <sheetName val="labour_coeff51"/>
      <sheetName val="Works_-_Quote_Sheet51"/>
      <sheetName val="Gen_Info51"/>
      <sheetName val="Indirect_expenses51"/>
      <sheetName val="Cost_Any_51"/>
      <sheetName val="LIST_OF_MAKES51"/>
      <sheetName val="Detail_1A51"/>
      <sheetName val="Basement_Budget51"/>
      <sheetName val="Break_up_Sheet51"/>
      <sheetName val="E_&amp;_R51"/>
      <sheetName val="Bed_Class50"/>
      <sheetName val="Pile_cap50"/>
      <sheetName val="Mat_Cost51"/>
      <sheetName val="SPILL_OVER51"/>
      <sheetName val="DTF_Summary50"/>
      <sheetName val="UNP-NCW_50"/>
      <sheetName val="GF_Columns50"/>
      <sheetName val="Form_650"/>
      <sheetName val="BOQ_Direct_selling_cost50"/>
      <sheetName val="MASTER_RATE_ANALYSIS50"/>
      <sheetName val="Intro_50"/>
      <sheetName val="A_O_R_50"/>
      <sheetName val="Cost_summary50"/>
      <sheetName val="Direct_cost_shed_A-2_50"/>
      <sheetName val="_Resource_list50"/>
      <sheetName val="THANE_SITE50"/>
      <sheetName val="BOQ_Distribution50"/>
      <sheetName val="key_dates50"/>
      <sheetName val="specification_options50"/>
      <sheetName val="Elite_1_-_MBCL50"/>
      <sheetName val="M_R_List_(2)50"/>
      <sheetName val="Balance_Sheet_50"/>
      <sheetName val="Basic_Rates37"/>
      <sheetName val="Contract_BOQ37"/>
      <sheetName val="beam-reinft-IIInd_floor37"/>
      <sheetName val="FF_Inst_RA_08_Inst_0337"/>
      <sheetName val="beam-reinft-machine_rm37"/>
      <sheetName val="T1_WO37"/>
      <sheetName val="Staff_Acco_108"/>
      <sheetName val="Tel__54"/>
      <sheetName val="Ext_light54"/>
      <sheetName val="Staff_Acco_109"/>
      <sheetName val="SCHEDULE_OF_RATES54"/>
      <sheetName val="4_Annex_1_Basic_rate54"/>
      <sheetName val="DETAILED__BOQ54"/>
      <sheetName val="Detail_In_Door_Stad54"/>
      <sheetName val="Project_Details__54"/>
      <sheetName val="RCC,Ret__Wall54"/>
      <sheetName val="TBAL9697_-group_wise__sdpl54"/>
      <sheetName val="Load_Details(B2)54"/>
      <sheetName val="scurve_calc_(2)54"/>
      <sheetName val="Detail_P&amp;L54"/>
      <sheetName val="Assumption_Sheet54"/>
      <sheetName val="APPENDIX_B-154"/>
      <sheetName val="Bill_3_154"/>
      <sheetName val="Legal_Risk_Analysis54"/>
      <sheetName val="Cable_data54"/>
      <sheetName val="PRECAST_lightconc-II54"/>
      <sheetName val="BLOCK-A_(MEA_SHEET)53"/>
      <sheetName val="Bill_3_-_Site_Works53"/>
      <sheetName val="Asia_Revised_10-1-0753"/>
      <sheetName val="All_Capital_Plan_P+L_10-1-0753"/>
      <sheetName val="CP08_(2)53"/>
      <sheetName val="Planning_File_10-1-0753"/>
      <sheetName val="GR_slab-reinft53"/>
      <sheetName val="SITE_OVERHEADS53"/>
      <sheetName val="Civil_Works53"/>
      <sheetName val="Material_53"/>
      <sheetName val="SPT_vs_PHI53"/>
      <sheetName val="Fill_this_out_first___53"/>
      <sheetName val="IO_List53"/>
      <sheetName val="Pipe_Supports53"/>
      <sheetName val="BOQ_(2)53"/>
      <sheetName val="SCHEDULE_(3)53"/>
      <sheetName val="schedule_nos53"/>
      <sheetName val="Rate_Analysis53"/>
      <sheetName val="Boq_Block_A53"/>
      <sheetName val="Sqn_Abs_G_6__53"/>
      <sheetName val="WO_Abs__G_2__6_DUs53"/>
      <sheetName val="Air_Abs_G_6__23_DUs53"/>
      <sheetName val="4-Int-_ele(RA)53"/>
      <sheetName val="INDIGINEOUS_ITEMS_53"/>
      <sheetName val="Box-_Girder53"/>
      <sheetName val="Lease_rents53"/>
      <sheetName val="DLC_lookups53"/>
      <sheetName val="Quote_Sheet53"/>
      <sheetName val="labour_coeff53"/>
      <sheetName val="Works_-_Quote_Sheet53"/>
      <sheetName val="Gen_Info53"/>
      <sheetName val="Indirect_expenses53"/>
      <sheetName val="Cost_Any_53"/>
      <sheetName val="LIST_OF_MAKES53"/>
      <sheetName val="Detail_1A53"/>
      <sheetName val="Basement_Budget53"/>
      <sheetName val="Break_up_Sheet53"/>
      <sheetName val="E_&amp;_R53"/>
      <sheetName val="Bed_Class52"/>
      <sheetName val="Pile_cap52"/>
      <sheetName val="Mat_Cost53"/>
      <sheetName val="SPILL_OVER53"/>
      <sheetName val="DTF_Summary52"/>
      <sheetName val="UNP-NCW_52"/>
      <sheetName val="GF_Columns52"/>
      <sheetName val="Form_652"/>
      <sheetName val="BOQ_Direct_selling_cost52"/>
      <sheetName val="MASTER_RATE_ANALYSIS52"/>
      <sheetName val="Intro_52"/>
      <sheetName val="A_O_R_52"/>
      <sheetName val="Cost_summary52"/>
      <sheetName val="Direct_cost_shed_A-2_52"/>
      <sheetName val="_Resource_list52"/>
      <sheetName val="THANE_SITE52"/>
      <sheetName val="BOQ_Distribution52"/>
      <sheetName val="key_dates52"/>
      <sheetName val="specification_options52"/>
      <sheetName val="Elite_1_-_MBCL52"/>
      <sheetName val="M_R_List_(2)52"/>
      <sheetName val="Balance_Sheet_52"/>
      <sheetName val="Basic_Rates39"/>
      <sheetName val="Contract_BOQ39"/>
      <sheetName val="beam-reinft-IIInd_floor39"/>
      <sheetName val="FF_Inst_RA_08_Inst_0339"/>
      <sheetName val="beam-reinft-machine_rm39"/>
      <sheetName val="T1_WO39"/>
      <sheetName val="Staff_Acco_110"/>
      <sheetName val="Tel__55"/>
      <sheetName val="Ext_light55"/>
      <sheetName val="Staff_Acco_111"/>
      <sheetName val="SCHEDULE_OF_RATES55"/>
      <sheetName val="4_Annex_1_Basic_rate55"/>
      <sheetName val="DETAILED__BOQ55"/>
      <sheetName val="Detail_In_Door_Stad55"/>
      <sheetName val="Project_Details__55"/>
      <sheetName val="RCC,Ret__Wall55"/>
      <sheetName val="TBAL9697_-group_wise__sdpl55"/>
      <sheetName val="Load_Details(B2)55"/>
      <sheetName val="scurve_calc_(2)55"/>
      <sheetName val="Detail_P&amp;L55"/>
      <sheetName val="Assumption_Sheet55"/>
      <sheetName val="APPENDIX_B-155"/>
      <sheetName val="Bill_3_155"/>
      <sheetName val="Legal_Risk_Analysis55"/>
      <sheetName val="Cable_data55"/>
      <sheetName val="PRECAST_lightconc-II55"/>
      <sheetName val="BLOCK-A_(MEA_SHEET)54"/>
      <sheetName val="Bill_3_-_Site_Works54"/>
      <sheetName val="Asia_Revised_10-1-0754"/>
      <sheetName val="All_Capital_Plan_P+L_10-1-0754"/>
      <sheetName val="CP08_(2)54"/>
      <sheetName val="Planning_File_10-1-0754"/>
      <sheetName val="GR_slab-reinft54"/>
      <sheetName val="SITE_OVERHEADS54"/>
      <sheetName val="Civil_Works54"/>
      <sheetName val="Material_54"/>
      <sheetName val="SPT_vs_PHI54"/>
      <sheetName val="Fill_this_out_first___54"/>
      <sheetName val="IO_List54"/>
      <sheetName val="Pipe_Supports54"/>
      <sheetName val="BOQ_(2)54"/>
      <sheetName val="SCHEDULE_(3)54"/>
      <sheetName val="schedule_nos54"/>
      <sheetName val="Rate_Analysis54"/>
      <sheetName val="Boq_Block_A54"/>
      <sheetName val="Sqn_Abs_G_6__54"/>
      <sheetName val="WO_Abs__G_2__6_DUs54"/>
      <sheetName val="Air_Abs_G_6__23_DUs54"/>
      <sheetName val="4-Int-_ele(RA)54"/>
      <sheetName val="INDIGINEOUS_ITEMS_54"/>
      <sheetName val="Box-_Girder54"/>
      <sheetName val="Lease_rents54"/>
      <sheetName val="DLC_lookups54"/>
      <sheetName val="Quote_Sheet54"/>
      <sheetName val="labour_coeff54"/>
      <sheetName val="Works_-_Quote_Sheet54"/>
      <sheetName val="Gen_Info54"/>
      <sheetName val="Indirect_expenses54"/>
      <sheetName val="Cost_Any_54"/>
      <sheetName val="LIST_OF_MAKES54"/>
      <sheetName val="Detail_1A54"/>
      <sheetName val="Basement_Budget54"/>
      <sheetName val="Break_up_Sheet54"/>
      <sheetName val="E_&amp;_R54"/>
      <sheetName val="Bed_Class53"/>
      <sheetName val="Pile_cap53"/>
      <sheetName val="Mat_Cost54"/>
      <sheetName val="SPILL_OVER54"/>
      <sheetName val="DTF_Summary53"/>
      <sheetName val="UNP-NCW_53"/>
      <sheetName val="GF_Columns53"/>
      <sheetName val="Form_653"/>
      <sheetName val="BOQ_Direct_selling_cost53"/>
      <sheetName val="MASTER_RATE_ANALYSIS53"/>
      <sheetName val="Intro_53"/>
      <sheetName val="A_O_R_53"/>
      <sheetName val="Cost_summary53"/>
      <sheetName val="Direct_cost_shed_A-2_53"/>
      <sheetName val="_Resource_list53"/>
      <sheetName val="THANE_SITE53"/>
      <sheetName val="BOQ_Distribution53"/>
      <sheetName val="key_dates53"/>
      <sheetName val="specification_options53"/>
      <sheetName val="Elite_1_-_MBCL53"/>
      <sheetName val="M_R_List_(2)53"/>
      <sheetName val="Balance_Sheet_53"/>
      <sheetName val="Basic_Rates40"/>
      <sheetName val="Contract_BOQ40"/>
      <sheetName val="beam-reinft-IIInd_floor40"/>
      <sheetName val="FF_Inst_RA_08_Inst_0340"/>
      <sheetName val="beam-reinft-machine_rm40"/>
      <sheetName val="T1_WO40"/>
      <sheetName val="Staff_Acco_112"/>
      <sheetName val="Tel__56"/>
      <sheetName val="Ext_light56"/>
      <sheetName val="Staff_Acco_113"/>
      <sheetName val="SCHEDULE_OF_RATES56"/>
      <sheetName val="4_Annex_1_Basic_rate56"/>
      <sheetName val="DETAILED__BOQ56"/>
      <sheetName val="Detail_In_Door_Stad56"/>
      <sheetName val="Project_Details__56"/>
      <sheetName val="RCC,Ret__Wall56"/>
      <sheetName val="TBAL9697_-group_wise__sdpl56"/>
      <sheetName val="Load_Details(B2)56"/>
      <sheetName val="scurve_calc_(2)56"/>
      <sheetName val="Detail_P&amp;L56"/>
      <sheetName val="Assumption_Sheet56"/>
      <sheetName val="APPENDIX_B-156"/>
      <sheetName val="Bill_3_156"/>
      <sheetName val="Legal_Risk_Analysis56"/>
      <sheetName val="Cable_data56"/>
      <sheetName val="PRECAST_lightconc-II56"/>
      <sheetName val="BLOCK-A_(MEA_SHEET)55"/>
      <sheetName val="Bill_3_-_Site_Works55"/>
      <sheetName val="Asia_Revised_10-1-0755"/>
      <sheetName val="All_Capital_Plan_P+L_10-1-0755"/>
      <sheetName val="CP08_(2)55"/>
      <sheetName val="Planning_File_10-1-0755"/>
      <sheetName val="GR_slab-reinft55"/>
      <sheetName val="SITE_OVERHEADS55"/>
      <sheetName val="Civil_Works55"/>
      <sheetName val="Material_55"/>
      <sheetName val="SPT_vs_PHI55"/>
      <sheetName val="Fill_this_out_first___55"/>
      <sheetName val="IO_List55"/>
      <sheetName val="Pipe_Supports55"/>
      <sheetName val="BOQ_(2)55"/>
      <sheetName val="SCHEDULE_(3)55"/>
      <sheetName val="schedule_nos55"/>
      <sheetName val="Rate_Analysis55"/>
      <sheetName val="Boq_Block_A55"/>
      <sheetName val="Sqn_Abs_G_6__55"/>
      <sheetName val="WO_Abs__G_2__6_DUs55"/>
      <sheetName val="Air_Abs_G_6__23_DUs55"/>
      <sheetName val="4-Int-_ele(RA)55"/>
      <sheetName val="INDIGINEOUS_ITEMS_55"/>
      <sheetName val="Box-_Girder55"/>
      <sheetName val="Lease_rents55"/>
      <sheetName val="DLC_lookups55"/>
      <sheetName val="Quote_Sheet55"/>
      <sheetName val="labour_coeff55"/>
      <sheetName val="Works_-_Quote_Sheet55"/>
      <sheetName val="Gen_Info55"/>
      <sheetName val="Indirect_expenses55"/>
      <sheetName val="Cost_Any_55"/>
      <sheetName val="LIST_OF_MAKES55"/>
      <sheetName val="Detail_1A55"/>
      <sheetName val="Basement_Budget55"/>
      <sheetName val="Break_up_Sheet55"/>
      <sheetName val="E_&amp;_R55"/>
      <sheetName val="Bed_Class54"/>
      <sheetName val="Pile_cap54"/>
      <sheetName val="Mat_Cost55"/>
      <sheetName val="SPILL_OVER55"/>
      <sheetName val="DTF_Summary54"/>
      <sheetName val="UNP-NCW_54"/>
      <sheetName val="GF_Columns54"/>
      <sheetName val="Form_654"/>
      <sheetName val="BOQ_Direct_selling_cost54"/>
      <sheetName val="MASTER_RATE_ANALYSIS54"/>
      <sheetName val="Intro_54"/>
      <sheetName val="A_O_R_54"/>
      <sheetName val="Cost_summary54"/>
      <sheetName val="Direct_cost_shed_A-2_54"/>
      <sheetName val="_Resource_list54"/>
      <sheetName val="THANE_SITE54"/>
      <sheetName val="BOQ_Distribution54"/>
      <sheetName val="key_dates54"/>
      <sheetName val="specification_options54"/>
      <sheetName val="Elite_1_-_MBCL54"/>
      <sheetName val="M_R_List_(2)54"/>
      <sheetName val="Balance_Sheet_54"/>
      <sheetName val="Basic_Rates41"/>
      <sheetName val="Contract_BOQ41"/>
      <sheetName val="beam-reinft-IIInd_floor41"/>
      <sheetName val="FF_Inst_RA_08_Inst_0341"/>
      <sheetName val="beam-reinft-machine_rm41"/>
      <sheetName val="T1_WO41"/>
      <sheetName val="Staff_Acco_114"/>
      <sheetName val="Tel__57"/>
      <sheetName val="Ext_light57"/>
      <sheetName val="Staff_Acco_115"/>
      <sheetName val="SCHEDULE_OF_RATES57"/>
      <sheetName val="4_Annex_1_Basic_rate57"/>
      <sheetName val="DETAILED__BOQ57"/>
      <sheetName val="Detail_In_Door_Stad57"/>
      <sheetName val="Project_Details__57"/>
      <sheetName val="RCC,Ret__Wall57"/>
      <sheetName val="TBAL9697_-group_wise__sdpl57"/>
      <sheetName val="Load_Details(B2)57"/>
      <sheetName val="scurve_calc_(2)57"/>
      <sheetName val="Detail_P&amp;L57"/>
      <sheetName val="Assumption_Sheet57"/>
      <sheetName val="APPENDIX_B-157"/>
      <sheetName val="Bill_3_157"/>
      <sheetName val="Legal_Risk_Analysis57"/>
      <sheetName val="Cable_data57"/>
      <sheetName val="PRECAST_lightconc-II57"/>
      <sheetName val="BLOCK-A_(MEA_SHEET)56"/>
      <sheetName val="Bill_3_-_Site_Works56"/>
      <sheetName val="Asia_Revised_10-1-0756"/>
      <sheetName val="All_Capital_Plan_P+L_10-1-0756"/>
      <sheetName val="CP08_(2)56"/>
      <sheetName val="Planning_File_10-1-0756"/>
      <sheetName val="GR_slab-reinft56"/>
      <sheetName val="SITE_OVERHEADS56"/>
      <sheetName val="Civil_Works56"/>
      <sheetName val="Material_56"/>
      <sheetName val="SPT_vs_PHI56"/>
      <sheetName val="Fill_this_out_first___56"/>
      <sheetName val="IO_List56"/>
      <sheetName val="Pipe_Supports56"/>
      <sheetName val="BOQ_(2)56"/>
      <sheetName val="SCHEDULE_(3)56"/>
      <sheetName val="schedule_nos56"/>
      <sheetName val="Rate_Analysis56"/>
      <sheetName val="Boq_Block_A56"/>
      <sheetName val="Sqn_Abs_G_6__56"/>
      <sheetName val="WO_Abs__G_2__6_DUs56"/>
      <sheetName val="Air_Abs_G_6__23_DUs56"/>
      <sheetName val="4-Int-_ele(RA)56"/>
      <sheetName val="INDIGINEOUS_ITEMS_56"/>
      <sheetName val="Box-_Girder56"/>
      <sheetName val="Lease_rents56"/>
      <sheetName val="DLC_lookups56"/>
      <sheetName val="Quote_Sheet56"/>
      <sheetName val="labour_coeff56"/>
      <sheetName val="Works_-_Quote_Sheet56"/>
      <sheetName val="Gen_Info56"/>
      <sheetName val="Indirect_expenses56"/>
      <sheetName val="Cost_Any_56"/>
      <sheetName val="LIST_OF_MAKES56"/>
      <sheetName val="Detail_1A56"/>
      <sheetName val="Basement_Budget56"/>
      <sheetName val="Break_up_Sheet56"/>
      <sheetName val="E_&amp;_R56"/>
      <sheetName val="Bed_Class55"/>
      <sheetName val="Pile_cap55"/>
      <sheetName val="Mat_Cost56"/>
      <sheetName val="SPILL_OVER56"/>
      <sheetName val="DTF_Summary55"/>
      <sheetName val="UNP-NCW_55"/>
      <sheetName val="GF_Columns55"/>
      <sheetName val="Form_655"/>
      <sheetName val="BOQ_Direct_selling_cost55"/>
      <sheetName val="MASTER_RATE_ANALYSIS55"/>
      <sheetName val="Intro_55"/>
      <sheetName val="A_O_R_55"/>
      <sheetName val="Cost_summary55"/>
      <sheetName val="Direct_cost_shed_A-2_55"/>
      <sheetName val="_Resource_list55"/>
      <sheetName val="THANE_SITE55"/>
      <sheetName val="BOQ_Distribution55"/>
      <sheetName val="key_dates55"/>
      <sheetName val="specification_options55"/>
      <sheetName val="Elite_1_-_MBCL55"/>
      <sheetName val="M_R_List_(2)55"/>
      <sheetName val="Balance_Sheet_55"/>
      <sheetName val="Basic_Rates42"/>
      <sheetName val="Contract_BOQ42"/>
      <sheetName val="beam-reinft-IIInd_floor42"/>
      <sheetName val="FF_Inst_RA_08_Inst_0342"/>
      <sheetName val="beam-reinft-machine_rm42"/>
      <sheetName val="T1_WO42"/>
      <sheetName val="Staff_Acco_116"/>
      <sheetName val="Tel__58"/>
      <sheetName val="Ext_light58"/>
      <sheetName val="Staff_Acco_117"/>
      <sheetName val="SCHEDULE_OF_RATES58"/>
      <sheetName val="4_Annex_1_Basic_rate58"/>
      <sheetName val="DETAILED__BOQ58"/>
      <sheetName val="Detail_In_Door_Stad58"/>
      <sheetName val="Project_Details__58"/>
      <sheetName val="RCC,Ret__Wall58"/>
      <sheetName val="TBAL9697_-group_wise__sdpl58"/>
      <sheetName val="Load_Details(B2)58"/>
      <sheetName val="scurve_calc_(2)58"/>
      <sheetName val="Detail_P&amp;L58"/>
      <sheetName val="Assumption_Sheet58"/>
      <sheetName val="APPENDIX_B-158"/>
      <sheetName val="Bill_3_158"/>
      <sheetName val="Legal_Risk_Analysis58"/>
      <sheetName val="Cable_data58"/>
      <sheetName val="PRECAST_lightconc-II58"/>
      <sheetName val="BLOCK-A_(MEA_SHEET)57"/>
      <sheetName val="Bill_3_-_Site_Works57"/>
      <sheetName val="Asia_Revised_10-1-0757"/>
      <sheetName val="All_Capital_Plan_P+L_10-1-0757"/>
      <sheetName val="CP08_(2)57"/>
      <sheetName val="Planning_File_10-1-0757"/>
      <sheetName val="GR_slab-reinft57"/>
      <sheetName val="SITE_OVERHEADS57"/>
      <sheetName val="Civil_Works57"/>
      <sheetName val="Material_57"/>
      <sheetName val="SPT_vs_PHI57"/>
      <sheetName val="Fill_this_out_first___57"/>
      <sheetName val="IO_List57"/>
      <sheetName val="Pipe_Supports57"/>
      <sheetName val="BOQ_(2)57"/>
      <sheetName val="SCHEDULE_(3)57"/>
      <sheetName val="schedule_nos57"/>
      <sheetName val="Rate_Analysis57"/>
      <sheetName val="Boq_Block_A57"/>
      <sheetName val="Sqn_Abs_G_6__57"/>
      <sheetName val="WO_Abs__G_2__6_DUs57"/>
      <sheetName val="Air_Abs_G_6__23_DUs57"/>
      <sheetName val="4-Int-_ele(RA)57"/>
      <sheetName val="INDIGINEOUS_ITEMS_57"/>
      <sheetName val="Box-_Girder57"/>
      <sheetName val="Lease_rents57"/>
      <sheetName val="DLC_lookups57"/>
      <sheetName val="Quote_Sheet57"/>
      <sheetName val="labour_coeff57"/>
      <sheetName val="Works_-_Quote_Sheet57"/>
      <sheetName val="Gen_Info57"/>
      <sheetName val="Indirect_expenses57"/>
      <sheetName val="Cost_Any_57"/>
      <sheetName val="LIST_OF_MAKES57"/>
      <sheetName val="Detail_1A57"/>
      <sheetName val="Basement_Budget57"/>
      <sheetName val="Break_up_Sheet57"/>
      <sheetName val="E_&amp;_R57"/>
      <sheetName val="Bed_Class56"/>
      <sheetName val="Pile_cap56"/>
      <sheetName val="Mat_Cost57"/>
      <sheetName val="SPILL_OVER57"/>
      <sheetName val="DTF_Summary56"/>
      <sheetName val="UNP-NCW_56"/>
      <sheetName val="GF_Columns56"/>
      <sheetName val="Form_656"/>
      <sheetName val="BOQ_Direct_selling_cost56"/>
      <sheetName val="MASTER_RATE_ANALYSIS56"/>
      <sheetName val="Intro_56"/>
      <sheetName val="A_O_R_56"/>
      <sheetName val="Cost_summary56"/>
      <sheetName val="Direct_cost_shed_A-2_56"/>
      <sheetName val="_Resource_list56"/>
      <sheetName val="THANE_SITE56"/>
      <sheetName val="BOQ_Distribution56"/>
      <sheetName val="key_dates56"/>
      <sheetName val="specification_options56"/>
      <sheetName val="Elite_1_-_MBCL56"/>
      <sheetName val="M_R_List_(2)56"/>
      <sheetName val="Balance_Sheet_56"/>
      <sheetName val="Basic_Rates43"/>
      <sheetName val="Contract_BOQ43"/>
      <sheetName val="beam-reinft-IIInd_floor43"/>
      <sheetName val="FF_Inst_RA_08_Inst_0343"/>
      <sheetName val="beam-reinft-machine_rm43"/>
      <sheetName val="T1_WO43"/>
      <sheetName val="Staff_Acco_120"/>
      <sheetName val="Tel__60"/>
      <sheetName val="Ext_light60"/>
      <sheetName val="Staff_Acco_121"/>
      <sheetName val="SCHEDULE_OF_RATES60"/>
      <sheetName val="4_Annex_1_Basic_rate60"/>
      <sheetName val="DETAILED__BOQ60"/>
      <sheetName val="Detail_In_Door_Stad60"/>
      <sheetName val="Project_Details__60"/>
      <sheetName val="RCC,Ret__Wall60"/>
      <sheetName val="TBAL9697_-group_wise__sdpl60"/>
      <sheetName val="Load_Details(B2)60"/>
      <sheetName val="scurve_calc_(2)60"/>
      <sheetName val="Detail_P&amp;L60"/>
      <sheetName val="Assumption_Sheet60"/>
      <sheetName val="APPENDIX_B-160"/>
      <sheetName val="Bill_3_160"/>
      <sheetName val="Legal_Risk_Analysis60"/>
      <sheetName val="Cable_data60"/>
      <sheetName val="PRECAST_lightconc-II60"/>
      <sheetName val="BLOCK-A_(MEA_SHEET)59"/>
      <sheetName val="Bill_3_-_Site_Works59"/>
      <sheetName val="Asia_Revised_10-1-0759"/>
      <sheetName val="All_Capital_Plan_P+L_10-1-0759"/>
      <sheetName val="CP08_(2)59"/>
      <sheetName val="Planning_File_10-1-0759"/>
      <sheetName val="GR_slab-reinft59"/>
      <sheetName val="SITE_OVERHEADS59"/>
      <sheetName val="Civil_Works59"/>
      <sheetName val="Material_59"/>
      <sheetName val="SPT_vs_PHI59"/>
      <sheetName val="Fill_this_out_first___59"/>
      <sheetName val="IO_List59"/>
      <sheetName val="Pipe_Supports59"/>
      <sheetName val="BOQ_(2)59"/>
      <sheetName val="SCHEDULE_(3)59"/>
      <sheetName val="schedule_nos59"/>
      <sheetName val="Rate_Analysis59"/>
      <sheetName val="Boq_Block_A59"/>
      <sheetName val="Sqn_Abs_G_6__59"/>
      <sheetName val="WO_Abs__G_2__6_DUs59"/>
      <sheetName val="Air_Abs_G_6__23_DUs59"/>
      <sheetName val="4-Int-_ele(RA)59"/>
      <sheetName val="INDIGINEOUS_ITEMS_59"/>
      <sheetName val="Box-_Girder59"/>
      <sheetName val="Lease_rents59"/>
      <sheetName val="DLC_lookups59"/>
      <sheetName val="Quote_Sheet59"/>
      <sheetName val="labour_coeff59"/>
      <sheetName val="Works_-_Quote_Sheet59"/>
      <sheetName val="Gen_Info59"/>
      <sheetName val="Indirect_expenses59"/>
      <sheetName val="Cost_Any_59"/>
      <sheetName val="LIST_OF_MAKES59"/>
      <sheetName val="Detail_1A59"/>
      <sheetName val="Basement_Budget59"/>
      <sheetName val="Break_up_Sheet59"/>
      <sheetName val="E_&amp;_R59"/>
      <sheetName val="Bed_Class58"/>
      <sheetName val="Pile_cap58"/>
      <sheetName val="Mat_Cost59"/>
      <sheetName val="SPILL_OVER59"/>
      <sheetName val="DTF_Summary58"/>
      <sheetName val="UNP-NCW_58"/>
      <sheetName val="GF_Columns58"/>
      <sheetName val="Form_658"/>
      <sheetName val="BOQ_Direct_selling_cost58"/>
      <sheetName val="MASTER_RATE_ANALYSIS58"/>
      <sheetName val="Intro_58"/>
      <sheetName val="A_O_R_58"/>
      <sheetName val="Cost_summary58"/>
      <sheetName val="Direct_cost_shed_A-2_58"/>
      <sheetName val="_Resource_list58"/>
      <sheetName val="THANE_SITE58"/>
      <sheetName val="BOQ_Distribution58"/>
      <sheetName val="key_dates58"/>
      <sheetName val="specification_options58"/>
      <sheetName val="Elite_1_-_MBCL58"/>
      <sheetName val="M_R_List_(2)58"/>
      <sheetName val="Balance_Sheet_58"/>
      <sheetName val="Basic_Rates45"/>
      <sheetName val="Contract_BOQ45"/>
      <sheetName val="beam-reinft-IIInd_floor45"/>
      <sheetName val="FF_Inst_RA_08_Inst_0345"/>
      <sheetName val="beam-reinft-machine_rm45"/>
      <sheetName val="T1_WO45"/>
      <sheetName val="Staff_Acco_118"/>
      <sheetName val="Tel__59"/>
      <sheetName val="Ext_light59"/>
      <sheetName val="Staff_Acco_119"/>
      <sheetName val="SCHEDULE_OF_RATES59"/>
      <sheetName val="4_Annex_1_Basic_rate59"/>
      <sheetName val="DETAILED__BOQ59"/>
      <sheetName val="Detail_In_Door_Stad59"/>
      <sheetName val="Project_Details__59"/>
      <sheetName val="RCC,Ret__Wall59"/>
      <sheetName val="TBAL9697_-group_wise__sdpl59"/>
      <sheetName val="Load_Details(B2)59"/>
      <sheetName val="scurve_calc_(2)59"/>
      <sheetName val="Detail_P&amp;L59"/>
      <sheetName val="Assumption_Sheet59"/>
      <sheetName val="APPENDIX_B-159"/>
      <sheetName val="Bill_3_159"/>
      <sheetName val="Legal_Risk_Analysis59"/>
      <sheetName val="Cable_data59"/>
      <sheetName val="PRECAST_lightconc-II59"/>
      <sheetName val="BLOCK-A_(MEA_SHEET)58"/>
      <sheetName val="Bill_3_-_Site_Works58"/>
      <sheetName val="Asia_Revised_10-1-0758"/>
      <sheetName val="All_Capital_Plan_P+L_10-1-0758"/>
      <sheetName val="CP08_(2)58"/>
      <sheetName val="Planning_File_10-1-0758"/>
      <sheetName val="GR_slab-reinft58"/>
      <sheetName val="SITE_OVERHEADS58"/>
      <sheetName val="Civil_Works58"/>
      <sheetName val="Material_58"/>
      <sheetName val="SPT_vs_PHI58"/>
      <sheetName val="Fill_this_out_first___58"/>
      <sheetName val="IO_List58"/>
      <sheetName val="Pipe_Supports58"/>
      <sheetName val="BOQ_(2)58"/>
      <sheetName val="SCHEDULE_(3)58"/>
      <sheetName val="schedule_nos58"/>
      <sheetName val="Rate_Analysis58"/>
      <sheetName val="Boq_Block_A58"/>
      <sheetName val="Sqn_Abs_G_6__58"/>
      <sheetName val="WO_Abs__G_2__6_DUs58"/>
      <sheetName val="Air_Abs_G_6__23_DUs58"/>
      <sheetName val="4-Int-_ele(RA)58"/>
      <sheetName val="INDIGINEOUS_ITEMS_58"/>
      <sheetName val="Box-_Girder58"/>
      <sheetName val="Lease_rents58"/>
      <sheetName val="DLC_lookups58"/>
      <sheetName val="Quote_Sheet58"/>
      <sheetName val="labour_coeff58"/>
      <sheetName val="Works_-_Quote_Sheet58"/>
      <sheetName val="Gen_Info58"/>
      <sheetName val="Indirect_expenses58"/>
      <sheetName val="Cost_Any_58"/>
      <sheetName val="LIST_OF_MAKES58"/>
      <sheetName val="Detail_1A58"/>
      <sheetName val="Basement_Budget58"/>
      <sheetName val="Break_up_Sheet58"/>
      <sheetName val="E_&amp;_R58"/>
      <sheetName val="Bed_Class57"/>
      <sheetName val="Pile_cap57"/>
      <sheetName val="Mat_Cost58"/>
      <sheetName val="SPILL_OVER58"/>
      <sheetName val="DTF_Summary57"/>
      <sheetName val="UNP-NCW_57"/>
      <sheetName val="GF_Columns57"/>
      <sheetName val="Form_657"/>
      <sheetName val="BOQ_Direct_selling_cost57"/>
      <sheetName val="MASTER_RATE_ANALYSIS57"/>
      <sheetName val="Intro_57"/>
      <sheetName val="A_O_R_57"/>
      <sheetName val="Cost_summary57"/>
      <sheetName val="Direct_cost_shed_A-2_57"/>
      <sheetName val="_Resource_list57"/>
      <sheetName val="THANE_SITE57"/>
      <sheetName val="BOQ_Distribution57"/>
      <sheetName val="key_dates57"/>
      <sheetName val="specification_options57"/>
      <sheetName val="Elite_1_-_MBCL57"/>
      <sheetName val="M_R_List_(2)57"/>
      <sheetName val="Balance_Sheet_57"/>
      <sheetName val="Basic_Rates44"/>
      <sheetName val="Contract_BOQ44"/>
      <sheetName val="beam-reinft-IIInd_floor44"/>
      <sheetName val="FF_Inst_RA_08_Inst_0344"/>
      <sheetName val="beam-reinft-machine_rm44"/>
      <sheetName val="T1_WO44"/>
      <sheetName val="Staff_Acco_124"/>
      <sheetName val="Tel__62"/>
      <sheetName val="Ext_light62"/>
      <sheetName val="Staff_Acco_125"/>
      <sheetName val="SCHEDULE_OF_RATES62"/>
      <sheetName val="4_Annex_1_Basic_rate62"/>
      <sheetName val="DETAILED__BOQ62"/>
      <sheetName val="Detail_In_Door_Stad62"/>
      <sheetName val="Project_Details__62"/>
      <sheetName val="RCC,Ret__Wall62"/>
      <sheetName val="TBAL9697_-group_wise__sdpl62"/>
      <sheetName val="Load_Details(B2)62"/>
      <sheetName val="scurve_calc_(2)62"/>
      <sheetName val="Detail_P&amp;L62"/>
      <sheetName val="Assumption_Sheet62"/>
      <sheetName val="APPENDIX_B-162"/>
      <sheetName val="Bill_3_162"/>
      <sheetName val="Legal_Risk_Analysis62"/>
      <sheetName val="Cable_data62"/>
      <sheetName val="PRECAST_lightconc-II62"/>
      <sheetName val="BLOCK-A_(MEA_SHEET)61"/>
      <sheetName val="Bill_3_-_Site_Works61"/>
      <sheetName val="Asia_Revised_10-1-0761"/>
      <sheetName val="All_Capital_Plan_P+L_10-1-0761"/>
      <sheetName val="CP08_(2)61"/>
      <sheetName val="Planning_File_10-1-0761"/>
      <sheetName val="GR_slab-reinft61"/>
      <sheetName val="SITE_OVERHEADS61"/>
      <sheetName val="Civil_Works61"/>
      <sheetName val="Material_61"/>
      <sheetName val="SPT_vs_PHI61"/>
      <sheetName val="Fill_this_out_first___61"/>
      <sheetName val="IO_List61"/>
      <sheetName val="Pipe_Supports61"/>
      <sheetName val="BOQ_(2)61"/>
      <sheetName val="SCHEDULE_(3)61"/>
      <sheetName val="schedule_nos61"/>
      <sheetName val="Rate_Analysis61"/>
      <sheetName val="Boq_Block_A61"/>
      <sheetName val="Sqn_Abs_G_6__61"/>
      <sheetName val="WO_Abs__G_2__6_DUs61"/>
      <sheetName val="Air_Abs_G_6__23_DUs61"/>
      <sheetName val="4-Int-_ele(RA)61"/>
      <sheetName val="INDIGINEOUS_ITEMS_61"/>
      <sheetName val="Box-_Girder61"/>
      <sheetName val="Lease_rents61"/>
      <sheetName val="DLC_lookups61"/>
      <sheetName val="Quote_Sheet61"/>
      <sheetName val="labour_coeff61"/>
      <sheetName val="Works_-_Quote_Sheet61"/>
      <sheetName val="Gen_Info61"/>
      <sheetName val="Indirect_expenses61"/>
      <sheetName val="Cost_Any_61"/>
      <sheetName val="LIST_OF_MAKES61"/>
      <sheetName val="Detail_1A61"/>
      <sheetName val="Basement_Budget61"/>
      <sheetName val="Break_up_Sheet61"/>
      <sheetName val="E_&amp;_R61"/>
      <sheetName val="Bed_Class60"/>
      <sheetName val="Pile_cap60"/>
      <sheetName val="Mat_Cost61"/>
      <sheetName val="SPILL_OVER61"/>
      <sheetName val="DTF_Summary60"/>
      <sheetName val="UNP-NCW_60"/>
      <sheetName val="GF_Columns60"/>
      <sheetName val="Form_660"/>
      <sheetName val="BOQ_Direct_selling_cost60"/>
      <sheetName val="MASTER_RATE_ANALYSIS60"/>
      <sheetName val="Intro_60"/>
      <sheetName val="A_O_R_60"/>
      <sheetName val="Cost_summary60"/>
      <sheetName val="Direct_cost_shed_A-2_60"/>
      <sheetName val="_Resource_list60"/>
      <sheetName val="THANE_SITE60"/>
      <sheetName val="BOQ_Distribution60"/>
      <sheetName val="key_dates60"/>
      <sheetName val="specification_options60"/>
      <sheetName val="Elite_1_-_MBCL60"/>
      <sheetName val="M_R_List_(2)60"/>
      <sheetName val="Balance_Sheet_60"/>
      <sheetName val="Basic_Rates47"/>
      <sheetName val="Contract_BOQ47"/>
      <sheetName val="beam-reinft-IIInd_floor47"/>
      <sheetName val="FF_Inst_RA_08_Inst_0347"/>
      <sheetName val="beam-reinft-machine_rm47"/>
      <sheetName val="T1_WO47"/>
      <sheetName val="Staff_Acco_126"/>
      <sheetName val="Tel__63"/>
      <sheetName val="Ext_light63"/>
      <sheetName val="Staff_Acco_127"/>
      <sheetName val="SCHEDULE_OF_RATES63"/>
      <sheetName val="4_Annex_1_Basic_rate63"/>
      <sheetName val="DETAILED__BOQ63"/>
      <sheetName val="Detail_In_Door_Stad63"/>
      <sheetName val="Project_Details__63"/>
      <sheetName val="RCC,Ret__Wall63"/>
      <sheetName val="TBAL9697_-group_wise__sdpl63"/>
      <sheetName val="Load_Details(B2)63"/>
      <sheetName val="scurve_calc_(2)63"/>
      <sheetName val="Detail_P&amp;L63"/>
      <sheetName val="Assumption_Sheet63"/>
      <sheetName val="APPENDIX_B-163"/>
      <sheetName val="Bill_3_163"/>
      <sheetName val="Legal_Risk_Analysis63"/>
      <sheetName val="Cable_data63"/>
      <sheetName val="PRECAST_lightconc-II63"/>
      <sheetName val="BLOCK-A_(MEA_SHEET)62"/>
      <sheetName val="Bill_3_-_Site_Works62"/>
      <sheetName val="Asia_Revised_10-1-0762"/>
      <sheetName val="All_Capital_Plan_P+L_10-1-0762"/>
      <sheetName val="CP08_(2)62"/>
      <sheetName val="Planning_File_10-1-0762"/>
      <sheetName val="GR_slab-reinft62"/>
      <sheetName val="SITE_OVERHEADS62"/>
      <sheetName val="Civil_Works62"/>
      <sheetName val="Material_62"/>
      <sheetName val="SPT_vs_PHI62"/>
      <sheetName val="Fill_this_out_first___62"/>
      <sheetName val="IO_List62"/>
      <sheetName val="Pipe_Supports62"/>
      <sheetName val="BOQ_(2)62"/>
      <sheetName val="SCHEDULE_(3)62"/>
      <sheetName val="schedule_nos62"/>
      <sheetName val="Rate_Analysis62"/>
      <sheetName val="Boq_Block_A62"/>
      <sheetName val="Sqn_Abs_G_6__62"/>
      <sheetName val="WO_Abs__G_2__6_DUs62"/>
      <sheetName val="Air_Abs_G_6__23_DUs62"/>
      <sheetName val="4-Int-_ele(RA)62"/>
      <sheetName val="INDIGINEOUS_ITEMS_62"/>
      <sheetName val="Box-_Girder62"/>
      <sheetName val="Lease_rents62"/>
      <sheetName val="DLC_lookups62"/>
      <sheetName val="Quote_Sheet62"/>
      <sheetName val="labour_coeff62"/>
      <sheetName val="Works_-_Quote_Sheet62"/>
      <sheetName val="Gen_Info62"/>
      <sheetName val="Indirect_expenses62"/>
      <sheetName val="Cost_Any_62"/>
      <sheetName val="LIST_OF_MAKES62"/>
      <sheetName val="Detail_1A62"/>
      <sheetName val="Basement_Budget62"/>
      <sheetName val="Break_up_Sheet62"/>
      <sheetName val="E_&amp;_R62"/>
      <sheetName val="Bed_Class61"/>
      <sheetName val="Pile_cap61"/>
      <sheetName val="Mat_Cost62"/>
      <sheetName val="SPILL_OVER62"/>
      <sheetName val="DTF_Summary61"/>
      <sheetName val="UNP-NCW_61"/>
      <sheetName val="GF_Columns61"/>
      <sheetName val="Form_661"/>
      <sheetName val="BOQ_Direct_selling_cost61"/>
      <sheetName val="MASTER_RATE_ANALYSIS61"/>
      <sheetName val="Intro_61"/>
      <sheetName val="A_O_R_61"/>
      <sheetName val="Cost_summary61"/>
      <sheetName val="Direct_cost_shed_A-2_61"/>
      <sheetName val="_Resource_list61"/>
      <sheetName val="THANE_SITE61"/>
      <sheetName val="BOQ_Distribution61"/>
      <sheetName val="key_dates61"/>
      <sheetName val="specification_options61"/>
      <sheetName val="Elite_1_-_MBCL61"/>
      <sheetName val="M_R_List_(2)61"/>
      <sheetName val="Balance_Sheet_61"/>
      <sheetName val="Basic_Rates48"/>
      <sheetName val="Contract_BOQ48"/>
      <sheetName val="beam-reinft-IIInd_floor48"/>
      <sheetName val="FF_Inst_RA_08_Inst_0348"/>
      <sheetName val="beam-reinft-machine_rm48"/>
      <sheetName val="T1_WO48"/>
      <sheetName val="Staff_Acco_128"/>
      <sheetName val="Tel__64"/>
      <sheetName val="Ext_light64"/>
      <sheetName val="Staff_Acco_129"/>
      <sheetName val="SCHEDULE_OF_RATES64"/>
      <sheetName val="4_Annex_1_Basic_rate64"/>
      <sheetName val="DETAILED__BOQ64"/>
      <sheetName val="Detail_In_Door_Stad64"/>
      <sheetName val="Project_Details__64"/>
      <sheetName val="RCC,Ret__Wall64"/>
      <sheetName val="TBAL9697_-group_wise__sdpl64"/>
      <sheetName val="Load_Details(B2)64"/>
      <sheetName val="scurve_calc_(2)64"/>
      <sheetName val="Detail_P&amp;L64"/>
      <sheetName val="Assumption_Sheet64"/>
      <sheetName val="APPENDIX_B-164"/>
      <sheetName val="Bill_3_164"/>
      <sheetName val="Legal_Risk_Analysis64"/>
      <sheetName val="Cable_data64"/>
      <sheetName val="PRECAST_lightconc-II64"/>
      <sheetName val="BLOCK-A_(MEA_SHEET)63"/>
      <sheetName val="Bill_3_-_Site_Works63"/>
      <sheetName val="Asia_Revised_10-1-0763"/>
      <sheetName val="All_Capital_Plan_P+L_10-1-0763"/>
      <sheetName val="CP08_(2)63"/>
      <sheetName val="Planning_File_10-1-0763"/>
      <sheetName val="GR_slab-reinft63"/>
      <sheetName val="SITE_OVERHEADS63"/>
      <sheetName val="Civil_Works63"/>
      <sheetName val="Material_63"/>
      <sheetName val="SPT_vs_PHI63"/>
      <sheetName val="Fill_this_out_first___63"/>
      <sheetName val="IO_List63"/>
      <sheetName val="Pipe_Supports63"/>
      <sheetName val="BOQ_(2)63"/>
      <sheetName val="SCHEDULE_(3)63"/>
      <sheetName val="schedule_nos63"/>
      <sheetName val="Rate_Analysis63"/>
      <sheetName val="Boq_Block_A63"/>
      <sheetName val="Sqn_Abs_G_6__63"/>
      <sheetName val="WO_Abs__G_2__6_DUs63"/>
      <sheetName val="Air_Abs_G_6__23_DUs63"/>
      <sheetName val="4-Int-_ele(RA)63"/>
      <sheetName val="INDIGINEOUS_ITEMS_63"/>
      <sheetName val="Box-_Girder63"/>
      <sheetName val="Lease_rents63"/>
      <sheetName val="DLC_lookups63"/>
      <sheetName val="Quote_Sheet63"/>
      <sheetName val="labour_coeff63"/>
      <sheetName val="Works_-_Quote_Sheet63"/>
      <sheetName val="Gen_Info63"/>
      <sheetName val="Indirect_expenses63"/>
      <sheetName val="Cost_Any_63"/>
      <sheetName val="LIST_OF_MAKES63"/>
      <sheetName val="Detail_1A63"/>
      <sheetName val="Basement_Budget63"/>
      <sheetName val="Break_up_Sheet63"/>
      <sheetName val="E_&amp;_R63"/>
      <sheetName val="Bed_Class62"/>
      <sheetName val="Pile_cap62"/>
      <sheetName val="Mat_Cost63"/>
      <sheetName val="SPILL_OVER63"/>
      <sheetName val="DTF_Summary62"/>
      <sheetName val="UNP-NCW_62"/>
      <sheetName val="GF_Columns62"/>
      <sheetName val="Form_662"/>
      <sheetName val="BOQ_Direct_selling_cost62"/>
      <sheetName val="MASTER_RATE_ANALYSIS62"/>
      <sheetName val="Intro_62"/>
      <sheetName val="A_O_R_62"/>
      <sheetName val="Cost_summary62"/>
      <sheetName val="Direct_cost_shed_A-2_62"/>
      <sheetName val="_Resource_list62"/>
      <sheetName val="THANE_SITE62"/>
      <sheetName val="BOQ_Distribution62"/>
      <sheetName val="key_dates62"/>
      <sheetName val="specification_options62"/>
      <sheetName val="Elite_1_-_MBCL62"/>
      <sheetName val="M_R_List_(2)62"/>
      <sheetName val="Balance_Sheet_62"/>
      <sheetName val="Basic_Rates49"/>
      <sheetName val="Contract_BOQ49"/>
      <sheetName val="beam-reinft-IIInd_floor49"/>
      <sheetName val="FF_Inst_RA_08_Inst_0349"/>
      <sheetName val="beam-reinft-machine_rm49"/>
      <sheetName val="T1_WO49"/>
      <sheetName val="XL4Poppy"/>
      <sheetName val="[saihous.ele.xls]Indirect_____8"/>
      <sheetName val="[saihous.ele.xls]Indirect_____9"/>
      <sheetName val="[saihous.ele.xls]Indirect____10"/>
      <sheetName val="[saihous.ele.xls]_saihous_ele_3"/>
      <sheetName val="[saihous.ele.xls]_saihous_ele_4"/>
      <sheetName val="[saihous.ele.xls]_saihous_ele_5"/>
      <sheetName val="PS"/>
      <sheetName val="CABLEDATA"/>
      <sheetName val="BOXCULVERT"/>
      <sheetName val="FORM5"/>
      <sheetName val="explanation "/>
      <sheetName val="2B for Sub_Station_F_I_"/>
      <sheetName val="LV Cable sizing"/>
      <sheetName val="DC"/>
      <sheetName val="LL-Normal"/>
      <sheetName val="STEEL"/>
      <sheetName val="Raw material"/>
      <sheetName val="D1_CO"/>
      <sheetName val="BP"/>
      <sheetName val="Contractor &amp; Material Price"/>
      <sheetName val="DATA-DEP.(13-17)"/>
      <sheetName val="DATA-KBPL(17-25)"/>
      <sheetName val="DATA-GCC(25-34.7)"/>
      <sheetName val="St.-Con(0-17)"/>
      <sheetName val="St.-Con.(17-34)"/>
      <sheetName val="inter"/>
      <sheetName val="07"/>
      <sheetName val="02"/>
      <sheetName val="03"/>
      <sheetName val="04"/>
      <sheetName val="Voucher"/>
      <sheetName val="Cal"/>
      <sheetName val="Assmpns"/>
      <sheetName val="Machinery"/>
      <sheetName val="SITE DATA"/>
      <sheetName val="C &amp; G RHS"/>
      <sheetName val="Bituminous"/>
      <sheetName val="SC revtrgt"/>
      <sheetName val="77S(O)"/>
      <sheetName val="Grand Summary"/>
      <sheetName val="Boq- Civil"/>
      <sheetName val="Publicbuilding"/>
      <sheetName val="CONSTANT"/>
      <sheetName val="SILICATE"/>
      <sheetName val="CASHFLOWS"/>
      <sheetName val="T&amp;M"/>
      <sheetName val="IDCCALHYD_GOO"/>
      <sheetName val="PCS DATA"/>
      <sheetName val="Resumen"/>
      <sheetName val="Background"/>
      <sheetName val="부표총괄"/>
      <sheetName val="Concrete Quants"/>
      <sheetName val="Cade voute"/>
      <sheetName val="Récap"/>
      <sheetName val="[saihous.ele.xls]Indirect____11"/>
      <sheetName val="[saihous.ele.xls]Indirect____12"/>
      <sheetName val="[saihous.ele.xls]Indirect____13"/>
      <sheetName val="Staff_Acco_130"/>
      <sheetName val="Tel__65"/>
      <sheetName val="Ext_light65"/>
      <sheetName val="Staff_Acco_131"/>
      <sheetName val="SCHEDULE_OF_RATES65"/>
      <sheetName val="4_Annex_1_Basic_rate65"/>
      <sheetName val="DETAILED__BOQ65"/>
      <sheetName val="Detail_In_Door_Stad65"/>
      <sheetName val="Project_Details__65"/>
      <sheetName val="RCC,Ret__Wall65"/>
      <sheetName val="TBAL9697_-group_wise__sdpl65"/>
      <sheetName val="Load_Details(B2)65"/>
      <sheetName val="scurve_calc_(2)65"/>
      <sheetName val="Detail_P&amp;L65"/>
      <sheetName val="Assumption_Sheet65"/>
      <sheetName val="APPENDIX_B-165"/>
      <sheetName val="Bill_3_165"/>
      <sheetName val="Legal_Risk_Analysis65"/>
      <sheetName val="Cable_data65"/>
      <sheetName val="PRECAST_lightconc-II65"/>
      <sheetName val="BLOCK-A_(MEA_SHEET)64"/>
      <sheetName val="Bill_3_-_Site_Works64"/>
      <sheetName val="Asia_Revised_10-1-0764"/>
      <sheetName val="All_Capital_Plan_P+L_10-1-0764"/>
      <sheetName val="CP08_(2)64"/>
      <sheetName val="Planning_File_10-1-0764"/>
      <sheetName val="GR_slab-reinft64"/>
      <sheetName val="SITE_OVERHEADS64"/>
      <sheetName val="Civil_Works64"/>
      <sheetName val="Material_64"/>
      <sheetName val="SPT_vs_PHI64"/>
      <sheetName val="Fill_this_out_first___64"/>
      <sheetName val="IO_List64"/>
      <sheetName val="Pipe_Supports64"/>
      <sheetName val="BOQ_(2)64"/>
      <sheetName val="SCHEDULE_(3)64"/>
      <sheetName val="schedule_nos64"/>
      <sheetName val="Rate_Analysis64"/>
      <sheetName val="Boq_Block_A64"/>
      <sheetName val="Sqn_Abs_G_6__64"/>
      <sheetName val="WO_Abs__G_2__6_DUs64"/>
      <sheetName val="Air_Abs_G_6__23_DUs64"/>
      <sheetName val="4-Int-_ele(RA)64"/>
      <sheetName val="INDIGINEOUS_ITEMS_64"/>
      <sheetName val="Box-_Girder64"/>
      <sheetName val="Lease_rents64"/>
      <sheetName val="DLC_lookups64"/>
      <sheetName val="Quote_Sheet64"/>
      <sheetName val="labour_coeff64"/>
      <sheetName val="Works_-_Quote_Sheet64"/>
      <sheetName val="Gen_Info64"/>
      <sheetName val="Indirect_expenses64"/>
      <sheetName val="Cost_Any_64"/>
      <sheetName val="LIST_OF_MAKES64"/>
      <sheetName val="Detail_1A64"/>
      <sheetName val="Basement_Budget64"/>
      <sheetName val="Break_up_Sheet64"/>
      <sheetName val="E_&amp;_R64"/>
      <sheetName val="Bed_Class63"/>
      <sheetName val="Pile_cap63"/>
      <sheetName val="Mat_Cost64"/>
      <sheetName val="SPILL_OVER64"/>
      <sheetName val="DTF_Summary63"/>
      <sheetName val="UNP-NCW_63"/>
      <sheetName val="GF_Columns63"/>
      <sheetName val="Form_663"/>
      <sheetName val="BOQ_Direct_selling_cost63"/>
      <sheetName val="MASTER_RATE_ANALYSIS63"/>
      <sheetName val="Intro_63"/>
      <sheetName val="A_O_R_63"/>
      <sheetName val="Cost_summary63"/>
      <sheetName val="Direct_cost_shed_A-2_63"/>
      <sheetName val="_Resource_list63"/>
      <sheetName val="THANE_SITE63"/>
      <sheetName val="BOQ_Distribution63"/>
      <sheetName val="key_dates63"/>
      <sheetName val="specification_options63"/>
      <sheetName val="Elite_1_-_MBCL63"/>
      <sheetName val="M_R_List_(2)63"/>
      <sheetName val="Balance_Sheet_63"/>
      <sheetName val="Basic_Rates50"/>
      <sheetName val="Contract_BOQ50"/>
      <sheetName val="beam-reinft-IIInd_floor50"/>
      <sheetName val="FF_Inst_RA_08_Inst_0350"/>
      <sheetName val="beam-reinft-machine_rm50"/>
      <sheetName val="T1_WO50"/>
      <sheetName val="[saihous.ele.xls]Indirect____14"/>
      <sheetName val="[saihous.ele.xls]Indirect____15"/>
      <sheetName val="[saihous.ele.xls]Indirect____16"/>
      <sheetName val="[saihous.ele.xls]_saihous_ele_6"/>
      <sheetName val="ironmongery"/>
      <sheetName val="[saihous.ele.xls]_saihous_ele_7"/>
      <sheetName val="[saihous.ele.xls]_saihous_ele_8"/>
      <sheetName val="[saihous.ele.xls]_saihous_ele_9"/>
      <sheetName val="[saihous.ele.xls]_saihous_el_10"/>
      <sheetName val="[saihous.ele.xls]_saihous_el_11"/>
      <sheetName val=" AT-1-220 "/>
      <sheetName val=" BC-220"/>
      <sheetName val="[saihous.ele.xls]Indirect____17"/>
      <sheetName val="[saihous.ele.xls]Indirect____18"/>
      <sheetName val="[saihous.ele.xls]Indirect____19"/>
      <sheetName val="[saihous.ele.xls]_saihous_el_12"/>
      <sheetName val="[saihous.ele.xls]_saihous_el_13"/>
      <sheetName val="[saihous.ele.xls]_saihous_el_14"/>
      <sheetName val="COLUMNS"/>
      <sheetName val="SLABREINF-SCH"/>
      <sheetName val="REINF-PILECAP"/>
      <sheetName val="keydates"/>
      <sheetName val="master"/>
      <sheetName val="05. BUDGET"/>
      <sheetName val="Print Controls"/>
      <sheetName val="Controls"/>
      <sheetName val="koersen"/>
      <sheetName val="KALK"/>
      <sheetName val="meas-wp"/>
      <sheetName val="sheeet7"/>
      <sheetName val="CONNECT"/>
      <sheetName val="Indirect_x0005_??_"/>
      <sheetName val="Executive Summary"/>
      <sheetName val="Total delivered cost calc."/>
      <sheetName val="SLAB SCH"/>
      <sheetName val="Indirect_x0005_????쌳ᎈ駜_"/>
      <sheetName val="[saihous.ele.xls]Indirect퀀《혂൧_x0001_?"/>
      <sheetName val="[saihous.ele.xls]Indirect_x0005_?⽼؃ᅜ"/>
      <sheetName val="Beams "/>
      <sheetName val="switch"/>
      <sheetName val="ES-aLL"/>
      <sheetName val="oresreqsum"/>
      <sheetName val="Flooring Chart"/>
      <sheetName val="macro"/>
      <sheetName val="WBS"/>
      <sheetName val="BRL FORMAT"/>
      <sheetName val="Labour before Escalation "/>
      <sheetName val="Material List"/>
      <sheetName val="EST-CIVIL"/>
      <sheetName val="SB_SCH_A3"/>
      <sheetName val="SB SCH_A7"/>
      <sheetName val="JACKWELL"/>
      <sheetName val="BuildUp"/>
      <sheetName val="Tie Beam Steel-R0-1"/>
      <sheetName val="CCB-LES"/>
      <sheetName val="Summary output"/>
      <sheetName val="labour rates"/>
      <sheetName val="Brickwork "/>
      <sheetName val="First Floor "/>
      <sheetName val="Analisa"/>
      <sheetName val="Preisbildungsblatt"/>
      <sheetName val="Kosten"/>
      <sheetName val="[saihous.ele.xls]Indirect____20"/>
      <sheetName val="[saihous.ele.xls]Indirect____21"/>
      <sheetName val="[saihous.ele.xls]Indirect____22"/>
      <sheetName val="[saihous.ele.xls]_saihous_el_15"/>
      <sheetName val="TB JUN'11"/>
      <sheetName val="As per P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 refreshError="1"/>
      <sheetData sheetId="368" refreshError="1"/>
      <sheetData sheetId="369"/>
      <sheetData sheetId="370" refreshError="1"/>
      <sheetData sheetId="371"/>
      <sheetData sheetId="372"/>
      <sheetData sheetId="373"/>
      <sheetData sheetId="374"/>
      <sheetData sheetId="375"/>
      <sheetData sheetId="376"/>
      <sheetData sheetId="377">
        <row r="1">
          <cell r="B1" t="str">
            <v>220 kV SUB-STATION</v>
          </cell>
        </row>
      </sheetData>
      <sheetData sheetId="378">
        <row r="1">
          <cell r="B1" t="str">
            <v>220 kV SUB-STATION</v>
          </cell>
        </row>
      </sheetData>
      <sheetData sheetId="379">
        <row r="1">
          <cell r="B1" t="str">
            <v>220 kV SUB-STATION</v>
          </cell>
        </row>
      </sheetData>
      <sheetData sheetId="380">
        <row r="1">
          <cell r="B1" t="str">
            <v>220 kV SUB-STATION</v>
          </cell>
        </row>
      </sheetData>
      <sheetData sheetId="381">
        <row r="1">
          <cell r="B1" t="str">
            <v>220 kV SUB-STATION</v>
          </cell>
        </row>
      </sheetData>
      <sheetData sheetId="382">
        <row r="1">
          <cell r="B1" t="str">
            <v>220 kV SUB-STATION</v>
          </cell>
        </row>
      </sheetData>
      <sheetData sheetId="383">
        <row r="1">
          <cell r="B1" t="str">
            <v>220 kV SUB-STATION</v>
          </cell>
        </row>
      </sheetData>
      <sheetData sheetId="384">
        <row r="1">
          <cell r="B1" t="str">
            <v>220 kV SUB-STATION</v>
          </cell>
        </row>
      </sheetData>
      <sheetData sheetId="385">
        <row r="1">
          <cell r="B1" t="str">
            <v>220 kV SUB-STATION</v>
          </cell>
        </row>
      </sheetData>
      <sheetData sheetId="386">
        <row r="1">
          <cell r="B1" t="str">
            <v>220 kV SUB-STATION</v>
          </cell>
        </row>
      </sheetData>
      <sheetData sheetId="387">
        <row r="1">
          <cell r="B1" t="str">
            <v>220 kV SUB-STATION</v>
          </cell>
        </row>
      </sheetData>
      <sheetData sheetId="388">
        <row r="1">
          <cell r="B1" t="str">
            <v>220 kV SUB-STATION</v>
          </cell>
        </row>
      </sheetData>
      <sheetData sheetId="389">
        <row r="1">
          <cell r="B1" t="str">
            <v>220 kV SUB-STATION</v>
          </cell>
        </row>
      </sheetData>
      <sheetData sheetId="390">
        <row r="1">
          <cell r="B1" t="str">
            <v>220 kV SUB-STATION</v>
          </cell>
        </row>
      </sheetData>
      <sheetData sheetId="391">
        <row r="1">
          <cell r="B1" t="str">
            <v>220 kV SUB-STATION</v>
          </cell>
        </row>
      </sheetData>
      <sheetData sheetId="392">
        <row r="1">
          <cell r="B1" t="str">
            <v>220 kV SUB-STATION</v>
          </cell>
        </row>
      </sheetData>
      <sheetData sheetId="393">
        <row r="1">
          <cell r="B1" t="str">
            <v>220 kV SUB-STATION</v>
          </cell>
        </row>
      </sheetData>
      <sheetData sheetId="394">
        <row r="1">
          <cell r="B1" t="str">
            <v>220 kV SUB-STATION</v>
          </cell>
        </row>
      </sheetData>
      <sheetData sheetId="395">
        <row r="1">
          <cell r="B1" t="str">
            <v>220 kV SUB-STATION</v>
          </cell>
        </row>
      </sheetData>
      <sheetData sheetId="396">
        <row r="1">
          <cell r="B1" t="str">
            <v>220 kV SUB-STATION</v>
          </cell>
        </row>
      </sheetData>
      <sheetData sheetId="397">
        <row r="1">
          <cell r="B1" t="str">
            <v>220 kV SUB-STATION</v>
          </cell>
        </row>
      </sheetData>
      <sheetData sheetId="398">
        <row r="1">
          <cell r="B1" t="str">
            <v>220 kV SUB-STATION</v>
          </cell>
        </row>
      </sheetData>
      <sheetData sheetId="399">
        <row r="1">
          <cell r="B1" t="str">
            <v>220 kV SUB-STATION</v>
          </cell>
        </row>
      </sheetData>
      <sheetData sheetId="400">
        <row r="1">
          <cell r="B1" t="str">
            <v>220 kV SUB-STATION</v>
          </cell>
        </row>
      </sheetData>
      <sheetData sheetId="401">
        <row r="1">
          <cell r="B1" t="str">
            <v>220 kV SUB-STATION</v>
          </cell>
        </row>
      </sheetData>
      <sheetData sheetId="402">
        <row r="1">
          <cell r="B1" t="str">
            <v>220 kV SUB-STATION</v>
          </cell>
        </row>
      </sheetData>
      <sheetData sheetId="403">
        <row r="1">
          <cell r="B1" t="str">
            <v>220 kV SUB-STATION</v>
          </cell>
        </row>
      </sheetData>
      <sheetData sheetId="404">
        <row r="1">
          <cell r="B1" t="str">
            <v>220 kV SUB-STATION</v>
          </cell>
        </row>
      </sheetData>
      <sheetData sheetId="405">
        <row r="1">
          <cell r="B1" t="str">
            <v>220 kV SUB-STATION</v>
          </cell>
        </row>
      </sheetData>
      <sheetData sheetId="406">
        <row r="1">
          <cell r="B1" t="str">
            <v>220 kV SUB-STATION</v>
          </cell>
        </row>
      </sheetData>
      <sheetData sheetId="407">
        <row r="1">
          <cell r="B1" t="str">
            <v>220 kV SUB-STATION</v>
          </cell>
        </row>
      </sheetData>
      <sheetData sheetId="408">
        <row r="1">
          <cell r="B1" t="str">
            <v>220 kV SUB-STATION</v>
          </cell>
        </row>
      </sheetData>
      <sheetData sheetId="409">
        <row r="1">
          <cell r="B1" t="str">
            <v>220 kV SUB-STATION</v>
          </cell>
        </row>
      </sheetData>
      <sheetData sheetId="410">
        <row r="1">
          <cell r="B1" t="str">
            <v>220 kV SUB-STATION</v>
          </cell>
        </row>
      </sheetData>
      <sheetData sheetId="411">
        <row r="1">
          <cell r="B1" t="str">
            <v>220 kV SUB-STATION</v>
          </cell>
        </row>
      </sheetData>
      <sheetData sheetId="412">
        <row r="1">
          <cell r="B1" t="str">
            <v>220 kV SUB-STATION</v>
          </cell>
        </row>
      </sheetData>
      <sheetData sheetId="413">
        <row r="1">
          <cell r="B1" t="str">
            <v>220 kV SUB-STATION</v>
          </cell>
        </row>
      </sheetData>
      <sheetData sheetId="414">
        <row r="1">
          <cell r="B1" t="str">
            <v>220 kV SUB-STATION</v>
          </cell>
        </row>
      </sheetData>
      <sheetData sheetId="415">
        <row r="1">
          <cell r="B1" t="str">
            <v>220 kV SUB-STATION</v>
          </cell>
        </row>
      </sheetData>
      <sheetData sheetId="416">
        <row r="1">
          <cell r="B1" t="str">
            <v>220 kV SUB-STATION</v>
          </cell>
        </row>
      </sheetData>
      <sheetData sheetId="417">
        <row r="1">
          <cell r="B1" t="str">
            <v>220 kV SUB-STATION</v>
          </cell>
        </row>
      </sheetData>
      <sheetData sheetId="418">
        <row r="1">
          <cell r="B1" t="str">
            <v>220 kV SUB-STATION</v>
          </cell>
        </row>
      </sheetData>
      <sheetData sheetId="419">
        <row r="1">
          <cell r="B1" t="str">
            <v>220 kV SUB-STATION</v>
          </cell>
        </row>
      </sheetData>
      <sheetData sheetId="420">
        <row r="1">
          <cell r="B1" t="str">
            <v>220 kV SUB-STATION</v>
          </cell>
        </row>
      </sheetData>
      <sheetData sheetId="421">
        <row r="1">
          <cell r="B1" t="str">
            <v>220 kV SUB-STATION</v>
          </cell>
        </row>
      </sheetData>
      <sheetData sheetId="422">
        <row r="1">
          <cell r="B1" t="str">
            <v>220 kV SUB-STATION</v>
          </cell>
        </row>
      </sheetData>
      <sheetData sheetId="423">
        <row r="1">
          <cell r="B1" t="str">
            <v>220 kV SUB-STATION</v>
          </cell>
        </row>
      </sheetData>
      <sheetData sheetId="424">
        <row r="1">
          <cell r="B1" t="str">
            <v>220 kV SUB-STATION</v>
          </cell>
        </row>
      </sheetData>
      <sheetData sheetId="425">
        <row r="1">
          <cell r="B1" t="str">
            <v>220 kV SUB-STATION</v>
          </cell>
        </row>
      </sheetData>
      <sheetData sheetId="426">
        <row r="1">
          <cell r="B1" t="str">
            <v>220 kV SUB-STATION</v>
          </cell>
        </row>
      </sheetData>
      <sheetData sheetId="427">
        <row r="1">
          <cell r="B1" t="str">
            <v>220 kV SUB-STATION</v>
          </cell>
        </row>
      </sheetData>
      <sheetData sheetId="428">
        <row r="1">
          <cell r="B1" t="str">
            <v>220 kV SUB-STATION</v>
          </cell>
        </row>
      </sheetData>
      <sheetData sheetId="429">
        <row r="1">
          <cell r="B1" t="str">
            <v>220 kV SUB-STATION</v>
          </cell>
        </row>
      </sheetData>
      <sheetData sheetId="430">
        <row r="1">
          <cell r="B1" t="str">
            <v>220 kV SUB-STATION</v>
          </cell>
        </row>
      </sheetData>
      <sheetData sheetId="431">
        <row r="1">
          <cell r="B1" t="str">
            <v>220 kV SUB-STATION</v>
          </cell>
        </row>
      </sheetData>
      <sheetData sheetId="432">
        <row r="1">
          <cell r="B1" t="str">
            <v>220 kV SUB-STATION</v>
          </cell>
        </row>
      </sheetData>
      <sheetData sheetId="433">
        <row r="1">
          <cell r="B1" t="str">
            <v>220 kV SUB-STATION</v>
          </cell>
        </row>
      </sheetData>
      <sheetData sheetId="434">
        <row r="1">
          <cell r="B1" t="str">
            <v>220 kV SUB-STATION</v>
          </cell>
        </row>
      </sheetData>
      <sheetData sheetId="435">
        <row r="1">
          <cell r="B1" t="str">
            <v>220 kV SUB-STATION</v>
          </cell>
        </row>
      </sheetData>
      <sheetData sheetId="436">
        <row r="1">
          <cell r="B1" t="str">
            <v>220 kV SUB-STATION</v>
          </cell>
        </row>
      </sheetData>
      <sheetData sheetId="437">
        <row r="1">
          <cell r="B1" t="str">
            <v>220 kV SUB-STATION</v>
          </cell>
        </row>
      </sheetData>
      <sheetData sheetId="438">
        <row r="1">
          <cell r="B1" t="str">
            <v>220 kV SUB-STATION</v>
          </cell>
        </row>
      </sheetData>
      <sheetData sheetId="439">
        <row r="1">
          <cell r="B1" t="str">
            <v>220 kV SUB-STATION</v>
          </cell>
        </row>
      </sheetData>
      <sheetData sheetId="440">
        <row r="1">
          <cell r="B1" t="str">
            <v>220 kV SUB-STATION</v>
          </cell>
        </row>
      </sheetData>
      <sheetData sheetId="441">
        <row r="1">
          <cell r="B1" t="str">
            <v>220 kV SUB-STATION</v>
          </cell>
        </row>
      </sheetData>
      <sheetData sheetId="442">
        <row r="1">
          <cell r="B1" t="str">
            <v>220 kV SUB-STATION</v>
          </cell>
        </row>
      </sheetData>
      <sheetData sheetId="443">
        <row r="1">
          <cell r="B1" t="str">
            <v>220 kV SUB-STATION</v>
          </cell>
        </row>
      </sheetData>
      <sheetData sheetId="444">
        <row r="1">
          <cell r="B1" t="str">
            <v>220 kV SUB-STATION</v>
          </cell>
        </row>
      </sheetData>
      <sheetData sheetId="445">
        <row r="1">
          <cell r="B1" t="str">
            <v>220 kV SUB-STATION</v>
          </cell>
        </row>
      </sheetData>
      <sheetData sheetId="446">
        <row r="1">
          <cell r="B1" t="str">
            <v>220 kV SUB-STATION</v>
          </cell>
        </row>
      </sheetData>
      <sheetData sheetId="447">
        <row r="1">
          <cell r="B1" t="str">
            <v>220 kV SUB-STATION</v>
          </cell>
        </row>
      </sheetData>
      <sheetData sheetId="448">
        <row r="1">
          <cell r="B1" t="str">
            <v>220 kV SUB-STATION</v>
          </cell>
        </row>
      </sheetData>
      <sheetData sheetId="449">
        <row r="1">
          <cell r="B1" t="str">
            <v>220 kV SUB-STATION</v>
          </cell>
        </row>
      </sheetData>
      <sheetData sheetId="450" refreshError="1"/>
      <sheetData sheetId="451" refreshError="1"/>
      <sheetData sheetId="452"/>
      <sheetData sheetId="453"/>
      <sheetData sheetId="454"/>
      <sheetData sheetId="455" refreshError="1"/>
      <sheetData sheetId="456" refreshError="1"/>
      <sheetData sheetId="457">
        <row r="1">
          <cell r="B1" t="str">
            <v>220 kV SUB-STATION</v>
          </cell>
        </row>
      </sheetData>
      <sheetData sheetId="458">
        <row r="1">
          <cell r="B1" t="str">
            <v>220 kV SUB-STATION</v>
          </cell>
        </row>
      </sheetData>
      <sheetData sheetId="459"/>
      <sheetData sheetId="460"/>
      <sheetData sheetId="461">
        <row r="1">
          <cell r="B1" t="str">
            <v>220 kV SUB-STATION</v>
          </cell>
        </row>
      </sheetData>
      <sheetData sheetId="462">
        <row r="1">
          <cell r="B1" t="str">
            <v>220 kV SUB-STATION</v>
          </cell>
        </row>
      </sheetData>
      <sheetData sheetId="463">
        <row r="1">
          <cell r="B1" t="str">
            <v>220 kV SUB-STATION</v>
          </cell>
        </row>
      </sheetData>
      <sheetData sheetId="464">
        <row r="1">
          <cell r="B1" t="str">
            <v>220 kV SUB-STATION</v>
          </cell>
        </row>
      </sheetData>
      <sheetData sheetId="465">
        <row r="1">
          <cell r="B1" t="str">
            <v>220 kV SUB-STATION</v>
          </cell>
        </row>
      </sheetData>
      <sheetData sheetId="466">
        <row r="1">
          <cell r="B1" t="str">
            <v>220 kV SUB-STATION</v>
          </cell>
        </row>
      </sheetData>
      <sheetData sheetId="467">
        <row r="1">
          <cell r="B1" t="str">
            <v>220 kV SUB-STATION</v>
          </cell>
        </row>
      </sheetData>
      <sheetData sheetId="468">
        <row r="1">
          <cell r="B1" t="str">
            <v>220 kV SUB-STATION</v>
          </cell>
        </row>
      </sheetData>
      <sheetData sheetId="469">
        <row r="1">
          <cell r="B1" t="str">
            <v>220 kV SUB-STATION</v>
          </cell>
        </row>
      </sheetData>
      <sheetData sheetId="470">
        <row r="1">
          <cell r="B1" t="str">
            <v>220 kV SUB-STATION</v>
          </cell>
        </row>
      </sheetData>
      <sheetData sheetId="471">
        <row r="1">
          <cell r="B1" t="str">
            <v>220 kV SUB-STATION</v>
          </cell>
        </row>
      </sheetData>
      <sheetData sheetId="472">
        <row r="1">
          <cell r="B1" t="str">
            <v>220 kV SUB-STATION</v>
          </cell>
        </row>
      </sheetData>
      <sheetData sheetId="473">
        <row r="1">
          <cell r="B1" t="str">
            <v>220 kV SUB-STATION</v>
          </cell>
        </row>
      </sheetData>
      <sheetData sheetId="474">
        <row r="1">
          <cell r="B1" t="str">
            <v>220 kV SUB-STATION</v>
          </cell>
        </row>
      </sheetData>
      <sheetData sheetId="475">
        <row r="1">
          <cell r="B1" t="str">
            <v>220 kV SUB-STATION</v>
          </cell>
        </row>
      </sheetData>
      <sheetData sheetId="476">
        <row r="1">
          <cell r="B1" t="str">
            <v>220 kV SUB-STATION</v>
          </cell>
        </row>
      </sheetData>
      <sheetData sheetId="477">
        <row r="1">
          <cell r="B1" t="str">
            <v>220 kV SUB-STATION</v>
          </cell>
        </row>
      </sheetData>
      <sheetData sheetId="478">
        <row r="1">
          <cell r="B1" t="str">
            <v>220 kV SUB-STATION</v>
          </cell>
        </row>
      </sheetData>
      <sheetData sheetId="479">
        <row r="1">
          <cell r="B1" t="str">
            <v>220 kV SUB-STATION</v>
          </cell>
        </row>
      </sheetData>
      <sheetData sheetId="480">
        <row r="1">
          <cell r="B1" t="str">
            <v>220 kV SUB-STATION</v>
          </cell>
        </row>
      </sheetData>
      <sheetData sheetId="481">
        <row r="1">
          <cell r="B1" t="str">
            <v>220 kV SUB-STATION</v>
          </cell>
        </row>
      </sheetData>
      <sheetData sheetId="482">
        <row r="1">
          <cell r="B1" t="str">
            <v>220 kV SUB-STATION</v>
          </cell>
        </row>
      </sheetData>
      <sheetData sheetId="483">
        <row r="1">
          <cell r="B1" t="str">
            <v>220 kV SUB-STATION</v>
          </cell>
        </row>
      </sheetData>
      <sheetData sheetId="484">
        <row r="1">
          <cell r="B1" t="str">
            <v>220 kV SUB-STATION</v>
          </cell>
        </row>
      </sheetData>
      <sheetData sheetId="485">
        <row r="1">
          <cell r="B1" t="str">
            <v>220 kV SUB-STATION</v>
          </cell>
        </row>
      </sheetData>
      <sheetData sheetId="486">
        <row r="1">
          <cell r="B1" t="str">
            <v>220 kV SUB-STATION</v>
          </cell>
        </row>
      </sheetData>
      <sheetData sheetId="487">
        <row r="1">
          <cell r="B1" t="str">
            <v>220 kV SUB-STATION</v>
          </cell>
        </row>
      </sheetData>
      <sheetData sheetId="488">
        <row r="1">
          <cell r="B1" t="str">
            <v>220 kV SUB-STATION</v>
          </cell>
        </row>
      </sheetData>
      <sheetData sheetId="489">
        <row r="1">
          <cell r="B1" t="str">
            <v>220 kV SUB-STATION</v>
          </cell>
        </row>
      </sheetData>
      <sheetData sheetId="490">
        <row r="1">
          <cell r="B1" t="str">
            <v>220 kV SUB-STATION</v>
          </cell>
        </row>
      </sheetData>
      <sheetData sheetId="491">
        <row r="1">
          <cell r="B1" t="str">
            <v>220 kV SUB-STATION</v>
          </cell>
        </row>
      </sheetData>
      <sheetData sheetId="492">
        <row r="1">
          <cell r="B1" t="str">
            <v>220 kV SUB-STATION</v>
          </cell>
        </row>
      </sheetData>
      <sheetData sheetId="493">
        <row r="1">
          <cell r="B1" t="str">
            <v>220 kV SUB-STATION</v>
          </cell>
        </row>
      </sheetData>
      <sheetData sheetId="494">
        <row r="1">
          <cell r="B1" t="str">
            <v>220 kV SUB-STATION</v>
          </cell>
        </row>
      </sheetData>
      <sheetData sheetId="495">
        <row r="1">
          <cell r="B1" t="str">
            <v>220 kV SUB-STATION</v>
          </cell>
        </row>
      </sheetData>
      <sheetData sheetId="496">
        <row r="1">
          <cell r="B1" t="str">
            <v>220 kV SUB-STATION</v>
          </cell>
        </row>
      </sheetData>
      <sheetData sheetId="497">
        <row r="1">
          <cell r="B1" t="str">
            <v>220 kV SUB-STATION</v>
          </cell>
        </row>
      </sheetData>
      <sheetData sheetId="498">
        <row r="1">
          <cell r="B1" t="str">
            <v>220 kV SUB-STATION</v>
          </cell>
        </row>
      </sheetData>
      <sheetData sheetId="499">
        <row r="1">
          <cell r="B1" t="str">
            <v>220 kV SUB-STATION</v>
          </cell>
        </row>
      </sheetData>
      <sheetData sheetId="500">
        <row r="1">
          <cell r="B1" t="str">
            <v>220 kV SUB-STATION</v>
          </cell>
        </row>
      </sheetData>
      <sheetData sheetId="501">
        <row r="1">
          <cell r="B1" t="str">
            <v>220 kV SUB-STATION</v>
          </cell>
        </row>
      </sheetData>
      <sheetData sheetId="502">
        <row r="1">
          <cell r="B1" t="str">
            <v>220 kV SUB-STATION</v>
          </cell>
        </row>
      </sheetData>
      <sheetData sheetId="503">
        <row r="1">
          <cell r="B1" t="str">
            <v>220 kV SUB-STATION</v>
          </cell>
        </row>
      </sheetData>
      <sheetData sheetId="504">
        <row r="1">
          <cell r="B1" t="str">
            <v>220 kV SUB-STATION</v>
          </cell>
        </row>
      </sheetData>
      <sheetData sheetId="505">
        <row r="1">
          <cell r="B1" t="str">
            <v>220 kV SUB-STATION</v>
          </cell>
        </row>
      </sheetData>
      <sheetData sheetId="506">
        <row r="1">
          <cell r="B1" t="str">
            <v>220 kV SUB-STATION</v>
          </cell>
        </row>
      </sheetData>
      <sheetData sheetId="507">
        <row r="1">
          <cell r="B1" t="str">
            <v>220 kV SUB-STATION</v>
          </cell>
        </row>
      </sheetData>
      <sheetData sheetId="508">
        <row r="1">
          <cell r="B1" t="str">
            <v>220 kV SUB-STATION</v>
          </cell>
        </row>
      </sheetData>
      <sheetData sheetId="509">
        <row r="1">
          <cell r="B1" t="str">
            <v>220 kV SUB-STATION</v>
          </cell>
        </row>
      </sheetData>
      <sheetData sheetId="510">
        <row r="1">
          <cell r="B1" t="str">
            <v>220 kV SUB-STATION</v>
          </cell>
        </row>
      </sheetData>
      <sheetData sheetId="511">
        <row r="1">
          <cell r="B1" t="str">
            <v>220 kV SUB-STATION</v>
          </cell>
        </row>
      </sheetData>
      <sheetData sheetId="512">
        <row r="1">
          <cell r="B1" t="str">
            <v>220 kV SUB-STATION</v>
          </cell>
        </row>
      </sheetData>
      <sheetData sheetId="513">
        <row r="1">
          <cell r="B1" t="str">
            <v>220 kV SUB-STATION</v>
          </cell>
        </row>
      </sheetData>
      <sheetData sheetId="514">
        <row r="1">
          <cell r="B1" t="str">
            <v>220 kV SUB-STATION</v>
          </cell>
        </row>
      </sheetData>
      <sheetData sheetId="515">
        <row r="1">
          <cell r="B1" t="str">
            <v>220 kV SUB-STATION</v>
          </cell>
        </row>
      </sheetData>
      <sheetData sheetId="516">
        <row r="1">
          <cell r="B1" t="str">
            <v>220 kV SUB-STATION</v>
          </cell>
        </row>
      </sheetData>
      <sheetData sheetId="517">
        <row r="1">
          <cell r="B1" t="str">
            <v>220 kV SUB-STATION</v>
          </cell>
        </row>
      </sheetData>
      <sheetData sheetId="518">
        <row r="1">
          <cell r="B1" t="str">
            <v>220 kV SUB-STATION</v>
          </cell>
        </row>
      </sheetData>
      <sheetData sheetId="519">
        <row r="1">
          <cell r="B1" t="str">
            <v>220 kV SUB-STATION</v>
          </cell>
        </row>
      </sheetData>
      <sheetData sheetId="520">
        <row r="1">
          <cell r="B1" t="str">
            <v>220 kV SUB-STATION</v>
          </cell>
        </row>
      </sheetData>
      <sheetData sheetId="521">
        <row r="1">
          <cell r="B1" t="str">
            <v>220 kV SUB-STATION</v>
          </cell>
        </row>
      </sheetData>
      <sheetData sheetId="522">
        <row r="1">
          <cell r="B1" t="str">
            <v>220 kV SUB-STATION</v>
          </cell>
        </row>
      </sheetData>
      <sheetData sheetId="523">
        <row r="1">
          <cell r="B1" t="str">
            <v>220 kV SUB-STATION</v>
          </cell>
        </row>
      </sheetData>
      <sheetData sheetId="524">
        <row r="1">
          <cell r="B1" t="str">
            <v>220 kV SUB-STATION</v>
          </cell>
        </row>
      </sheetData>
      <sheetData sheetId="525">
        <row r="1">
          <cell r="B1" t="str">
            <v>220 kV SUB-STATION</v>
          </cell>
        </row>
      </sheetData>
      <sheetData sheetId="526">
        <row r="1">
          <cell r="B1" t="str">
            <v>220 kV SUB-STATION</v>
          </cell>
        </row>
      </sheetData>
      <sheetData sheetId="527">
        <row r="1">
          <cell r="B1" t="str">
            <v>220 kV SUB-STATION</v>
          </cell>
        </row>
      </sheetData>
      <sheetData sheetId="528">
        <row r="1">
          <cell r="B1" t="str">
            <v>220 kV SUB-STATION</v>
          </cell>
        </row>
      </sheetData>
      <sheetData sheetId="529">
        <row r="1">
          <cell r="B1" t="str">
            <v>220 kV SUB-STATION</v>
          </cell>
        </row>
      </sheetData>
      <sheetData sheetId="530" refreshError="1"/>
      <sheetData sheetId="531">
        <row r="1">
          <cell r="B1" t="str">
            <v>220 kV SUB-STATION</v>
          </cell>
        </row>
      </sheetData>
      <sheetData sheetId="532">
        <row r="1">
          <cell r="B1" t="str">
            <v>220 kV SUB-STATION</v>
          </cell>
        </row>
      </sheetData>
      <sheetData sheetId="533">
        <row r="1">
          <cell r="B1" t="str">
            <v>220 kV SUB-STATION</v>
          </cell>
        </row>
      </sheetData>
      <sheetData sheetId="534">
        <row r="1">
          <cell r="B1" t="str">
            <v>220 kV SUB-STATION</v>
          </cell>
        </row>
      </sheetData>
      <sheetData sheetId="535">
        <row r="1">
          <cell r="B1" t="str">
            <v>220 kV SUB-STATION</v>
          </cell>
        </row>
      </sheetData>
      <sheetData sheetId="536" refreshError="1"/>
      <sheetData sheetId="537" refreshError="1"/>
      <sheetData sheetId="538">
        <row r="1">
          <cell r="B1" t="str">
            <v>220 kV SUB-STATION</v>
          </cell>
        </row>
      </sheetData>
      <sheetData sheetId="539">
        <row r="1">
          <cell r="B1" t="str">
            <v>220 kV SUB-STATION</v>
          </cell>
        </row>
      </sheetData>
      <sheetData sheetId="540"/>
      <sheetData sheetId="541"/>
      <sheetData sheetId="542">
        <row r="1">
          <cell r="B1" t="str">
            <v>220 kV SUB-STATION</v>
          </cell>
        </row>
      </sheetData>
      <sheetData sheetId="543">
        <row r="1">
          <cell r="B1" t="str">
            <v>220 kV SUB-STATION</v>
          </cell>
        </row>
      </sheetData>
      <sheetData sheetId="544">
        <row r="1">
          <cell r="B1" t="str">
            <v>220 kV SUB-STATION</v>
          </cell>
        </row>
      </sheetData>
      <sheetData sheetId="545" refreshError="1"/>
      <sheetData sheetId="546" refreshError="1"/>
      <sheetData sheetId="547" refreshError="1"/>
      <sheetData sheetId="548">
        <row r="1">
          <cell r="B1" t="str">
            <v>220 kV SUB-STATION</v>
          </cell>
        </row>
      </sheetData>
      <sheetData sheetId="549">
        <row r="1">
          <cell r="B1" t="str">
            <v>220 kV SUB-STATION</v>
          </cell>
        </row>
      </sheetData>
      <sheetData sheetId="550">
        <row r="1">
          <cell r="B1" t="str">
            <v>220 kV SUB-STATION</v>
          </cell>
        </row>
      </sheetData>
      <sheetData sheetId="551">
        <row r="1">
          <cell r="B1" t="str">
            <v>220 kV SUB-STATION</v>
          </cell>
        </row>
      </sheetData>
      <sheetData sheetId="552">
        <row r="1">
          <cell r="B1" t="str">
            <v>220 kV SUB-STATION</v>
          </cell>
        </row>
      </sheetData>
      <sheetData sheetId="553">
        <row r="1">
          <cell r="B1" t="str">
            <v>220 kV SUB-STATION</v>
          </cell>
        </row>
      </sheetData>
      <sheetData sheetId="554">
        <row r="1">
          <cell r="B1" t="str">
            <v>220 kV SUB-STATION</v>
          </cell>
        </row>
      </sheetData>
      <sheetData sheetId="555">
        <row r="1">
          <cell r="B1" t="str">
            <v>220 kV SUB-STATION</v>
          </cell>
        </row>
      </sheetData>
      <sheetData sheetId="556">
        <row r="1">
          <cell r="B1" t="str">
            <v>220 kV SUB-STATION</v>
          </cell>
        </row>
      </sheetData>
      <sheetData sheetId="557">
        <row r="1">
          <cell r="B1" t="str">
            <v>220 kV SUB-STATION</v>
          </cell>
        </row>
      </sheetData>
      <sheetData sheetId="558">
        <row r="1">
          <cell r="B1" t="str">
            <v>220 kV SUB-STATION</v>
          </cell>
        </row>
      </sheetData>
      <sheetData sheetId="559">
        <row r="1">
          <cell r="B1" t="str">
            <v>220 kV SUB-STATION</v>
          </cell>
        </row>
      </sheetData>
      <sheetData sheetId="560">
        <row r="1">
          <cell r="B1" t="str">
            <v>220 kV SUB-STATION</v>
          </cell>
        </row>
      </sheetData>
      <sheetData sheetId="561">
        <row r="1">
          <cell r="B1" t="str">
            <v>220 kV SUB-STATION</v>
          </cell>
        </row>
      </sheetData>
      <sheetData sheetId="562">
        <row r="1">
          <cell r="B1" t="str">
            <v>220 kV SUB-STATION</v>
          </cell>
        </row>
      </sheetData>
      <sheetData sheetId="563">
        <row r="1">
          <cell r="B1" t="str">
            <v>220 kV SUB-STATION</v>
          </cell>
        </row>
      </sheetData>
      <sheetData sheetId="564">
        <row r="1">
          <cell r="B1" t="str">
            <v>220 kV SUB-STATION</v>
          </cell>
        </row>
      </sheetData>
      <sheetData sheetId="565">
        <row r="1">
          <cell r="B1" t="str">
            <v>220 kV SUB-STATION</v>
          </cell>
        </row>
      </sheetData>
      <sheetData sheetId="566">
        <row r="1">
          <cell r="B1" t="str">
            <v>220 kV SUB-STATION</v>
          </cell>
        </row>
      </sheetData>
      <sheetData sheetId="567">
        <row r="1">
          <cell r="B1" t="str">
            <v>220 kV SUB-STATION</v>
          </cell>
        </row>
      </sheetData>
      <sheetData sheetId="568">
        <row r="1">
          <cell r="B1" t="str">
            <v>220 kV SUB-STATION</v>
          </cell>
        </row>
      </sheetData>
      <sheetData sheetId="569">
        <row r="1">
          <cell r="B1" t="str">
            <v>220 kV SUB-STATION</v>
          </cell>
        </row>
      </sheetData>
      <sheetData sheetId="570">
        <row r="1">
          <cell r="B1" t="str">
            <v>220 kV SUB-STATION</v>
          </cell>
        </row>
      </sheetData>
      <sheetData sheetId="571">
        <row r="1">
          <cell r="B1" t="str">
            <v>220 kV SUB-STATION</v>
          </cell>
        </row>
      </sheetData>
      <sheetData sheetId="572">
        <row r="1">
          <cell r="B1" t="str">
            <v>220 kV SUB-STATION</v>
          </cell>
        </row>
      </sheetData>
      <sheetData sheetId="573">
        <row r="1">
          <cell r="B1" t="str">
            <v>220 kV SUB-STATION</v>
          </cell>
        </row>
      </sheetData>
      <sheetData sheetId="574">
        <row r="1">
          <cell r="B1" t="str">
            <v>220 kV SUB-STATION</v>
          </cell>
        </row>
      </sheetData>
      <sheetData sheetId="575">
        <row r="1">
          <cell r="B1" t="str">
            <v>220 kV SUB-STATION</v>
          </cell>
        </row>
      </sheetData>
      <sheetData sheetId="576">
        <row r="1">
          <cell r="B1" t="str">
            <v>220 kV SUB-STATION</v>
          </cell>
        </row>
      </sheetData>
      <sheetData sheetId="577">
        <row r="1">
          <cell r="B1" t="str">
            <v>220 kV SUB-STATION</v>
          </cell>
        </row>
      </sheetData>
      <sheetData sheetId="578">
        <row r="1">
          <cell r="B1" t="str">
            <v>220 kV SUB-STATION</v>
          </cell>
        </row>
      </sheetData>
      <sheetData sheetId="579">
        <row r="1">
          <cell r="B1" t="str">
            <v>220 kV SUB-STATION</v>
          </cell>
        </row>
      </sheetData>
      <sheetData sheetId="580">
        <row r="1">
          <cell r="B1" t="str">
            <v>220 kV SUB-STATION</v>
          </cell>
        </row>
      </sheetData>
      <sheetData sheetId="581">
        <row r="1">
          <cell r="B1" t="str">
            <v>220 kV SUB-STATION</v>
          </cell>
        </row>
      </sheetData>
      <sheetData sheetId="582">
        <row r="1">
          <cell r="B1" t="str">
            <v>220 kV SUB-STATION</v>
          </cell>
        </row>
      </sheetData>
      <sheetData sheetId="583">
        <row r="1">
          <cell r="B1" t="str">
            <v>220 kV SUB-STATION</v>
          </cell>
        </row>
      </sheetData>
      <sheetData sheetId="584">
        <row r="1">
          <cell r="B1" t="str">
            <v>220 kV SUB-STATION</v>
          </cell>
        </row>
      </sheetData>
      <sheetData sheetId="585">
        <row r="1">
          <cell r="B1" t="str">
            <v>220 kV SUB-STATION</v>
          </cell>
        </row>
      </sheetData>
      <sheetData sheetId="586">
        <row r="1">
          <cell r="B1" t="str">
            <v>220 kV SUB-STATION</v>
          </cell>
        </row>
      </sheetData>
      <sheetData sheetId="587">
        <row r="1">
          <cell r="B1" t="str">
            <v>220 kV SUB-STATION</v>
          </cell>
        </row>
      </sheetData>
      <sheetData sheetId="588">
        <row r="1">
          <cell r="B1" t="str">
            <v>220 kV SUB-STATION</v>
          </cell>
        </row>
      </sheetData>
      <sheetData sheetId="589">
        <row r="1">
          <cell r="B1" t="str">
            <v>220 kV SUB-STATION</v>
          </cell>
        </row>
      </sheetData>
      <sheetData sheetId="590">
        <row r="1">
          <cell r="B1" t="str">
            <v>220 kV SUB-STATION</v>
          </cell>
        </row>
      </sheetData>
      <sheetData sheetId="591">
        <row r="1">
          <cell r="B1" t="str">
            <v>220 kV SUB-STATION</v>
          </cell>
        </row>
      </sheetData>
      <sheetData sheetId="592">
        <row r="1">
          <cell r="B1" t="str">
            <v>220 kV SUB-STATION</v>
          </cell>
        </row>
      </sheetData>
      <sheetData sheetId="593">
        <row r="1">
          <cell r="B1" t="str">
            <v>220 kV SUB-STATION</v>
          </cell>
        </row>
      </sheetData>
      <sheetData sheetId="594">
        <row r="1">
          <cell r="B1" t="str">
            <v>220 kV SUB-STATION</v>
          </cell>
        </row>
      </sheetData>
      <sheetData sheetId="595">
        <row r="1">
          <cell r="B1" t="str">
            <v>220 kV SUB-STATION</v>
          </cell>
        </row>
      </sheetData>
      <sheetData sheetId="596">
        <row r="1">
          <cell r="B1" t="str">
            <v>220 kV SUB-STATION</v>
          </cell>
        </row>
      </sheetData>
      <sheetData sheetId="597">
        <row r="1">
          <cell r="B1" t="str">
            <v>220 kV SUB-STATION</v>
          </cell>
        </row>
      </sheetData>
      <sheetData sheetId="598">
        <row r="1">
          <cell r="B1" t="str">
            <v>220 kV SUB-STATION</v>
          </cell>
        </row>
      </sheetData>
      <sheetData sheetId="599">
        <row r="1">
          <cell r="B1" t="str">
            <v>220 kV SUB-STATION</v>
          </cell>
        </row>
      </sheetData>
      <sheetData sheetId="600">
        <row r="1">
          <cell r="B1" t="str">
            <v>220 kV SUB-STATION</v>
          </cell>
        </row>
      </sheetData>
      <sheetData sheetId="601">
        <row r="1">
          <cell r="B1" t="str">
            <v>220 kV SUB-STATION</v>
          </cell>
        </row>
      </sheetData>
      <sheetData sheetId="602">
        <row r="1">
          <cell r="B1" t="str">
            <v>220 kV SUB-STATION</v>
          </cell>
        </row>
      </sheetData>
      <sheetData sheetId="603">
        <row r="1">
          <cell r="B1" t="str">
            <v>220 kV SUB-STATION</v>
          </cell>
        </row>
      </sheetData>
      <sheetData sheetId="604">
        <row r="1">
          <cell r="B1" t="str">
            <v>220 kV SUB-STATION</v>
          </cell>
        </row>
      </sheetData>
      <sheetData sheetId="605">
        <row r="1">
          <cell r="B1" t="str">
            <v>220 kV SUB-STATION</v>
          </cell>
        </row>
      </sheetData>
      <sheetData sheetId="606">
        <row r="1">
          <cell r="B1" t="str">
            <v>220 kV SUB-STATION</v>
          </cell>
        </row>
      </sheetData>
      <sheetData sheetId="607">
        <row r="1">
          <cell r="B1" t="str">
            <v>220 kV SUB-STATION</v>
          </cell>
        </row>
      </sheetData>
      <sheetData sheetId="608">
        <row r="1">
          <cell r="B1" t="str">
            <v>220 kV SUB-STATION</v>
          </cell>
        </row>
      </sheetData>
      <sheetData sheetId="609">
        <row r="1">
          <cell r="B1" t="str">
            <v>220 kV SUB-STATION</v>
          </cell>
        </row>
      </sheetData>
      <sheetData sheetId="610">
        <row r="1">
          <cell r="B1" t="str">
            <v>220 kV SUB-STATION</v>
          </cell>
        </row>
      </sheetData>
      <sheetData sheetId="611">
        <row r="1">
          <cell r="B1" t="str">
            <v>220 kV SUB-STATION</v>
          </cell>
        </row>
      </sheetData>
      <sheetData sheetId="612">
        <row r="1">
          <cell r="B1" t="str">
            <v>220 kV SUB-STATION</v>
          </cell>
        </row>
      </sheetData>
      <sheetData sheetId="613">
        <row r="1">
          <cell r="B1" t="str">
            <v>220 kV SUB-STATION</v>
          </cell>
        </row>
      </sheetData>
      <sheetData sheetId="614">
        <row r="1">
          <cell r="B1" t="str">
            <v>220 kV SUB-STATION</v>
          </cell>
        </row>
      </sheetData>
      <sheetData sheetId="615">
        <row r="1">
          <cell r="B1" t="str">
            <v>220 kV SUB-STATION</v>
          </cell>
        </row>
      </sheetData>
      <sheetData sheetId="616">
        <row r="1">
          <cell r="B1" t="str">
            <v>220 kV SUB-STATION</v>
          </cell>
        </row>
      </sheetData>
      <sheetData sheetId="617">
        <row r="1">
          <cell r="B1" t="str">
            <v>220 kV SUB-STATION</v>
          </cell>
        </row>
      </sheetData>
      <sheetData sheetId="618">
        <row r="1">
          <cell r="B1" t="str">
            <v>220 kV SUB-STATION</v>
          </cell>
        </row>
      </sheetData>
      <sheetData sheetId="619">
        <row r="1">
          <cell r="B1" t="str">
            <v>220 kV SUB-STATION</v>
          </cell>
        </row>
      </sheetData>
      <sheetData sheetId="620">
        <row r="1">
          <cell r="B1" t="str">
            <v>220 kV SUB-STATION</v>
          </cell>
        </row>
      </sheetData>
      <sheetData sheetId="621">
        <row r="1">
          <cell r="B1" t="str">
            <v>220 kV SUB-STATION</v>
          </cell>
        </row>
      </sheetData>
      <sheetData sheetId="622">
        <row r="1">
          <cell r="B1" t="str">
            <v>220 kV SUB-STATION</v>
          </cell>
        </row>
      </sheetData>
      <sheetData sheetId="623">
        <row r="1">
          <cell r="B1" t="str">
            <v>220 kV SUB-STATION</v>
          </cell>
        </row>
      </sheetData>
      <sheetData sheetId="624">
        <row r="1">
          <cell r="B1" t="str">
            <v>220 kV SUB-STATION</v>
          </cell>
        </row>
      </sheetData>
      <sheetData sheetId="625">
        <row r="1">
          <cell r="B1" t="str">
            <v>220 kV SUB-STATION</v>
          </cell>
        </row>
      </sheetData>
      <sheetData sheetId="626">
        <row r="1">
          <cell r="B1" t="str">
            <v>220 kV SUB-STATION</v>
          </cell>
        </row>
      </sheetData>
      <sheetData sheetId="627">
        <row r="1">
          <cell r="B1" t="str">
            <v>220 kV SUB-STATION</v>
          </cell>
        </row>
      </sheetData>
      <sheetData sheetId="628">
        <row r="1">
          <cell r="B1" t="str">
            <v>220 kV SUB-STATION</v>
          </cell>
        </row>
      </sheetData>
      <sheetData sheetId="629">
        <row r="1">
          <cell r="B1" t="str">
            <v>220 kV SUB-STATION</v>
          </cell>
        </row>
      </sheetData>
      <sheetData sheetId="630">
        <row r="1">
          <cell r="B1" t="str">
            <v>220 kV SUB-STATION</v>
          </cell>
        </row>
      </sheetData>
      <sheetData sheetId="631">
        <row r="1">
          <cell r="B1" t="str">
            <v>220 kV SUB-STATION</v>
          </cell>
        </row>
      </sheetData>
      <sheetData sheetId="632">
        <row r="1">
          <cell r="B1" t="str">
            <v>220 kV SUB-STATION</v>
          </cell>
        </row>
      </sheetData>
      <sheetData sheetId="633">
        <row r="1">
          <cell r="B1" t="str">
            <v>220 kV SUB-STATION</v>
          </cell>
        </row>
      </sheetData>
      <sheetData sheetId="634">
        <row r="1">
          <cell r="B1" t="str">
            <v>220 kV SUB-STATION</v>
          </cell>
        </row>
      </sheetData>
      <sheetData sheetId="635">
        <row r="1">
          <cell r="B1" t="str">
            <v>220 kV SUB-STATION</v>
          </cell>
        </row>
      </sheetData>
      <sheetData sheetId="636">
        <row r="1">
          <cell r="B1" t="str">
            <v>220 kV SUB-STATION</v>
          </cell>
        </row>
      </sheetData>
      <sheetData sheetId="637">
        <row r="1">
          <cell r="B1" t="str">
            <v>220 kV SUB-STATION</v>
          </cell>
        </row>
      </sheetData>
      <sheetData sheetId="638">
        <row r="1">
          <cell r="B1" t="str">
            <v>220 kV SUB-STATION</v>
          </cell>
        </row>
      </sheetData>
      <sheetData sheetId="639">
        <row r="1">
          <cell r="B1" t="str">
            <v>220 kV SUB-STATION</v>
          </cell>
        </row>
      </sheetData>
      <sheetData sheetId="640">
        <row r="1">
          <cell r="B1" t="str">
            <v>220 kV SUB-STATION</v>
          </cell>
        </row>
      </sheetData>
      <sheetData sheetId="641">
        <row r="1">
          <cell r="B1" t="str">
            <v>220 kV SUB-STATION</v>
          </cell>
        </row>
      </sheetData>
      <sheetData sheetId="642">
        <row r="1">
          <cell r="B1" t="str">
            <v>220 kV SUB-STATION</v>
          </cell>
        </row>
      </sheetData>
      <sheetData sheetId="643">
        <row r="1">
          <cell r="B1" t="str">
            <v>220 kV SUB-STATION</v>
          </cell>
        </row>
      </sheetData>
      <sheetData sheetId="644">
        <row r="1">
          <cell r="B1" t="str">
            <v>220 kV SUB-STATION</v>
          </cell>
        </row>
      </sheetData>
      <sheetData sheetId="645">
        <row r="1">
          <cell r="B1" t="str">
            <v>220 kV SUB-STATION</v>
          </cell>
        </row>
      </sheetData>
      <sheetData sheetId="646">
        <row r="1">
          <cell r="B1" t="str">
            <v>220 kV SUB-STATION</v>
          </cell>
        </row>
      </sheetData>
      <sheetData sheetId="647">
        <row r="1">
          <cell r="B1" t="str">
            <v>220 kV SUB-STATION</v>
          </cell>
        </row>
      </sheetData>
      <sheetData sheetId="648">
        <row r="1">
          <cell r="B1" t="str">
            <v>220 kV SUB-STATION</v>
          </cell>
        </row>
      </sheetData>
      <sheetData sheetId="649">
        <row r="1">
          <cell r="B1" t="str">
            <v>220 kV SUB-STATION</v>
          </cell>
        </row>
      </sheetData>
      <sheetData sheetId="650">
        <row r="1">
          <cell r="B1" t="str">
            <v>220 kV SUB-STATION</v>
          </cell>
        </row>
      </sheetData>
      <sheetData sheetId="651">
        <row r="1">
          <cell r="B1" t="str">
            <v>220 kV SUB-STATION</v>
          </cell>
        </row>
      </sheetData>
      <sheetData sheetId="652">
        <row r="1">
          <cell r="B1" t="str">
            <v>220 kV SUB-STATION</v>
          </cell>
        </row>
      </sheetData>
      <sheetData sheetId="653">
        <row r="1">
          <cell r="B1" t="str">
            <v>220 kV SUB-STATION</v>
          </cell>
        </row>
      </sheetData>
      <sheetData sheetId="654">
        <row r="1">
          <cell r="B1" t="str">
            <v>220 kV SUB-STATION</v>
          </cell>
        </row>
      </sheetData>
      <sheetData sheetId="655">
        <row r="1">
          <cell r="B1" t="str">
            <v>220 kV SUB-STATION</v>
          </cell>
        </row>
      </sheetData>
      <sheetData sheetId="656">
        <row r="1">
          <cell r="B1" t="str">
            <v>220 kV SUB-STATION</v>
          </cell>
        </row>
      </sheetData>
      <sheetData sheetId="657">
        <row r="1">
          <cell r="B1" t="str">
            <v>220 kV SUB-STATION</v>
          </cell>
        </row>
      </sheetData>
      <sheetData sheetId="658">
        <row r="1">
          <cell r="B1" t="str">
            <v>220 kV SUB-STATION</v>
          </cell>
        </row>
      </sheetData>
      <sheetData sheetId="659">
        <row r="1">
          <cell r="B1" t="str">
            <v>220 kV SUB-STATION</v>
          </cell>
        </row>
      </sheetData>
      <sheetData sheetId="660">
        <row r="1">
          <cell r="B1" t="str">
            <v>220 kV SUB-STATION</v>
          </cell>
        </row>
      </sheetData>
      <sheetData sheetId="661">
        <row r="1">
          <cell r="B1" t="str">
            <v>220 kV SUB-STATION</v>
          </cell>
        </row>
      </sheetData>
      <sheetData sheetId="662">
        <row r="1">
          <cell r="B1" t="str">
            <v>220 kV SUB-STATION</v>
          </cell>
        </row>
      </sheetData>
      <sheetData sheetId="663">
        <row r="1">
          <cell r="B1" t="str">
            <v>220 kV SUB-STATION</v>
          </cell>
        </row>
      </sheetData>
      <sheetData sheetId="664">
        <row r="1">
          <cell r="B1" t="str">
            <v>220 kV SUB-STATION</v>
          </cell>
        </row>
      </sheetData>
      <sheetData sheetId="665">
        <row r="1">
          <cell r="B1" t="str">
            <v>220 kV SUB-STATION</v>
          </cell>
        </row>
      </sheetData>
      <sheetData sheetId="666">
        <row r="1">
          <cell r="B1" t="str">
            <v>220 kV SUB-STATION</v>
          </cell>
        </row>
      </sheetData>
      <sheetData sheetId="667">
        <row r="1">
          <cell r="B1" t="str">
            <v>220 kV SUB-STATION</v>
          </cell>
        </row>
      </sheetData>
      <sheetData sheetId="668">
        <row r="1">
          <cell r="B1" t="str">
            <v>220 kV SUB-STATION</v>
          </cell>
        </row>
      </sheetData>
      <sheetData sheetId="669">
        <row r="1">
          <cell r="B1" t="str">
            <v>220 kV SUB-STATION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/>
      <sheetData sheetId="707">
        <row r="1">
          <cell r="B1" t="str">
            <v>220 kV SUB-STATION</v>
          </cell>
        </row>
      </sheetData>
      <sheetData sheetId="708"/>
      <sheetData sheetId="709"/>
      <sheetData sheetId="710" refreshError="1"/>
      <sheetData sheetId="711"/>
      <sheetData sheetId="712"/>
      <sheetData sheetId="713" refreshError="1"/>
      <sheetData sheetId="714" refreshError="1"/>
      <sheetData sheetId="715" refreshError="1"/>
      <sheetData sheetId="716" refreshError="1"/>
      <sheetData sheetId="717">
        <row r="1">
          <cell r="B1" t="str">
            <v>220 kV SUB-STATION</v>
          </cell>
        </row>
      </sheetData>
      <sheetData sheetId="718">
        <row r="1">
          <cell r="B1" t="str">
            <v>220 kV SUB-STATION</v>
          </cell>
        </row>
      </sheetData>
      <sheetData sheetId="719">
        <row r="1">
          <cell r="B1" t="str">
            <v>220 kV SUB-STATION</v>
          </cell>
        </row>
      </sheetData>
      <sheetData sheetId="720">
        <row r="1">
          <cell r="B1" t="str">
            <v>220 kV SUB-STATION</v>
          </cell>
        </row>
      </sheetData>
      <sheetData sheetId="721">
        <row r="1">
          <cell r="B1" t="str">
            <v>220 kV SUB-STATION</v>
          </cell>
        </row>
      </sheetData>
      <sheetData sheetId="722">
        <row r="1">
          <cell r="B1" t="str">
            <v>220 kV SUB-STATION</v>
          </cell>
        </row>
      </sheetData>
      <sheetData sheetId="723">
        <row r="1">
          <cell r="B1" t="str">
            <v>220 kV SUB-STATION</v>
          </cell>
        </row>
      </sheetData>
      <sheetData sheetId="724">
        <row r="1">
          <cell r="B1" t="str">
            <v>220 kV SUB-STATION</v>
          </cell>
        </row>
      </sheetData>
      <sheetData sheetId="725">
        <row r="1">
          <cell r="B1" t="str">
            <v>220 kV SUB-STATION</v>
          </cell>
        </row>
      </sheetData>
      <sheetData sheetId="726">
        <row r="1">
          <cell r="B1" t="str">
            <v>220 kV SUB-STATION</v>
          </cell>
        </row>
      </sheetData>
      <sheetData sheetId="727">
        <row r="1">
          <cell r="B1" t="str">
            <v>220 kV SUB-STATION</v>
          </cell>
        </row>
      </sheetData>
      <sheetData sheetId="728">
        <row r="1">
          <cell r="B1" t="str">
            <v>220 kV SUB-STATION</v>
          </cell>
        </row>
      </sheetData>
      <sheetData sheetId="729">
        <row r="1">
          <cell r="B1" t="str">
            <v>220 kV SUB-STATION</v>
          </cell>
        </row>
      </sheetData>
      <sheetData sheetId="730">
        <row r="1">
          <cell r="B1" t="str">
            <v>220 kV SUB-STATION</v>
          </cell>
        </row>
      </sheetData>
      <sheetData sheetId="731">
        <row r="1">
          <cell r="B1" t="str">
            <v>220 kV SUB-STATION</v>
          </cell>
        </row>
      </sheetData>
      <sheetData sheetId="732">
        <row r="1">
          <cell r="B1" t="str">
            <v>220 kV SUB-STATION</v>
          </cell>
        </row>
      </sheetData>
      <sheetData sheetId="733">
        <row r="1">
          <cell r="B1" t="str">
            <v>220 kV SUB-STATION</v>
          </cell>
        </row>
      </sheetData>
      <sheetData sheetId="734">
        <row r="1">
          <cell r="B1" t="str">
            <v>220 kV SUB-STATION</v>
          </cell>
        </row>
      </sheetData>
      <sheetData sheetId="735">
        <row r="1">
          <cell r="B1" t="str">
            <v>220 kV SUB-STATION</v>
          </cell>
        </row>
      </sheetData>
      <sheetData sheetId="736">
        <row r="1">
          <cell r="B1" t="str">
            <v>220 kV SUB-STATION</v>
          </cell>
        </row>
      </sheetData>
      <sheetData sheetId="737">
        <row r="1">
          <cell r="B1" t="str">
            <v>220 kV SUB-STATION</v>
          </cell>
        </row>
      </sheetData>
      <sheetData sheetId="738">
        <row r="1">
          <cell r="B1" t="str">
            <v>220 kV SUB-STATION</v>
          </cell>
        </row>
      </sheetData>
      <sheetData sheetId="739">
        <row r="1">
          <cell r="B1" t="str">
            <v>220 kV SUB-STATION</v>
          </cell>
        </row>
      </sheetData>
      <sheetData sheetId="740">
        <row r="1">
          <cell r="B1" t="str">
            <v>220 kV SUB-STATION</v>
          </cell>
        </row>
      </sheetData>
      <sheetData sheetId="741">
        <row r="1">
          <cell r="B1" t="str">
            <v>220 kV SUB-STATION</v>
          </cell>
        </row>
      </sheetData>
      <sheetData sheetId="742">
        <row r="1">
          <cell r="B1" t="str">
            <v>220 kV SUB-STATION</v>
          </cell>
        </row>
      </sheetData>
      <sheetData sheetId="743">
        <row r="1">
          <cell r="B1" t="str">
            <v>220 kV SUB-STATION</v>
          </cell>
        </row>
      </sheetData>
      <sheetData sheetId="744">
        <row r="1">
          <cell r="B1" t="str">
            <v>220 kV SUB-STATION</v>
          </cell>
        </row>
      </sheetData>
      <sheetData sheetId="745">
        <row r="1">
          <cell r="B1" t="str">
            <v>220 kV SUB-STATION</v>
          </cell>
        </row>
      </sheetData>
      <sheetData sheetId="746">
        <row r="1">
          <cell r="B1" t="str">
            <v>220 kV SUB-STATION</v>
          </cell>
        </row>
      </sheetData>
      <sheetData sheetId="747">
        <row r="1">
          <cell r="B1" t="str">
            <v>220 kV SUB-STATION</v>
          </cell>
        </row>
      </sheetData>
      <sheetData sheetId="748">
        <row r="1">
          <cell r="B1" t="str">
            <v>220 kV SUB-STATION</v>
          </cell>
        </row>
      </sheetData>
      <sheetData sheetId="749">
        <row r="1">
          <cell r="B1" t="str">
            <v>220 kV SUB-STATION</v>
          </cell>
        </row>
      </sheetData>
      <sheetData sheetId="750">
        <row r="1">
          <cell r="B1" t="str">
            <v>220 kV SUB-STATION</v>
          </cell>
        </row>
      </sheetData>
      <sheetData sheetId="751">
        <row r="1">
          <cell r="B1" t="str">
            <v>220 kV SUB-STATION</v>
          </cell>
        </row>
      </sheetData>
      <sheetData sheetId="752">
        <row r="1">
          <cell r="B1" t="str">
            <v>220 kV SUB-STATION</v>
          </cell>
        </row>
      </sheetData>
      <sheetData sheetId="753">
        <row r="1">
          <cell r="B1" t="str">
            <v>220 kV SUB-STATION</v>
          </cell>
        </row>
      </sheetData>
      <sheetData sheetId="754">
        <row r="1">
          <cell r="B1" t="str">
            <v>220 kV SUB-STATION</v>
          </cell>
        </row>
      </sheetData>
      <sheetData sheetId="755">
        <row r="1">
          <cell r="B1" t="str">
            <v>220 kV SUB-STATION</v>
          </cell>
        </row>
      </sheetData>
      <sheetData sheetId="756">
        <row r="1">
          <cell r="B1" t="str">
            <v>220 kV SUB-STATION</v>
          </cell>
        </row>
      </sheetData>
      <sheetData sheetId="757">
        <row r="1">
          <cell r="B1" t="str">
            <v>220 kV SUB-STATION</v>
          </cell>
        </row>
      </sheetData>
      <sheetData sheetId="758">
        <row r="1">
          <cell r="B1" t="str">
            <v>220 kV SUB-STATION</v>
          </cell>
        </row>
      </sheetData>
      <sheetData sheetId="759">
        <row r="1">
          <cell r="B1" t="str">
            <v>220 kV SUB-STATION</v>
          </cell>
        </row>
      </sheetData>
      <sheetData sheetId="760">
        <row r="1">
          <cell r="B1" t="str">
            <v>220 kV SUB-STATION</v>
          </cell>
        </row>
      </sheetData>
      <sheetData sheetId="761">
        <row r="1">
          <cell r="B1" t="str">
            <v>220 kV SUB-STATION</v>
          </cell>
        </row>
      </sheetData>
      <sheetData sheetId="762">
        <row r="1">
          <cell r="B1" t="str">
            <v>220 kV SUB-STATION</v>
          </cell>
        </row>
      </sheetData>
      <sheetData sheetId="763">
        <row r="1">
          <cell r="B1" t="str">
            <v>220 kV SUB-STATION</v>
          </cell>
        </row>
      </sheetData>
      <sheetData sheetId="764">
        <row r="1">
          <cell r="B1" t="str">
            <v>220 kV SUB-STATION</v>
          </cell>
        </row>
      </sheetData>
      <sheetData sheetId="765">
        <row r="1">
          <cell r="B1" t="str">
            <v>220 kV SUB-STATION</v>
          </cell>
        </row>
      </sheetData>
      <sheetData sheetId="766">
        <row r="1">
          <cell r="B1" t="str">
            <v>220 kV SUB-STATION</v>
          </cell>
        </row>
      </sheetData>
      <sheetData sheetId="767">
        <row r="1">
          <cell r="B1" t="str">
            <v>220 kV SUB-STATION</v>
          </cell>
        </row>
      </sheetData>
      <sheetData sheetId="768">
        <row r="1">
          <cell r="B1" t="str">
            <v>220 kV SUB-STATION</v>
          </cell>
        </row>
      </sheetData>
      <sheetData sheetId="769">
        <row r="1">
          <cell r="B1" t="str">
            <v>220 kV SUB-STATION</v>
          </cell>
        </row>
      </sheetData>
      <sheetData sheetId="770">
        <row r="1">
          <cell r="B1" t="str">
            <v>220 kV SUB-STATION</v>
          </cell>
        </row>
      </sheetData>
      <sheetData sheetId="771">
        <row r="1">
          <cell r="B1" t="str">
            <v>220 kV SUB-STATION</v>
          </cell>
        </row>
      </sheetData>
      <sheetData sheetId="772">
        <row r="1">
          <cell r="B1" t="str">
            <v>220 kV SUB-STATION</v>
          </cell>
        </row>
      </sheetData>
      <sheetData sheetId="773">
        <row r="1">
          <cell r="B1" t="str">
            <v>220 kV SUB-STATION</v>
          </cell>
        </row>
      </sheetData>
      <sheetData sheetId="774">
        <row r="1">
          <cell r="B1" t="str">
            <v>220 kV SUB-STATION</v>
          </cell>
        </row>
      </sheetData>
      <sheetData sheetId="775">
        <row r="1">
          <cell r="B1" t="str">
            <v>220 kV SUB-STATION</v>
          </cell>
        </row>
      </sheetData>
      <sheetData sheetId="776">
        <row r="1">
          <cell r="B1" t="str">
            <v>220 kV SUB-STATION</v>
          </cell>
        </row>
      </sheetData>
      <sheetData sheetId="777">
        <row r="1">
          <cell r="B1" t="str">
            <v>220 kV SUB-STATION</v>
          </cell>
        </row>
      </sheetData>
      <sheetData sheetId="778">
        <row r="1">
          <cell r="B1" t="str">
            <v>220 kV SUB-STATION</v>
          </cell>
        </row>
      </sheetData>
      <sheetData sheetId="779">
        <row r="1">
          <cell r="B1" t="str">
            <v>220 kV SUB-STATION</v>
          </cell>
        </row>
      </sheetData>
      <sheetData sheetId="780">
        <row r="1">
          <cell r="B1" t="str">
            <v>220 kV SUB-STATION</v>
          </cell>
        </row>
      </sheetData>
      <sheetData sheetId="781">
        <row r="1">
          <cell r="B1" t="str">
            <v>220 kV SUB-STATION</v>
          </cell>
        </row>
      </sheetData>
      <sheetData sheetId="782">
        <row r="1">
          <cell r="B1" t="str">
            <v>220 kV SUB-STATION</v>
          </cell>
        </row>
      </sheetData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/>
      <sheetData sheetId="950"/>
      <sheetData sheetId="951"/>
      <sheetData sheetId="952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/>
      <sheetData sheetId="974"/>
      <sheetData sheetId="975" refreshError="1"/>
      <sheetData sheetId="976" refreshError="1"/>
      <sheetData sheetId="977" refreshError="1"/>
      <sheetData sheetId="978">
        <row r="1">
          <cell r="B1" t="str">
            <v>220 kV SUB-STATION</v>
          </cell>
        </row>
      </sheetData>
      <sheetData sheetId="979">
        <row r="1">
          <cell r="B1" t="str">
            <v>220 kV SUB-STATION</v>
          </cell>
        </row>
      </sheetData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>
        <row r="1">
          <cell r="B1" t="str">
            <v>220 kV SUB-STATION</v>
          </cell>
        </row>
      </sheetData>
      <sheetData sheetId="990">
        <row r="1">
          <cell r="B1" t="str">
            <v>220 kV SUB-STATION</v>
          </cell>
        </row>
      </sheetData>
      <sheetData sheetId="991">
        <row r="1">
          <cell r="B1" t="str">
            <v>220 kV SUB-STATION</v>
          </cell>
        </row>
      </sheetData>
      <sheetData sheetId="992">
        <row r="1">
          <cell r="B1" t="str">
            <v>220 kV SUB-STATION</v>
          </cell>
        </row>
      </sheetData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>
        <row r="1">
          <cell r="B1" t="str">
            <v>220 kV SUB-STATION</v>
          </cell>
        </row>
      </sheetData>
      <sheetData sheetId="1060">
        <row r="1">
          <cell r="B1" t="str">
            <v>220 kV SUB-STATION</v>
          </cell>
        </row>
      </sheetData>
      <sheetData sheetId="1061">
        <row r="1">
          <cell r="B1" t="str">
            <v>220 kV SUB-STATION</v>
          </cell>
        </row>
      </sheetData>
      <sheetData sheetId="1062">
        <row r="1">
          <cell r="B1" t="str">
            <v>220 kV SUB-STATION</v>
          </cell>
        </row>
      </sheetData>
      <sheetData sheetId="1063">
        <row r="1">
          <cell r="B1" t="str">
            <v>220 kV SUB-STATION</v>
          </cell>
        </row>
      </sheetData>
      <sheetData sheetId="1064">
        <row r="1">
          <cell r="B1" t="str">
            <v>220 kV SUB-STATION</v>
          </cell>
        </row>
      </sheetData>
      <sheetData sheetId="1065">
        <row r="1">
          <cell r="B1" t="str">
            <v>220 kV SUB-STATION</v>
          </cell>
        </row>
      </sheetData>
      <sheetData sheetId="1066">
        <row r="1">
          <cell r="B1" t="str">
            <v>220 kV SUB-STATION</v>
          </cell>
        </row>
      </sheetData>
      <sheetData sheetId="1067">
        <row r="1">
          <cell r="B1" t="str">
            <v>220 kV SUB-STATION</v>
          </cell>
        </row>
      </sheetData>
      <sheetData sheetId="1068">
        <row r="1">
          <cell r="B1" t="str">
            <v>220 kV SUB-STATION</v>
          </cell>
        </row>
      </sheetData>
      <sheetData sheetId="1069">
        <row r="1">
          <cell r="B1" t="str">
            <v>220 kV SUB-STATION</v>
          </cell>
        </row>
      </sheetData>
      <sheetData sheetId="1070">
        <row r="1">
          <cell r="B1" t="str">
            <v>220 kV SUB-STATION</v>
          </cell>
        </row>
      </sheetData>
      <sheetData sheetId="1071">
        <row r="1">
          <cell r="B1" t="str">
            <v>220 kV SUB-STATION</v>
          </cell>
        </row>
      </sheetData>
      <sheetData sheetId="1072">
        <row r="1">
          <cell r="B1" t="str">
            <v>220 kV SUB-STATION</v>
          </cell>
        </row>
      </sheetData>
      <sheetData sheetId="1073">
        <row r="1">
          <cell r="B1" t="str">
            <v>220 kV SUB-STATION</v>
          </cell>
        </row>
      </sheetData>
      <sheetData sheetId="1074">
        <row r="1">
          <cell r="B1" t="str">
            <v>220 kV SUB-STATION</v>
          </cell>
        </row>
      </sheetData>
      <sheetData sheetId="1075">
        <row r="1">
          <cell r="B1" t="str">
            <v>220 kV SUB-STATION</v>
          </cell>
        </row>
      </sheetData>
      <sheetData sheetId="1076">
        <row r="1">
          <cell r="B1" t="str">
            <v>220 kV SUB-STATION</v>
          </cell>
        </row>
      </sheetData>
      <sheetData sheetId="1077">
        <row r="1">
          <cell r="B1" t="str">
            <v>220 kV SUB-STATION</v>
          </cell>
        </row>
      </sheetData>
      <sheetData sheetId="1078">
        <row r="1">
          <cell r="B1" t="str">
            <v>220 kV SUB-STATION</v>
          </cell>
        </row>
      </sheetData>
      <sheetData sheetId="1079">
        <row r="1">
          <cell r="B1" t="str">
            <v>220 kV SUB-STATION</v>
          </cell>
        </row>
      </sheetData>
      <sheetData sheetId="1080">
        <row r="1">
          <cell r="B1" t="str">
            <v>220 kV SUB-STATION</v>
          </cell>
        </row>
      </sheetData>
      <sheetData sheetId="1081">
        <row r="1">
          <cell r="B1" t="str">
            <v>220 kV SUB-STATION</v>
          </cell>
        </row>
      </sheetData>
      <sheetData sheetId="1082">
        <row r="1">
          <cell r="B1" t="str">
            <v>220 kV SUB-STATION</v>
          </cell>
        </row>
      </sheetData>
      <sheetData sheetId="1083">
        <row r="1">
          <cell r="B1" t="str">
            <v>220 kV SUB-STATION</v>
          </cell>
        </row>
      </sheetData>
      <sheetData sheetId="1084">
        <row r="1">
          <cell r="B1" t="str">
            <v>220 kV SUB-STATION</v>
          </cell>
        </row>
      </sheetData>
      <sheetData sheetId="1085">
        <row r="1">
          <cell r="B1" t="str">
            <v>220 kV SUB-STATION</v>
          </cell>
        </row>
      </sheetData>
      <sheetData sheetId="1086">
        <row r="1">
          <cell r="B1" t="str">
            <v>220 kV SUB-STATION</v>
          </cell>
        </row>
      </sheetData>
      <sheetData sheetId="1087">
        <row r="1">
          <cell r="B1" t="str">
            <v>220 kV SUB-STATION</v>
          </cell>
        </row>
      </sheetData>
      <sheetData sheetId="1088">
        <row r="1">
          <cell r="B1" t="str">
            <v>220 kV SUB-STATION</v>
          </cell>
        </row>
      </sheetData>
      <sheetData sheetId="1089">
        <row r="1">
          <cell r="B1" t="str">
            <v>220 kV SUB-STATION</v>
          </cell>
        </row>
      </sheetData>
      <sheetData sheetId="1090">
        <row r="1">
          <cell r="B1" t="str">
            <v>220 kV SUB-STATION</v>
          </cell>
        </row>
      </sheetData>
      <sheetData sheetId="1091">
        <row r="1">
          <cell r="B1" t="str">
            <v>220 kV SUB-STATION</v>
          </cell>
        </row>
      </sheetData>
      <sheetData sheetId="1092">
        <row r="1">
          <cell r="B1" t="str">
            <v>220 kV SUB-STATION</v>
          </cell>
        </row>
      </sheetData>
      <sheetData sheetId="1093">
        <row r="1">
          <cell r="B1" t="str">
            <v>220 kV SUB-STATION</v>
          </cell>
        </row>
      </sheetData>
      <sheetData sheetId="1094">
        <row r="1">
          <cell r="B1" t="str">
            <v>220 kV SUB-STATION</v>
          </cell>
        </row>
      </sheetData>
      <sheetData sheetId="1095">
        <row r="1">
          <cell r="B1" t="str">
            <v>220 kV SUB-STATION</v>
          </cell>
        </row>
      </sheetData>
      <sheetData sheetId="1096">
        <row r="1">
          <cell r="B1" t="str">
            <v>220 kV SUB-STATION</v>
          </cell>
        </row>
      </sheetData>
      <sheetData sheetId="1097">
        <row r="1">
          <cell r="B1" t="str">
            <v>220 kV SUB-STATION</v>
          </cell>
        </row>
      </sheetData>
      <sheetData sheetId="1098">
        <row r="1">
          <cell r="B1" t="str">
            <v>220 kV SUB-STATION</v>
          </cell>
        </row>
      </sheetData>
      <sheetData sheetId="1099">
        <row r="1">
          <cell r="B1" t="str">
            <v>220 kV SUB-STATION</v>
          </cell>
        </row>
      </sheetData>
      <sheetData sheetId="1100">
        <row r="1">
          <cell r="B1" t="str">
            <v>220 kV SUB-STATION</v>
          </cell>
        </row>
      </sheetData>
      <sheetData sheetId="1101">
        <row r="1">
          <cell r="B1" t="str">
            <v>220 kV SUB-STATION</v>
          </cell>
        </row>
      </sheetData>
      <sheetData sheetId="1102">
        <row r="1">
          <cell r="B1" t="str">
            <v>220 kV SUB-STATION</v>
          </cell>
        </row>
      </sheetData>
      <sheetData sheetId="1103">
        <row r="1">
          <cell r="B1" t="str">
            <v>220 kV SUB-STATION</v>
          </cell>
        </row>
      </sheetData>
      <sheetData sheetId="1104">
        <row r="1">
          <cell r="B1" t="str">
            <v>220 kV SUB-STATION</v>
          </cell>
        </row>
      </sheetData>
      <sheetData sheetId="1105">
        <row r="1">
          <cell r="B1" t="str">
            <v>220 kV SUB-STATION</v>
          </cell>
        </row>
      </sheetData>
      <sheetData sheetId="1106">
        <row r="1">
          <cell r="B1" t="str">
            <v>220 kV SUB-STATION</v>
          </cell>
        </row>
      </sheetData>
      <sheetData sheetId="1107">
        <row r="1">
          <cell r="B1" t="str">
            <v>220 kV SUB-STATION</v>
          </cell>
        </row>
      </sheetData>
      <sheetData sheetId="1108">
        <row r="1">
          <cell r="B1" t="str">
            <v>220 kV SUB-STATION</v>
          </cell>
        </row>
      </sheetData>
      <sheetData sheetId="1109">
        <row r="1">
          <cell r="B1" t="str">
            <v>220 kV SUB-STATION</v>
          </cell>
        </row>
      </sheetData>
      <sheetData sheetId="1110">
        <row r="1">
          <cell r="B1" t="str">
            <v>220 kV SUB-STATION</v>
          </cell>
        </row>
      </sheetData>
      <sheetData sheetId="1111">
        <row r="1">
          <cell r="B1" t="str">
            <v>220 kV SUB-STATION</v>
          </cell>
        </row>
      </sheetData>
      <sheetData sheetId="1112">
        <row r="1">
          <cell r="B1" t="str">
            <v>220 kV SUB-STATION</v>
          </cell>
        </row>
      </sheetData>
      <sheetData sheetId="1113">
        <row r="1">
          <cell r="B1" t="str">
            <v>220 kV SUB-STATION</v>
          </cell>
        </row>
      </sheetData>
      <sheetData sheetId="1114">
        <row r="1">
          <cell r="B1" t="str">
            <v>220 kV SUB-STATION</v>
          </cell>
        </row>
      </sheetData>
      <sheetData sheetId="1115">
        <row r="1">
          <cell r="B1" t="str">
            <v>220 kV SUB-STATION</v>
          </cell>
        </row>
      </sheetData>
      <sheetData sheetId="1116">
        <row r="1">
          <cell r="B1" t="str">
            <v>220 kV SUB-STATION</v>
          </cell>
        </row>
      </sheetData>
      <sheetData sheetId="1117">
        <row r="1">
          <cell r="B1" t="str">
            <v>220 kV SUB-STATION</v>
          </cell>
        </row>
      </sheetData>
      <sheetData sheetId="1118">
        <row r="1">
          <cell r="B1" t="str">
            <v>220 kV SUB-STATION</v>
          </cell>
        </row>
      </sheetData>
      <sheetData sheetId="1119">
        <row r="1">
          <cell r="B1" t="str">
            <v>220 kV SUB-STATION</v>
          </cell>
        </row>
      </sheetData>
      <sheetData sheetId="1120">
        <row r="1">
          <cell r="B1" t="str">
            <v>220 kV SUB-STATION</v>
          </cell>
        </row>
      </sheetData>
      <sheetData sheetId="1121">
        <row r="1">
          <cell r="B1" t="str">
            <v>220 kV SUB-STATION</v>
          </cell>
        </row>
      </sheetData>
      <sheetData sheetId="1122">
        <row r="1">
          <cell r="B1" t="str">
            <v>220 kV SUB-STATION</v>
          </cell>
        </row>
      </sheetData>
      <sheetData sheetId="1123">
        <row r="1">
          <cell r="B1" t="str">
            <v>220 kV SUB-STATION</v>
          </cell>
        </row>
      </sheetData>
      <sheetData sheetId="1124">
        <row r="1">
          <cell r="B1" t="str">
            <v>220 kV SUB-STATION</v>
          </cell>
        </row>
      </sheetData>
      <sheetData sheetId="1125">
        <row r="1">
          <cell r="B1" t="str">
            <v>220 kV SUB-STATION</v>
          </cell>
        </row>
      </sheetData>
      <sheetData sheetId="1126">
        <row r="1">
          <cell r="B1" t="str">
            <v>220 kV SUB-STATION</v>
          </cell>
        </row>
      </sheetData>
      <sheetData sheetId="1127">
        <row r="1">
          <cell r="B1" t="str">
            <v>220 kV SUB-STATION</v>
          </cell>
        </row>
      </sheetData>
      <sheetData sheetId="1128">
        <row r="1">
          <cell r="B1" t="str">
            <v>220 kV SUB-STATION</v>
          </cell>
        </row>
      </sheetData>
      <sheetData sheetId="1129">
        <row r="1">
          <cell r="B1" t="str">
            <v>220 kV SUB-STATION</v>
          </cell>
        </row>
      </sheetData>
      <sheetData sheetId="1130">
        <row r="1">
          <cell r="B1" t="str">
            <v>220 kV SUB-STATION</v>
          </cell>
        </row>
      </sheetData>
      <sheetData sheetId="1131">
        <row r="1">
          <cell r="B1" t="str">
            <v>220 kV SUB-STATION</v>
          </cell>
        </row>
      </sheetData>
      <sheetData sheetId="1132">
        <row r="1">
          <cell r="B1" t="str">
            <v>220 kV SUB-STATION</v>
          </cell>
        </row>
      </sheetData>
      <sheetData sheetId="1133">
        <row r="1">
          <cell r="B1" t="str">
            <v>220 kV SUB-STATION</v>
          </cell>
        </row>
      </sheetData>
      <sheetData sheetId="1134">
        <row r="1">
          <cell r="B1" t="str">
            <v>220 kV SUB-STATION</v>
          </cell>
        </row>
      </sheetData>
      <sheetData sheetId="1135">
        <row r="1">
          <cell r="B1" t="str">
            <v>220 kV SUB-STATION</v>
          </cell>
        </row>
      </sheetData>
      <sheetData sheetId="1136">
        <row r="1">
          <cell r="B1" t="str">
            <v>220 kV SUB-STATION</v>
          </cell>
        </row>
      </sheetData>
      <sheetData sheetId="1137">
        <row r="1">
          <cell r="B1" t="str">
            <v>220 kV SUB-STATION</v>
          </cell>
        </row>
      </sheetData>
      <sheetData sheetId="1138">
        <row r="1">
          <cell r="B1" t="str">
            <v>220 kV SUB-STATION</v>
          </cell>
        </row>
      </sheetData>
      <sheetData sheetId="1139">
        <row r="1">
          <cell r="B1" t="str">
            <v>220 kV SUB-STATION</v>
          </cell>
        </row>
      </sheetData>
      <sheetData sheetId="1140">
        <row r="1">
          <cell r="B1" t="str">
            <v>220 kV SUB-STATION</v>
          </cell>
        </row>
      </sheetData>
      <sheetData sheetId="1141">
        <row r="1">
          <cell r="B1" t="str">
            <v>220 kV SUB-STATION</v>
          </cell>
        </row>
      </sheetData>
      <sheetData sheetId="1142">
        <row r="1">
          <cell r="B1" t="str">
            <v>220 kV SUB-STATION</v>
          </cell>
        </row>
      </sheetData>
      <sheetData sheetId="1143">
        <row r="1">
          <cell r="B1" t="str">
            <v>220 kV SUB-STATION</v>
          </cell>
        </row>
      </sheetData>
      <sheetData sheetId="1144">
        <row r="1">
          <cell r="B1" t="str">
            <v>220 kV SUB-STATION</v>
          </cell>
        </row>
      </sheetData>
      <sheetData sheetId="1145">
        <row r="1">
          <cell r="B1" t="str">
            <v>220 kV SUB-STATION</v>
          </cell>
        </row>
      </sheetData>
      <sheetData sheetId="1146">
        <row r="1">
          <cell r="B1" t="str">
            <v>220 kV SUB-STATION</v>
          </cell>
        </row>
      </sheetData>
      <sheetData sheetId="1147">
        <row r="1">
          <cell r="B1" t="str">
            <v>220 kV SUB-STATION</v>
          </cell>
        </row>
      </sheetData>
      <sheetData sheetId="1148">
        <row r="1">
          <cell r="B1" t="str">
            <v>220 kV SUB-STATION</v>
          </cell>
        </row>
      </sheetData>
      <sheetData sheetId="1149">
        <row r="1">
          <cell r="B1" t="str">
            <v>220 kV SUB-STATION</v>
          </cell>
        </row>
      </sheetData>
      <sheetData sheetId="1150">
        <row r="1">
          <cell r="B1" t="str">
            <v>220 kV SUB-STATION</v>
          </cell>
        </row>
      </sheetData>
      <sheetData sheetId="1151">
        <row r="1">
          <cell r="B1" t="str">
            <v>220 kV SUB-STATION</v>
          </cell>
        </row>
      </sheetData>
      <sheetData sheetId="1152">
        <row r="1">
          <cell r="B1" t="str">
            <v>220 kV SUB-STATION</v>
          </cell>
        </row>
      </sheetData>
      <sheetData sheetId="1153">
        <row r="1">
          <cell r="B1" t="str">
            <v>220 kV SUB-STATION</v>
          </cell>
        </row>
      </sheetData>
      <sheetData sheetId="1154">
        <row r="1">
          <cell r="B1" t="str">
            <v>220 kV SUB-STATION</v>
          </cell>
        </row>
      </sheetData>
      <sheetData sheetId="1155">
        <row r="1">
          <cell r="B1" t="str">
            <v>220 kV SUB-STATION</v>
          </cell>
        </row>
      </sheetData>
      <sheetData sheetId="1156">
        <row r="1">
          <cell r="B1" t="str">
            <v>220 kV SUB-STATION</v>
          </cell>
        </row>
      </sheetData>
      <sheetData sheetId="1157">
        <row r="1">
          <cell r="B1" t="str">
            <v>220 kV SUB-STATION</v>
          </cell>
        </row>
      </sheetData>
      <sheetData sheetId="1158">
        <row r="1">
          <cell r="B1" t="str">
            <v>220 kV SUB-STATION</v>
          </cell>
        </row>
      </sheetData>
      <sheetData sheetId="1159">
        <row r="1">
          <cell r="B1" t="str">
            <v>220 kV SUB-STATION</v>
          </cell>
        </row>
      </sheetData>
      <sheetData sheetId="1160">
        <row r="1">
          <cell r="B1" t="str">
            <v>220 kV SUB-STATION</v>
          </cell>
        </row>
      </sheetData>
      <sheetData sheetId="1161">
        <row r="1">
          <cell r="B1" t="str">
            <v>220 kV SUB-STATION</v>
          </cell>
        </row>
      </sheetData>
      <sheetData sheetId="1162">
        <row r="1">
          <cell r="B1" t="str">
            <v>220 kV SUB-STATION</v>
          </cell>
        </row>
      </sheetData>
      <sheetData sheetId="1163">
        <row r="1">
          <cell r="B1" t="str">
            <v>220 kV SUB-STATION</v>
          </cell>
        </row>
      </sheetData>
      <sheetData sheetId="1164">
        <row r="1">
          <cell r="B1" t="str">
            <v>220 kV SUB-STATION</v>
          </cell>
        </row>
      </sheetData>
      <sheetData sheetId="1165">
        <row r="1">
          <cell r="B1" t="str">
            <v>220 kV SUB-STATION</v>
          </cell>
        </row>
      </sheetData>
      <sheetData sheetId="1166">
        <row r="1">
          <cell r="B1" t="str">
            <v>220 kV SUB-STATION</v>
          </cell>
        </row>
      </sheetData>
      <sheetData sheetId="1167">
        <row r="1">
          <cell r="B1" t="str">
            <v>220 kV SUB-STATION</v>
          </cell>
        </row>
      </sheetData>
      <sheetData sheetId="1168">
        <row r="1">
          <cell r="B1" t="str">
            <v>220 kV SUB-STATION</v>
          </cell>
        </row>
      </sheetData>
      <sheetData sheetId="1169" refreshError="1"/>
      <sheetData sheetId="1170" refreshError="1"/>
      <sheetData sheetId="1171" refreshError="1"/>
      <sheetData sheetId="1172">
        <row r="1">
          <cell r="B1" t="str">
            <v>220 kV SUB-STATION</v>
          </cell>
        </row>
      </sheetData>
      <sheetData sheetId="1173">
        <row r="1">
          <cell r="B1" t="str">
            <v>220 kV SUB-STATION</v>
          </cell>
        </row>
      </sheetData>
      <sheetData sheetId="1174">
        <row r="1">
          <cell r="B1" t="str">
            <v>220 kV SUB-STATION</v>
          </cell>
        </row>
      </sheetData>
      <sheetData sheetId="1175">
        <row r="1">
          <cell r="B1" t="str">
            <v>220 kV SUB-STATION</v>
          </cell>
        </row>
      </sheetData>
      <sheetData sheetId="1176">
        <row r="1">
          <cell r="B1" t="str">
            <v>220 kV SUB-STATION</v>
          </cell>
        </row>
      </sheetData>
      <sheetData sheetId="1177">
        <row r="1">
          <cell r="B1" t="str">
            <v>220 kV SUB-STATION</v>
          </cell>
        </row>
      </sheetData>
      <sheetData sheetId="1178">
        <row r="1">
          <cell r="B1" t="str">
            <v>220 kV SUB-STATION</v>
          </cell>
        </row>
      </sheetData>
      <sheetData sheetId="1179">
        <row r="1">
          <cell r="B1" t="str">
            <v>220 kV SUB-STATION</v>
          </cell>
        </row>
      </sheetData>
      <sheetData sheetId="1180">
        <row r="1">
          <cell r="B1" t="str">
            <v>220 kV SUB-STATION</v>
          </cell>
        </row>
      </sheetData>
      <sheetData sheetId="1181">
        <row r="1">
          <cell r="B1" t="str">
            <v>220 kV SUB-STATION</v>
          </cell>
        </row>
      </sheetData>
      <sheetData sheetId="1182">
        <row r="1">
          <cell r="B1" t="str">
            <v>220 kV SUB-STATION</v>
          </cell>
        </row>
      </sheetData>
      <sheetData sheetId="1183">
        <row r="1">
          <cell r="B1" t="str">
            <v>220 kV SUB-STATION</v>
          </cell>
        </row>
      </sheetData>
      <sheetData sheetId="1184">
        <row r="1">
          <cell r="B1" t="str">
            <v>220 kV SUB-STATION</v>
          </cell>
        </row>
      </sheetData>
      <sheetData sheetId="1185">
        <row r="1">
          <cell r="B1" t="str">
            <v>220 kV SUB-STATION</v>
          </cell>
        </row>
      </sheetData>
      <sheetData sheetId="1186">
        <row r="1">
          <cell r="B1" t="str">
            <v>220 kV SUB-STATION</v>
          </cell>
        </row>
      </sheetData>
      <sheetData sheetId="1187">
        <row r="1">
          <cell r="B1" t="str">
            <v>220 kV SUB-STATION</v>
          </cell>
        </row>
      </sheetData>
      <sheetData sheetId="1188">
        <row r="1">
          <cell r="B1" t="str">
            <v>220 kV SUB-STATION</v>
          </cell>
        </row>
      </sheetData>
      <sheetData sheetId="1189">
        <row r="1">
          <cell r="B1" t="str">
            <v>220 kV SUB-STATION</v>
          </cell>
        </row>
      </sheetData>
      <sheetData sheetId="1190">
        <row r="1">
          <cell r="B1" t="str">
            <v>220 kV SUB-STATION</v>
          </cell>
        </row>
      </sheetData>
      <sheetData sheetId="1191">
        <row r="1">
          <cell r="B1" t="str">
            <v>220 kV SUB-STATION</v>
          </cell>
        </row>
      </sheetData>
      <sheetData sheetId="1192">
        <row r="1">
          <cell r="B1" t="str">
            <v>220 kV SUB-STATION</v>
          </cell>
        </row>
      </sheetData>
      <sheetData sheetId="1193">
        <row r="1">
          <cell r="B1" t="str">
            <v>220 kV SUB-STATION</v>
          </cell>
        </row>
      </sheetData>
      <sheetData sheetId="1194">
        <row r="1">
          <cell r="B1" t="str">
            <v>220 kV SUB-STATION</v>
          </cell>
        </row>
      </sheetData>
      <sheetData sheetId="1195">
        <row r="1">
          <cell r="B1" t="str">
            <v>220 kV SUB-STATION</v>
          </cell>
        </row>
      </sheetData>
      <sheetData sheetId="1196">
        <row r="1">
          <cell r="B1" t="str">
            <v>220 kV SUB-STATION</v>
          </cell>
        </row>
      </sheetData>
      <sheetData sheetId="1197">
        <row r="1">
          <cell r="B1" t="str">
            <v>220 kV SUB-STATION</v>
          </cell>
        </row>
      </sheetData>
      <sheetData sheetId="1198">
        <row r="1">
          <cell r="B1" t="str">
            <v>220 kV SUB-STATION</v>
          </cell>
        </row>
      </sheetData>
      <sheetData sheetId="1199">
        <row r="1">
          <cell r="B1" t="str">
            <v>220 kV SUB-STATION</v>
          </cell>
        </row>
      </sheetData>
      <sheetData sheetId="1200">
        <row r="1">
          <cell r="B1" t="str">
            <v>220 kV SUB-STATION</v>
          </cell>
        </row>
      </sheetData>
      <sheetData sheetId="1201">
        <row r="1">
          <cell r="B1" t="str">
            <v>220 kV SUB-STATION</v>
          </cell>
        </row>
      </sheetData>
      <sheetData sheetId="1202">
        <row r="1">
          <cell r="B1" t="str">
            <v>220 kV SUB-STATION</v>
          </cell>
        </row>
      </sheetData>
      <sheetData sheetId="1203">
        <row r="1">
          <cell r="B1" t="str">
            <v>220 kV SUB-STATION</v>
          </cell>
        </row>
      </sheetData>
      <sheetData sheetId="1204">
        <row r="1">
          <cell r="B1" t="str">
            <v>220 kV SUB-STATION</v>
          </cell>
        </row>
      </sheetData>
      <sheetData sheetId="1205">
        <row r="1">
          <cell r="B1" t="str">
            <v>220 kV SUB-STATION</v>
          </cell>
        </row>
      </sheetData>
      <sheetData sheetId="1206">
        <row r="1">
          <cell r="B1" t="str">
            <v>220 kV SUB-STATION</v>
          </cell>
        </row>
      </sheetData>
      <sheetData sheetId="1207">
        <row r="1">
          <cell r="B1" t="str">
            <v>220 kV SUB-STATION</v>
          </cell>
        </row>
      </sheetData>
      <sheetData sheetId="1208">
        <row r="1">
          <cell r="B1" t="str">
            <v>220 kV SUB-STATION</v>
          </cell>
        </row>
      </sheetData>
      <sheetData sheetId="1209">
        <row r="1">
          <cell r="B1" t="str">
            <v>220 kV SUB-STATION</v>
          </cell>
        </row>
      </sheetData>
      <sheetData sheetId="1210">
        <row r="1">
          <cell r="B1" t="str">
            <v>220 kV SUB-STATION</v>
          </cell>
        </row>
      </sheetData>
      <sheetData sheetId="1211">
        <row r="1">
          <cell r="B1" t="str">
            <v>220 kV SUB-STATION</v>
          </cell>
        </row>
      </sheetData>
      <sheetData sheetId="1212">
        <row r="1">
          <cell r="B1" t="str">
            <v>220 kV SUB-STATION</v>
          </cell>
        </row>
      </sheetData>
      <sheetData sheetId="1213">
        <row r="1">
          <cell r="B1" t="str">
            <v>220 kV SUB-STATION</v>
          </cell>
        </row>
      </sheetData>
      <sheetData sheetId="1214">
        <row r="1">
          <cell r="B1" t="str">
            <v>220 kV SUB-STATION</v>
          </cell>
        </row>
      </sheetData>
      <sheetData sheetId="1215">
        <row r="1">
          <cell r="B1" t="str">
            <v>220 kV SUB-STATION</v>
          </cell>
        </row>
      </sheetData>
      <sheetData sheetId="1216">
        <row r="1">
          <cell r="B1" t="str">
            <v>220 kV SUB-STATION</v>
          </cell>
        </row>
      </sheetData>
      <sheetData sheetId="1217">
        <row r="1">
          <cell r="B1" t="str">
            <v>220 kV SUB-STATION</v>
          </cell>
        </row>
      </sheetData>
      <sheetData sheetId="1218">
        <row r="1">
          <cell r="B1" t="str">
            <v>220 kV SUB-STATION</v>
          </cell>
        </row>
      </sheetData>
      <sheetData sheetId="1219">
        <row r="1">
          <cell r="B1" t="str">
            <v>220 kV SUB-STATION</v>
          </cell>
        </row>
      </sheetData>
      <sheetData sheetId="1220">
        <row r="1">
          <cell r="B1" t="str">
            <v>220 kV SUB-STATION</v>
          </cell>
        </row>
      </sheetData>
      <sheetData sheetId="1221">
        <row r="1">
          <cell r="B1" t="str">
            <v>220 kV SUB-STATION</v>
          </cell>
        </row>
      </sheetData>
      <sheetData sheetId="1222">
        <row r="1">
          <cell r="B1" t="str">
            <v>220 kV SUB-STATION</v>
          </cell>
        </row>
      </sheetData>
      <sheetData sheetId="1223">
        <row r="1">
          <cell r="B1" t="str">
            <v>220 kV SUB-STATION</v>
          </cell>
        </row>
      </sheetData>
      <sheetData sheetId="1224">
        <row r="1">
          <cell r="B1" t="str">
            <v>220 kV SUB-STATION</v>
          </cell>
        </row>
      </sheetData>
      <sheetData sheetId="1225">
        <row r="1">
          <cell r="B1" t="str">
            <v>220 kV SUB-STATION</v>
          </cell>
        </row>
      </sheetData>
      <sheetData sheetId="1226">
        <row r="1">
          <cell r="B1" t="str">
            <v>220 kV SUB-STATION</v>
          </cell>
        </row>
      </sheetData>
      <sheetData sheetId="1227">
        <row r="1">
          <cell r="B1" t="str">
            <v>220 kV SUB-STATION</v>
          </cell>
        </row>
      </sheetData>
      <sheetData sheetId="1228">
        <row r="1">
          <cell r="B1" t="str">
            <v>220 kV SUB-STATION</v>
          </cell>
        </row>
      </sheetData>
      <sheetData sheetId="1229">
        <row r="1">
          <cell r="B1" t="str">
            <v>220 kV SUB-STATION</v>
          </cell>
        </row>
      </sheetData>
      <sheetData sheetId="1230">
        <row r="1">
          <cell r="B1" t="str">
            <v>220 kV SUB-STATION</v>
          </cell>
        </row>
      </sheetData>
      <sheetData sheetId="1231">
        <row r="1">
          <cell r="B1" t="str">
            <v>220 kV SUB-STATION</v>
          </cell>
        </row>
      </sheetData>
      <sheetData sheetId="1232">
        <row r="1">
          <cell r="B1" t="str">
            <v>220 kV SUB-STATION</v>
          </cell>
        </row>
      </sheetData>
      <sheetData sheetId="1233">
        <row r="1">
          <cell r="B1" t="str">
            <v>220 kV SUB-STATION</v>
          </cell>
        </row>
      </sheetData>
      <sheetData sheetId="1234">
        <row r="1">
          <cell r="B1" t="str">
            <v>220 kV SUB-STATION</v>
          </cell>
        </row>
      </sheetData>
      <sheetData sheetId="1235">
        <row r="1">
          <cell r="B1" t="str">
            <v>220 kV SUB-STATION</v>
          </cell>
        </row>
      </sheetData>
      <sheetData sheetId="1236">
        <row r="1">
          <cell r="B1" t="str">
            <v>220 kV SUB-STATION</v>
          </cell>
        </row>
      </sheetData>
      <sheetData sheetId="1237">
        <row r="1">
          <cell r="B1" t="str">
            <v>220 kV SUB-STATION</v>
          </cell>
        </row>
      </sheetData>
      <sheetData sheetId="1238">
        <row r="1">
          <cell r="B1" t="str">
            <v>220 kV SUB-STATION</v>
          </cell>
        </row>
      </sheetData>
      <sheetData sheetId="1239">
        <row r="1">
          <cell r="B1" t="str">
            <v>220 kV SUB-STATION</v>
          </cell>
        </row>
      </sheetData>
      <sheetData sheetId="1240">
        <row r="1">
          <cell r="B1" t="str">
            <v>220 kV SUB-STATION</v>
          </cell>
        </row>
      </sheetData>
      <sheetData sheetId="1241">
        <row r="1">
          <cell r="B1" t="str">
            <v>220 kV SUB-STATION</v>
          </cell>
        </row>
      </sheetData>
      <sheetData sheetId="1242">
        <row r="1">
          <cell r="B1" t="str">
            <v>220 kV SUB-STATION</v>
          </cell>
        </row>
      </sheetData>
      <sheetData sheetId="1243">
        <row r="1">
          <cell r="B1" t="str">
            <v>220 kV SUB-STATION</v>
          </cell>
        </row>
      </sheetData>
      <sheetData sheetId="1244">
        <row r="1">
          <cell r="B1" t="str">
            <v>220 kV SUB-STATION</v>
          </cell>
        </row>
      </sheetData>
      <sheetData sheetId="1245">
        <row r="1">
          <cell r="B1" t="str">
            <v>220 kV SUB-STATION</v>
          </cell>
        </row>
      </sheetData>
      <sheetData sheetId="1246">
        <row r="1">
          <cell r="B1" t="str">
            <v>220 kV SUB-STATION</v>
          </cell>
        </row>
      </sheetData>
      <sheetData sheetId="1247">
        <row r="1">
          <cell r="B1" t="str">
            <v>220 kV SUB-STATION</v>
          </cell>
        </row>
      </sheetData>
      <sheetData sheetId="1248">
        <row r="1">
          <cell r="B1" t="str">
            <v>220 kV SUB-STATION</v>
          </cell>
        </row>
      </sheetData>
      <sheetData sheetId="1249">
        <row r="1">
          <cell r="B1" t="str">
            <v>220 kV SUB-STATION</v>
          </cell>
        </row>
      </sheetData>
      <sheetData sheetId="1250">
        <row r="1">
          <cell r="B1" t="str">
            <v>220 kV SUB-STATION</v>
          </cell>
        </row>
      </sheetData>
      <sheetData sheetId="1251">
        <row r="1">
          <cell r="B1" t="str">
            <v>220 kV SUB-STATION</v>
          </cell>
        </row>
      </sheetData>
      <sheetData sheetId="1252">
        <row r="1">
          <cell r="B1" t="str">
            <v>220 kV SUB-STATION</v>
          </cell>
        </row>
      </sheetData>
      <sheetData sheetId="1253">
        <row r="1">
          <cell r="B1" t="str">
            <v>220 kV SUB-STATION</v>
          </cell>
        </row>
      </sheetData>
      <sheetData sheetId="1254">
        <row r="1">
          <cell r="B1" t="str">
            <v>220 kV SUB-STATION</v>
          </cell>
        </row>
      </sheetData>
      <sheetData sheetId="1255">
        <row r="1">
          <cell r="B1" t="str">
            <v>220 kV SUB-STATION</v>
          </cell>
        </row>
      </sheetData>
      <sheetData sheetId="1256">
        <row r="1">
          <cell r="B1" t="str">
            <v>220 kV SUB-STATION</v>
          </cell>
        </row>
      </sheetData>
      <sheetData sheetId="1257">
        <row r="1">
          <cell r="B1" t="str">
            <v>220 kV SUB-STATION</v>
          </cell>
        </row>
      </sheetData>
      <sheetData sheetId="1258">
        <row r="1">
          <cell r="B1" t="str">
            <v>220 kV SUB-STATION</v>
          </cell>
        </row>
      </sheetData>
      <sheetData sheetId="1259">
        <row r="1">
          <cell r="B1" t="str">
            <v>220 kV SUB-STATION</v>
          </cell>
        </row>
      </sheetData>
      <sheetData sheetId="1260">
        <row r="1">
          <cell r="B1" t="str">
            <v>220 kV SUB-STATION</v>
          </cell>
        </row>
      </sheetData>
      <sheetData sheetId="1261">
        <row r="1">
          <cell r="B1" t="str">
            <v>220 kV SUB-STATION</v>
          </cell>
        </row>
      </sheetData>
      <sheetData sheetId="1262">
        <row r="1">
          <cell r="B1" t="str">
            <v>220 kV SUB-STATION</v>
          </cell>
        </row>
      </sheetData>
      <sheetData sheetId="1263">
        <row r="1">
          <cell r="B1" t="str">
            <v>220 kV SUB-STATION</v>
          </cell>
        </row>
      </sheetData>
      <sheetData sheetId="1264">
        <row r="1">
          <cell r="B1" t="str">
            <v>220 kV SUB-STATION</v>
          </cell>
        </row>
      </sheetData>
      <sheetData sheetId="1265">
        <row r="1">
          <cell r="B1" t="str">
            <v>220 kV SUB-STATION</v>
          </cell>
        </row>
      </sheetData>
      <sheetData sheetId="1266">
        <row r="1">
          <cell r="B1" t="str">
            <v>220 kV SUB-STATION</v>
          </cell>
        </row>
      </sheetData>
      <sheetData sheetId="1267">
        <row r="1">
          <cell r="B1" t="str">
            <v>220 kV SUB-STATION</v>
          </cell>
        </row>
      </sheetData>
      <sheetData sheetId="1268">
        <row r="1">
          <cell r="B1" t="str">
            <v>220 kV SUB-STATION</v>
          </cell>
        </row>
      </sheetData>
      <sheetData sheetId="1269">
        <row r="1">
          <cell r="B1" t="str">
            <v>220 kV SUB-STATION</v>
          </cell>
        </row>
      </sheetData>
      <sheetData sheetId="1270">
        <row r="1">
          <cell r="B1" t="str">
            <v>220 kV SUB-STATION</v>
          </cell>
        </row>
      </sheetData>
      <sheetData sheetId="1271">
        <row r="1">
          <cell r="B1" t="str">
            <v>220 kV SUB-STATION</v>
          </cell>
        </row>
      </sheetData>
      <sheetData sheetId="1272">
        <row r="1">
          <cell r="B1" t="str">
            <v>220 kV SUB-STATION</v>
          </cell>
        </row>
      </sheetData>
      <sheetData sheetId="1273">
        <row r="1">
          <cell r="B1" t="str">
            <v>220 kV SUB-STATION</v>
          </cell>
        </row>
      </sheetData>
      <sheetData sheetId="1274">
        <row r="1">
          <cell r="B1" t="str">
            <v>220 kV SUB-STATION</v>
          </cell>
        </row>
      </sheetData>
      <sheetData sheetId="1275">
        <row r="1">
          <cell r="B1" t="str">
            <v>220 kV SUB-STATION</v>
          </cell>
        </row>
      </sheetData>
      <sheetData sheetId="1276">
        <row r="1">
          <cell r="B1" t="str">
            <v>220 kV SUB-STATION</v>
          </cell>
        </row>
      </sheetData>
      <sheetData sheetId="1277">
        <row r="1">
          <cell r="B1" t="str">
            <v>220 kV SUB-STATION</v>
          </cell>
        </row>
      </sheetData>
      <sheetData sheetId="1278">
        <row r="1">
          <cell r="B1" t="str">
            <v>220 kV SUB-STATION</v>
          </cell>
        </row>
      </sheetData>
      <sheetData sheetId="1279">
        <row r="1">
          <cell r="B1" t="str">
            <v>220 kV SUB-STATION</v>
          </cell>
        </row>
      </sheetData>
      <sheetData sheetId="1280">
        <row r="1">
          <cell r="B1" t="str">
            <v>220 kV SUB-STATION</v>
          </cell>
        </row>
      </sheetData>
      <sheetData sheetId="1281">
        <row r="1">
          <cell r="B1" t="str">
            <v>220 kV SUB-STATION</v>
          </cell>
        </row>
      </sheetData>
      <sheetData sheetId="1282">
        <row r="1">
          <cell r="B1" t="str">
            <v>220 kV SUB-STATION</v>
          </cell>
        </row>
      </sheetData>
      <sheetData sheetId="1283">
        <row r="1">
          <cell r="B1" t="str">
            <v>220 kV SUB-STATION</v>
          </cell>
        </row>
      </sheetData>
      <sheetData sheetId="1284">
        <row r="1">
          <cell r="B1" t="str">
            <v>220 kV SUB-STATION</v>
          </cell>
        </row>
      </sheetData>
      <sheetData sheetId="1285">
        <row r="1">
          <cell r="B1" t="str">
            <v>220 kV SUB-STATION</v>
          </cell>
        </row>
      </sheetData>
      <sheetData sheetId="1286">
        <row r="1">
          <cell r="B1" t="str">
            <v>220 kV SUB-STATION</v>
          </cell>
        </row>
      </sheetData>
      <sheetData sheetId="1287">
        <row r="1">
          <cell r="B1" t="str">
            <v>220 kV SUB-STATION</v>
          </cell>
        </row>
      </sheetData>
      <sheetData sheetId="1288">
        <row r="1">
          <cell r="B1" t="str">
            <v>220 kV SUB-STATION</v>
          </cell>
        </row>
      </sheetData>
      <sheetData sheetId="1289">
        <row r="1">
          <cell r="B1" t="str">
            <v>220 kV SUB-STATION</v>
          </cell>
        </row>
      </sheetData>
      <sheetData sheetId="1290">
        <row r="1">
          <cell r="B1" t="str">
            <v>220 kV SUB-STATION</v>
          </cell>
        </row>
      </sheetData>
      <sheetData sheetId="1291">
        <row r="1">
          <cell r="B1" t="str">
            <v>220 kV SUB-STATION</v>
          </cell>
        </row>
      </sheetData>
      <sheetData sheetId="1292">
        <row r="1">
          <cell r="B1" t="str">
            <v>220 kV SUB-STATION</v>
          </cell>
        </row>
      </sheetData>
      <sheetData sheetId="1293">
        <row r="1">
          <cell r="B1" t="str">
            <v>220 kV SUB-STATION</v>
          </cell>
        </row>
      </sheetData>
      <sheetData sheetId="1294">
        <row r="1">
          <cell r="B1" t="str">
            <v>220 kV SUB-STATION</v>
          </cell>
        </row>
      </sheetData>
      <sheetData sheetId="1295">
        <row r="1">
          <cell r="B1" t="str">
            <v>220 kV SUB-STATION</v>
          </cell>
        </row>
      </sheetData>
      <sheetData sheetId="1296">
        <row r="1">
          <cell r="B1" t="str">
            <v>220 kV SUB-STATION</v>
          </cell>
        </row>
      </sheetData>
      <sheetData sheetId="1297">
        <row r="1">
          <cell r="B1" t="str">
            <v>220 kV SUB-STATION</v>
          </cell>
        </row>
      </sheetData>
      <sheetData sheetId="1298">
        <row r="1">
          <cell r="B1" t="str">
            <v>220 kV SUB-STATION</v>
          </cell>
        </row>
      </sheetData>
      <sheetData sheetId="1299">
        <row r="1">
          <cell r="B1" t="str">
            <v>220 kV SUB-STATION</v>
          </cell>
        </row>
      </sheetData>
      <sheetData sheetId="1300">
        <row r="1">
          <cell r="B1" t="str">
            <v>220 kV SUB-STATION</v>
          </cell>
        </row>
      </sheetData>
      <sheetData sheetId="1301">
        <row r="1">
          <cell r="B1" t="str">
            <v>220 kV SUB-STATION</v>
          </cell>
        </row>
      </sheetData>
      <sheetData sheetId="1302">
        <row r="1">
          <cell r="B1" t="str">
            <v>220 kV SUB-STATION</v>
          </cell>
        </row>
      </sheetData>
      <sheetData sheetId="1303">
        <row r="1">
          <cell r="B1" t="str">
            <v>220 kV SUB-STATION</v>
          </cell>
        </row>
      </sheetData>
      <sheetData sheetId="1304">
        <row r="1">
          <cell r="B1" t="str">
            <v>220 kV SUB-STATION</v>
          </cell>
        </row>
      </sheetData>
      <sheetData sheetId="1305">
        <row r="1">
          <cell r="B1" t="str">
            <v>220 kV SUB-STATION</v>
          </cell>
        </row>
      </sheetData>
      <sheetData sheetId="1306">
        <row r="1">
          <cell r="B1" t="str">
            <v>220 kV SUB-STATION</v>
          </cell>
        </row>
      </sheetData>
      <sheetData sheetId="1307">
        <row r="1">
          <cell r="B1" t="str">
            <v>220 kV SUB-STATION</v>
          </cell>
        </row>
      </sheetData>
      <sheetData sheetId="1308">
        <row r="1">
          <cell r="B1" t="str">
            <v>220 kV SUB-STATION</v>
          </cell>
        </row>
      </sheetData>
      <sheetData sheetId="1309">
        <row r="1">
          <cell r="B1" t="str">
            <v>220 kV SUB-STATION</v>
          </cell>
        </row>
      </sheetData>
      <sheetData sheetId="1310">
        <row r="1">
          <cell r="B1" t="str">
            <v>220 kV SUB-STATION</v>
          </cell>
        </row>
      </sheetData>
      <sheetData sheetId="1311">
        <row r="1">
          <cell r="B1" t="str">
            <v>220 kV SUB-STATION</v>
          </cell>
        </row>
      </sheetData>
      <sheetData sheetId="1312">
        <row r="1">
          <cell r="B1" t="str">
            <v>220 kV SUB-STATION</v>
          </cell>
        </row>
      </sheetData>
      <sheetData sheetId="1313">
        <row r="1">
          <cell r="B1" t="str">
            <v>220 kV SUB-STATION</v>
          </cell>
        </row>
      </sheetData>
      <sheetData sheetId="1314">
        <row r="1">
          <cell r="B1" t="str">
            <v>220 kV SUB-STATION</v>
          </cell>
        </row>
      </sheetData>
      <sheetData sheetId="1315">
        <row r="1">
          <cell r="B1" t="str">
            <v>220 kV SUB-STATION</v>
          </cell>
        </row>
      </sheetData>
      <sheetData sheetId="1316">
        <row r="1">
          <cell r="B1" t="str">
            <v>220 kV SUB-STATION</v>
          </cell>
        </row>
      </sheetData>
      <sheetData sheetId="1317">
        <row r="1">
          <cell r="B1" t="str">
            <v>220 kV SUB-STATION</v>
          </cell>
        </row>
      </sheetData>
      <sheetData sheetId="1318">
        <row r="1">
          <cell r="B1" t="str">
            <v>220 kV SUB-STATION</v>
          </cell>
        </row>
      </sheetData>
      <sheetData sheetId="1319">
        <row r="1">
          <cell r="B1" t="str">
            <v>220 kV SUB-STATION</v>
          </cell>
        </row>
      </sheetData>
      <sheetData sheetId="1320">
        <row r="1">
          <cell r="B1" t="str">
            <v>220 kV SUB-STATION</v>
          </cell>
        </row>
      </sheetData>
      <sheetData sheetId="1321">
        <row r="1">
          <cell r="B1" t="str">
            <v>220 kV SUB-STATION</v>
          </cell>
        </row>
      </sheetData>
      <sheetData sheetId="1322">
        <row r="1">
          <cell r="B1" t="str">
            <v>220 kV SUB-STATION</v>
          </cell>
        </row>
      </sheetData>
      <sheetData sheetId="1323">
        <row r="1">
          <cell r="B1" t="str">
            <v>220 kV SUB-STATION</v>
          </cell>
        </row>
      </sheetData>
      <sheetData sheetId="1324">
        <row r="1">
          <cell r="B1" t="str">
            <v>220 kV SUB-STATION</v>
          </cell>
        </row>
      </sheetData>
      <sheetData sheetId="1325">
        <row r="1">
          <cell r="B1" t="str">
            <v>220 kV SUB-STATION</v>
          </cell>
        </row>
      </sheetData>
      <sheetData sheetId="1326">
        <row r="1">
          <cell r="B1" t="str">
            <v>220 kV SUB-STATION</v>
          </cell>
        </row>
      </sheetData>
      <sheetData sheetId="1327">
        <row r="1">
          <cell r="B1" t="str">
            <v>220 kV SUB-STATION</v>
          </cell>
        </row>
      </sheetData>
      <sheetData sheetId="1328">
        <row r="1">
          <cell r="B1" t="str">
            <v>220 kV SUB-STATION</v>
          </cell>
        </row>
      </sheetData>
      <sheetData sheetId="1329">
        <row r="1">
          <cell r="B1" t="str">
            <v>220 kV SUB-STATION</v>
          </cell>
        </row>
      </sheetData>
      <sheetData sheetId="1330">
        <row r="1">
          <cell r="B1" t="str">
            <v>220 kV SUB-STATION</v>
          </cell>
        </row>
      </sheetData>
      <sheetData sheetId="1331">
        <row r="1">
          <cell r="B1" t="str">
            <v>220 kV SUB-STATION</v>
          </cell>
        </row>
      </sheetData>
      <sheetData sheetId="1332">
        <row r="1">
          <cell r="B1" t="str">
            <v>220 kV SUB-STATION</v>
          </cell>
        </row>
      </sheetData>
      <sheetData sheetId="1333">
        <row r="1">
          <cell r="B1" t="str">
            <v>220 kV SUB-STATION</v>
          </cell>
        </row>
      </sheetData>
      <sheetData sheetId="1334">
        <row r="1">
          <cell r="B1" t="str">
            <v>220 kV SUB-STATION</v>
          </cell>
        </row>
      </sheetData>
      <sheetData sheetId="1335">
        <row r="1">
          <cell r="B1" t="str">
            <v>220 kV SUB-STATION</v>
          </cell>
        </row>
      </sheetData>
      <sheetData sheetId="1336">
        <row r="1">
          <cell r="B1" t="str">
            <v>220 kV SUB-STATION</v>
          </cell>
        </row>
      </sheetData>
      <sheetData sheetId="1337">
        <row r="1">
          <cell r="B1" t="str">
            <v>220 kV SUB-STATION</v>
          </cell>
        </row>
      </sheetData>
      <sheetData sheetId="1338">
        <row r="1">
          <cell r="B1" t="str">
            <v>220 kV SUB-STATION</v>
          </cell>
        </row>
      </sheetData>
      <sheetData sheetId="1339">
        <row r="1">
          <cell r="B1" t="str">
            <v>220 kV SUB-STATION</v>
          </cell>
        </row>
      </sheetData>
      <sheetData sheetId="1340">
        <row r="1">
          <cell r="B1" t="str">
            <v>220 kV SUB-STATION</v>
          </cell>
        </row>
      </sheetData>
      <sheetData sheetId="1341">
        <row r="1">
          <cell r="B1" t="str">
            <v>220 kV SUB-STATION</v>
          </cell>
        </row>
      </sheetData>
      <sheetData sheetId="1342">
        <row r="1">
          <cell r="B1" t="str">
            <v>220 kV SUB-STATION</v>
          </cell>
        </row>
      </sheetData>
      <sheetData sheetId="1343">
        <row r="1">
          <cell r="B1" t="str">
            <v>220 kV SUB-STATION</v>
          </cell>
        </row>
      </sheetData>
      <sheetData sheetId="1344">
        <row r="1">
          <cell r="B1" t="str">
            <v>220 kV SUB-STATION</v>
          </cell>
        </row>
      </sheetData>
      <sheetData sheetId="1345">
        <row r="1">
          <cell r="B1" t="str">
            <v>220 kV SUB-STATION</v>
          </cell>
        </row>
      </sheetData>
      <sheetData sheetId="1346">
        <row r="1">
          <cell r="B1" t="str">
            <v>220 kV SUB-STATION</v>
          </cell>
        </row>
      </sheetData>
      <sheetData sheetId="1347">
        <row r="1">
          <cell r="B1" t="str">
            <v>220 kV SUB-STATION</v>
          </cell>
        </row>
      </sheetData>
      <sheetData sheetId="1348">
        <row r="1">
          <cell r="B1" t="str">
            <v>220 kV SUB-STATION</v>
          </cell>
        </row>
      </sheetData>
      <sheetData sheetId="1349">
        <row r="1">
          <cell r="B1" t="str">
            <v>220 kV SUB-STATION</v>
          </cell>
        </row>
      </sheetData>
      <sheetData sheetId="1350">
        <row r="1">
          <cell r="B1" t="str">
            <v>220 kV SUB-STATION</v>
          </cell>
        </row>
      </sheetData>
      <sheetData sheetId="1351">
        <row r="1">
          <cell r="B1" t="str">
            <v>220 kV SUB-STATION</v>
          </cell>
        </row>
      </sheetData>
      <sheetData sheetId="1352">
        <row r="1">
          <cell r="B1" t="str">
            <v>220 kV SUB-STATION</v>
          </cell>
        </row>
      </sheetData>
      <sheetData sheetId="1353">
        <row r="1">
          <cell r="B1" t="str">
            <v>220 kV SUB-STATION</v>
          </cell>
        </row>
      </sheetData>
      <sheetData sheetId="1354">
        <row r="1">
          <cell r="B1" t="str">
            <v>220 kV SUB-STATION</v>
          </cell>
        </row>
      </sheetData>
      <sheetData sheetId="1355">
        <row r="1">
          <cell r="B1" t="str">
            <v>220 kV SUB-STATION</v>
          </cell>
        </row>
      </sheetData>
      <sheetData sheetId="1356">
        <row r="1">
          <cell r="B1" t="str">
            <v>220 kV SUB-STATION</v>
          </cell>
        </row>
      </sheetData>
      <sheetData sheetId="1357">
        <row r="1">
          <cell r="B1" t="str">
            <v>220 kV SUB-STATION</v>
          </cell>
        </row>
      </sheetData>
      <sheetData sheetId="1358">
        <row r="1">
          <cell r="B1" t="str">
            <v>220 kV SUB-STATION</v>
          </cell>
        </row>
      </sheetData>
      <sheetData sheetId="1359">
        <row r="1">
          <cell r="B1" t="str">
            <v>220 kV SUB-STATION</v>
          </cell>
        </row>
      </sheetData>
      <sheetData sheetId="1360">
        <row r="1">
          <cell r="B1" t="str">
            <v>220 kV SUB-STATION</v>
          </cell>
        </row>
      </sheetData>
      <sheetData sheetId="1361">
        <row r="1">
          <cell r="B1" t="str">
            <v>220 kV SUB-STATION</v>
          </cell>
        </row>
      </sheetData>
      <sheetData sheetId="1362">
        <row r="1">
          <cell r="B1" t="str">
            <v>220 kV SUB-STATION</v>
          </cell>
        </row>
      </sheetData>
      <sheetData sheetId="1363">
        <row r="1">
          <cell r="B1" t="str">
            <v>220 kV SUB-STATION</v>
          </cell>
        </row>
      </sheetData>
      <sheetData sheetId="1364">
        <row r="1">
          <cell r="B1" t="str">
            <v>220 kV SUB-STATION</v>
          </cell>
        </row>
      </sheetData>
      <sheetData sheetId="1365">
        <row r="1">
          <cell r="B1" t="str">
            <v>220 kV SUB-STATION</v>
          </cell>
        </row>
      </sheetData>
      <sheetData sheetId="1366">
        <row r="1">
          <cell r="B1" t="str">
            <v>220 kV SUB-STATION</v>
          </cell>
        </row>
      </sheetData>
      <sheetData sheetId="1367">
        <row r="1">
          <cell r="B1" t="str">
            <v>220 kV SUB-STATION</v>
          </cell>
        </row>
      </sheetData>
      <sheetData sheetId="1368">
        <row r="1">
          <cell r="B1" t="str">
            <v>220 kV SUB-STATION</v>
          </cell>
        </row>
      </sheetData>
      <sheetData sheetId="1369">
        <row r="1">
          <cell r="B1" t="str">
            <v>220 kV SUB-STATION</v>
          </cell>
        </row>
      </sheetData>
      <sheetData sheetId="1370">
        <row r="1">
          <cell r="B1" t="str">
            <v>220 kV SUB-STATION</v>
          </cell>
        </row>
      </sheetData>
      <sheetData sheetId="1371">
        <row r="1">
          <cell r="B1" t="str">
            <v>220 kV SUB-STATION</v>
          </cell>
        </row>
      </sheetData>
      <sheetData sheetId="1372">
        <row r="1">
          <cell r="B1" t="str">
            <v>220 kV SUB-STATION</v>
          </cell>
        </row>
      </sheetData>
      <sheetData sheetId="1373">
        <row r="1">
          <cell r="B1" t="str">
            <v>220 kV SUB-STATION</v>
          </cell>
        </row>
      </sheetData>
      <sheetData sheetId="1374">
        <row r="1">
          <cell r="B1" t="str">
            <v>220 kV SUB-STATION</v>
          </cell>
        </row>
      </sheetData>
      <sheetData sheetId="1375">
        <row r="1">
          <cell r="B1" t="str">
            <v>220 kV SUB-STATION</v>
          </cell>
        </row>
      </sheetData>
      <sheetData sheetId="1376">
        <row r="1">
          <cell r="B1" t="str">
            <v>220 kV SUB-STATION</v>
          </cell>
        </row>
      </sheetData>
      <sheetData sheetId="1377">
        <row r="1">
          <cell r="B1" t="str">
            <v>220 kV SUB-STATION</v>
          </cell>
        </row>
      </sheetData>
      <sheetData sheetId="1378">
        <row r="1">
          <cell r="B1" t="str">
            <v>220 kV SUB-STATION</v>
          </cell>
        </row>
      </sheetData>
      <sheetData sheetId="1379">
        <row r="1">
          <cell r="B1" t="str">
            <v>220 kV SUB-STATION</v>
          </cell>
        </row>
      </sheetData>
      <sheetData sheetId="1380">
        <row r="1">
          <cell r="B1" t="str">
            <v>220 kV SUB-STATION</v>
          </cell>
        </row>
      </sheetData>
      <sheetData sheetId="1381">
        <row r="1">
          <cell r="B1" t="str">
            <v>220 kV SUB-STATION</v>
          </cell>
        </row>
      </sheetData>
      <sheetData sheetId="1382">
        <row r="1">
          <cell r="B1" t="str">
            <v>220 kV SUB-STATION</v>
          </cell>
        </row>
      </sheetData>
      <sheetData sheetId="1383">
        <row r="1">
          <cell r="B1" t="str">
            <v>220 kV SUB-STATION</v>
          </cell>
        </row>
      </sheetData>
      <sheetData sheetId="1384">
        <row r="1">
          <cell r="B1" t="str">
            <v>220 kV SUB-STATION</v>
          </cell>
        </row>
      </sheetData>
      <sheetData sheetId="1385">
        <row r="1">
          <cell r="B1" t="str">
            <v>220 kV SUB-STATION</v>
          </cell>
        </row>
      </sheetData>
      <sheetData sheetId="1386">
        <row r="1">
          <cell r="B1" t="str">
            <v>220 kV SUB-STATION</v>
          </cell>
        </row>
      </sheetData>
      <sheetData sheetId="1387">
        <row r="1">
          <cell r="B1" t="str">
            <v>220 kV SUB-STATION</v>
          </cell>
        </row>
      </sheetData>
      <sheetData sheetId="1388">
        <row r="1">
          <cell r="B1" t="str">
            <v>220 kV SUB-STATION</v>
          </cell>
        </row>
      </sheetData>
      <sheetData sheetId="1389">
        <row r="1">
          <cell r="B1" t="str">
            <v>220 kV SUB-STATION</v>
          </cell>
        </row>
      </sheetData>
      <sheetData sheetId="1390">
        <row r="1">
          <cell r="B1" t="str">
            <v>220 kV SUB-STATION</v>
          </cell>
        </row>
      </sheetData>
      <sheetData sheetId="1391">
        <row r="1">
          <cell r="B1" t="str">
            <v>220 kV SUB-STATION</v>
          </cell>
        </row>
      </sheetData>
      <sheetData sheetId="1392">
        <row r="1">
          <cell r="B1" t="str">
            <v>220 kV SUB-STATION</v>
          </cell>
        </row>
      </sheetData>
      <sheetData sheetId="1393">
        <row r="1">
          <cell r="B1" t="str">
            <v>220 kV SUB-STATION</v>
          </cell>
        </row>
      </sheetData>
      <sheetData sheetId="1394">
        <row r="1">
          <cell r="B1" t="str">
            <v>220 kV SUB-STATION</v>
          </cell>
        </row>
      </sheetData>
      <sheetData sheetId="1395">
        <row r="1">
          <cell r="B1" t="str">
            <v>220 kV SUB-STATION</v>
          </cell>
        </row>
      </sheetData>
      <sheetData sheetId="1396">
        <row r="1">
          <cell r="B1" t="str">
            <v>220 kV SUB-STATION</v>
          </cell>
        </row>
      </sheetData>
      <sheetData sheetId="1397">
        <row r="1">
          <cell r="B1" t="str">
            <v>220 kV SUB-STATION</v>
          </cell>
        </row>
      </sheetData>
      <sheetData sheetId="1398">
        <row r="1">
          <cell r="B1" t="str">
            <v>220 kV SUB-STATION</v>
          </cell>
        </row>
      </sheetData>
      <sheetData sheetId="1399">
        <row r="1">
          <cell r="B1" t="str">
            <v>220 kV SUB-STATION</v>
          </cell>
        </row>
      </sheetData>
      <sheetData sheetId="1400">
        <row r="1">
          <cell r="B1" t="str">
            <v>220 kV SUB-STATION</v>
          </cell>
        </row>
      </sheetData>
      <sheetData sheetId="1401">
        <row r="1">
          <cell r="B1" t="str">
            <v>220 kV SUB-STATION</v>
          </cell>
        </row>
      </sheetData>
      <sheetData sheetId="1402" refreshError="1"/>
      <sheetData sheetId="1403" refreshError="1"/>
      <sheetData sheetId="1404" refreshError="1"/>
      <sheetData sheetId="1405" refreshError="1"/>
      <sheetData sheetId="1406">
        <row r="1">
          <cell r="B1" t="str">
            <v>220 kV SUB-STATION</v>
          </cell>
        </row>
      </sheetData>
      <sheetData sheetId="1407" refreshError="1"/>
      <sheetData sheetId="1408">
        <row r="1">
          <cell r="B1" t="str">
            <v>220 kV SUB-STATION</v>
          </cell>
        </row>
      </sheetData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>
        <row r="1">
          <cell r="B1" t="str">
            <v>220 kV SUB-STATION</v>
          </cell>
        </row>
      </sheetData>
      <sheetData sheetId="1432">
        <row r="1">
          <cell r="B1" t="str">
            <v>220 kV SUB-STATION</v>
          </cell>
        </row>
      </sheetData>
      <sheetData sheetId="1433">
        <row r="1">
          <cell r="B1" t="str">
            <v>220 kV SUB-STATION</v>
          </cell>
        </row>
      </sheetData>
      <sheetData sheetId="1434">
        <row r="1">
          <cell r="B1" t="str">
            <v>220 kV SUB-STATION</v>
          </cell>
        </row>
      </sheetData>
      <sheetData sheetId="1435">
        <row r="1">
          <cell r="B1" t="str">
            <v>220 kV SUB-STATION</v>
          </cell>
        </row>
      </sheetData>
      <sheetData sheetId="1436">
        <row r="1">
          <cell r="B1" t="str">
            <v>220 kV SUB-STATION</v>
          </cell>
        </row>
      </sheetData>
      <sheetData sheetId="1437">
        <row r="1">
          <cell r="B1" t="str">
            <v>220 kV SUB-STATION</v>
          </cell>
        </row>
      </sheetData>
      <sheetData sheetId="1438">
        <row r="1">
          <cell r="B1" t="str">
            <v>220 kV SUB-STATION</v>
          </cell>
        </row>
      </sheetData>
      <sheetData sheetId="1439">
        <row r="1">
          <cell r="B1" t="str">
            <v>220 kV SUB-STATION</v>
          </cell>
        </row>
      </sheetData>
      <sheetData sheetId="1440">
        <row r="1">
          <cell r="B1" t="str">
            <v>220 kV SUB-STATION</v>
          </cell>
        </row>
      </sheetData>
      <sheetData sheetId="1441">
        <row r="1">
          <cell r="B1" t="str">
            <v>220 kV SUB-STATION</v>
          </cell>
        </row>
      </sheetData>
      <sheetData sheetId="1442">
        <row r="1">
          <cell r="B1" t="str">
            <v>220 kV SUB-STATION</v>
          </cell>
        </row>
      </sheetData>
      <sheetData sheetId="1443">
        <row r="1">
          <cell r="B1" t="str">
            <v>220 kV SUB-STATION</v>
          </cell>
        </row>
      </sheetData>
      <sheetData sheetId="1444">
        <row r="1">
          <cell r="B1" t="str">
            <v>220 kV SUB-STATION</v>
          </cell>
        </row>
      </sheetData>
      <sheetData sheetId="1445">
        <row r="1">
          <cell r="B1" t="str">
            <v>220 kV SUB-STATION</v>
          </cell>
        </row>
      </sheetData>
      <sheetData sheetId="1446">
        <row r="1">
          <cell r="B1" t="str">
            <v>220 kV SUB-STATION</v>
          </cell>
        </row>
      </sheetData>
      <sheetData sheetId="1447">
        <row r="1">
          <cell r="B1" t="str">
            <v>220 kV SUB-STATION</v>
          </cell>
        </row>
      </sheetData>
      <sheetData sheetId="1448">
        <row r="1">
          <cell r="B1" t="str">
            <v>220 kV SUB-STATION</v>
          </cell>
        </row>
      </sheetData>
      <sheetData sheetId="1449">
        <row r="1">
          <cell r="B1" t="str">
            <v>220 kV SUB-STATION</v>
          </cell>
        </row>
      </sheetData>
      <sheetData sheetId="1450">
        <row r="1">
          <cell r="B1" t="str">
            <v>220 kV SUB-STATION</v>
          </cell>
        </row>
      </sheetData>
      <sheetData sheetId="1451">
        <row r="1">
          <cell r="B1" t="str">
            <v>220 kV SUB-STATION</v>
          </cell>
        </row>
      </sheetData>
      <sheetData sheetId="1452">
        <row r="1">
          <cell r="B1" t="str">
            <v>220 kV SUB-STATION</v>
          </cell>
        </row>
      </sheetData>
      <sheetData sheetId="1453">
        <row r="1">
          <cell r="B1" t="str">
            <v>220 kV SUB-STATION</v>
          </cell>
        </row>
      </sheetData>
      <sheetData sheetId="1454">
        <row r="1">
          <cell r="B1" t="str">
            <v>220 kV SUB-STATION</v>
          </cell>
        </row>
      </sheetData>
      <sheetData sheetId="1455">
        <row r="1">
          <cell r="B1" t="str">
            <v>220 kV SUB-STATION</v>
          </cell>
        </row>
      </sheetData>
      <sheetData sheetId="1456">
        <row r="1">
          <cell r="B1" t="str">
            <v>220 kV SUB-STATION</v>
          </cell>
        </row>
      </sheetData>
      <sheetData sheetId="1457">
        <row r="1">
          <cell r="B1" t="str">
            <v>220 kV SUB-STATION</v>
          </cell>
        </row>
      </sheetData>
      <sheetData sheetId="1458">
        <row r="1">
          <cell r="B1" t="str">
            <v>220 kV SUB-STATION</v>
          </cell>
        </row>
      </sheetData>
      <sheetData sheetId="1459">
        <row r="1">
          <cell r="B1" t="str">
            <v>220 kV SUB-STATION</v>
          </cell>
        </row>
      </sheetData>
      <sheetData sheetId="1460">
        <row r="1">
          <cell r="B1" t="str">
            <v>220 kV SUB-STATION</v>
          </cell>
        </row>
      </sheetData>
      <sheetData sheetId="1461">
        <row r="1">
          <cell r="B1" t="str">
            <v>220 kV SUB-STATION</v>
          </cell>
        </row>
      </sheetData>
      <sheetData sheetId="1462">
        <row r="1">
          <cell r="B1" t="str">
            <v>220 kV SUB-STATION</v>
          </cell>
        </row>
      </sheetData>
      <sheetData sheetId="1463">
        <row r="1">
          <cell r="B1" t="str">
            <v>220 kV SUB-STATION</v>
          </cell>
        </row>
      </sheetData>
      <sheetData sheetId="1464">
        <row r="1">
          <cell r="B1" t="str">
            <v>220 kV SUB-STATION</v>
          </cell>
        </row>
      </sheetData>
      <sheetData sheetId="1465">
        <row r="1">
          <cell r="B1" t="str">
            <v>220 kV SUB-STATION</v>
          </cell>
        </row>
      </sheetData>
      <sheetData sheetId="1466">
        <row r="1">
          <cell r="B1" t="str">
            <v>220 kV SUB-STATION</v>
          </cell>
        </row>
      </sheetData>
      <sheetData sheetId="1467">
        <row r="1">
          <cell r="B1" t="str">
            <v>220 kV SUB-STATION</v>
          </cell>
        </row>
      </sheetData>
      <sheetData sheetId="1468">
        <row r="1">
          <cell r="B1" t="str">
            <v>220 kV SUB-STATION</v>
          </cell>
        </row>
      </sheetData>
      <sheetData sheetId="1469">
        <row r="1">
          <cell r="B1" t="str">
            <v>220 kV SUB-STATION</v>
          </cell>
        </row>
      </sheetData>
      <sheetData sheetId="1470">
        <row r="1">
          <cell r="B1" t="str">
            <v>220 kV SUB-STATION</v>
          </cell>
        </row>
      </sheetData>
      <sheetData sheetId="1471">
        <row r="1">
          <cell r="B1" t="str">
            <v>220 kV SUB-STATION</v>
          </cell>
        </row>
      </sheetData>
      <sheetData sheetId="1472">
        <row r="1">
          <cell r="B1" t="str">
            <v>220 kV SUB-STATION</v>
          </cell>
        </row>
      </sheetData>
      <sheetData sheetId="1473">
        <row r="1">
          <cell r="B1" t="str">
            <v>220 kV SUB-STATION</v>
          </cell>
        </row>
      </sheetData>
      <sheetData sheetId="1474">
        <row r="1">
          <cell r="B1" t="str">
            <v>220 kV SUB-STATION</v>
          </cell>
        </row>
      </sheetData>
      <sheetData sheetId="1475">
        <row r="1">
          <cell r="B1" t="str">
            <v>220 kV SUB-STATION</v>
          </cell>
        </row>
      </sheetData>
      <sheetData sheetId="1476">
        <row r="1">
          <cell r="B1" t="str">
            <v>220 kV SUB-STATION</v>
          </cell>
        </row>
      </sheetData>
      <sheetData sheetId="1477">
        <row r="1">
          <cell r="B1" t="str">
            <v>220 kV SUB-STATION</v>
          </cell>
        </row>
      </sheetData>
      <sheetData sheetId="1478">
        <row r="1">
          <cell r="B1" t="str">
            <v>220 kV SUB-STATION</v>
          </cell>
        </row>
      </sheetData>
      <sheetData sheetId="1479">
        <row r="1">
          <cell r="B1" t="str">
            <v>220 kV SUB-STATION</v>
          </cell>
        </row>
      </sheetData>
      <sheetData sheetId="1480">
        <row r="1">
          <cell r="B1" t="str">
            <v>220 kV SUB-STATION</v>
          </cell>
        </row>
      </sheetData>
      <sheetData sheetId="1481">
        <row r="1">
          <cell r="B1" t="str">
            <v>220 kV SUB-STATION</v>
          </cell>
        </row>
      </sheetData>
      <sheetData sheetId="1482">
        <row r="1">
          <cell r="B1" t="str">
            <v>220 kV SUB-STATION</v>
          </cell>
        </row>
      </sheetData>
      <sheetData sheetId="1483">
        <row r="1">
          <cell r="B1" t="str">
            <v>220 kV SUB-STATION</v>
          </cell>
        </row>
      </sheetData>
      <sheetData sheetId="1484">
        <row r="1">
          <cell r="B1" t="str">
            <v>220 kV SUB-STATION</v>
          </cell>
        </row>
      </sheetData>
      <sheetData sheetId="1485">
        <row r="1">
          <cell r="B1" t="str">
            <v>220 kV SUB-STATION</v>
          </cell>
        </row>
      </sheetData>
      <sheetData sheetId="1486">
        <row r="1">
          <cell r="B1" t="str">
            <v>220 kV SUB-STATION</v>
          </cell>
        </row>
      </sheetData>
      <sheetData sheetId="1487">
        <row r="1">
          <cell r="B1" t="str">
            <v>220 kV SUB-STATION</v>
          </cell>
        </row>
      </sheetData>
      <sheetData sheetId="1488">
        <row r="1">
          <cell r="B1" t="str">
            <v>220 kV SUB-STATION</v>
          </cell>
        </row>
      </sheetData>
      <sheetData sheetId="1489">
        <row r="1">
          <cell r="B1" t="str">
            <v>220 kV SUB-STATION</v>
          </cell>
        </row>
      </sheetData>
      <sheetData sheetId="1490">
        <row r="1">
          <cell r="B1" t="str">
            <v>220 kV SUB-STATION</v>
          </cell>
        </row>
      </sheetData>
      <sheetData sheetId="1491">
        <row r="1">
          <cell r="B1" t="str">
            <v>220 kV SUB-STATION</v>
          </cell>
        </row>
      </sheetData>
      <sheetData sheetId="1492">
        <row r="1">
          <cell r="B1" t="str">
            <v>220 kV SUB-STATION</v>
          </cell>
        </row>
      </sheetData>
      <sheetData sheetId="1493">
        <row r="1">
          <cell r="B1" t="str">
            <v>220 kV SUB-STATION</v>
          </cell>
        </row>
      </sheetData>
      <sheetData sheetId="1494">
        <row r="1">
          <cell r="B1" t="str">
            <v>220 kV SUB-STATION</v>
          </cell>
        </row>
      </sheetData>
      <sheetData sheetId="1495">
        <row r="1">
          <cell r="B1" t="str">
            <v>220 kV SUB-STATION</v>
          </cell>
        </row>
      </sheetData>
      <sheetData sheetId="1496">
        <row r="1">
          <cell r="B1" t="str">
            <v>220 kV SUB-STATION</v>
          </cell>
        </row>
      </sheetData>
      <sheetData sheetId="1497">
        <row r="1">
          <cell r="B1" t="str">
            <v>220 kV SUB-STATION</v>
          </cell>
        </row>
      </sheetData>
      <sheetData sheetId="1498">
        <row r="1">
          <cell r="B1" t="str">
            <v>220 kV SUB-STATION</v>
          </cell>
        </row>
      </sheetData>
      <sheetData sheetId="1499">
        <row r="1">
          <cell r="B1" t="str">
            <v>220 kV SUB-STATION</v>
          </cell>
        </row>
      </sheetData>
      <sheetData sheetId="1500">
        <row r="1">
          <cell r="B1" t="str">
            <v>220 kV SUB-STATION</v>
          </cell>
        </row>
      </sheetData>
      <sheetData sheetId="1501">
        <row r="1">
          <cell r="B1" t="str">
            <v>220 kV SUB-STATION</v>
          </cell>
        </row>
      </sheetData>
      <sheetData sheetId="1502">
        <row r="1">
          <cell r="B1" t="str">
            <v>220 kV SUB-STATION</v>
          </cell>
        </row>
      </sheetData>
      <sheetData sheetId="1503">
        <row r="1">
          <cell r="B1" t="str">
            <v>220 kV SUB-STATION</v>
          </cell>
        </row>
      </sheetData>
      <sheetData sheetId="1504">
        <row r="1">
          <cell r="B1" t="str">
            <v>220 kV SUB-STATION</v>
          </cell>
        </row>
      </sheetData>
      <sheetData sheetId="1505">
        <row r="1">
          <cell r="B1" t="str">
            <v>220 kV SUB-STATION</v>
          </cell>
        </row>
      </sheetData>
      <sheetData sheetId="1506">
        <row r="1">
          <cell r="B1" t="str">
            <v>220 kV SUB-STATION</v>
          </cell>
        </row>
      </sheetData>
      <sheetData sheetId="1507">
        <row r="1">
          <cell r="B1" t="str">
            <v>220 kV SUB-STATION</v>
          </cell>
        </row>
      </sheetData>
      <sheetData sheetId="1508">
        <row r="1">
          <cell r="B1" t="str">
            <v>220 kV SUB-STATION</v>
          </cell>
        </row>
      </sheetData>
      <sheetData sheetId="1509">
        <row r="1">
          <cell r="B1" t="str">
            <v>220 kV SUB-STATION</v>
          </cell>
        </row>
      </sheetData>
      <sheetData sheetId="1510">
        <row r="1">
          <cell r="B1" t="str">
            <v>220 kV SUB-STATION</v>
          </cell>
        </row>
      </sheetData>
      <sheetData sheetId="1511">
        <row r="1">
          <cell r="B1" t="str">
            <v>220 kV SUB-STATION</v>
          </cell>
        </row>
      </sheetData>
      <sheetData sheetId="1512">
        <row r="1">
          <cell r="B1" t="str">
            <v>220 kV SUB-STATION</v>
          </cell>
        </row>
      </sheetData>
      <sheetData sheetId="1513">
        <row r="1">
          <cell r="B1" t="str">
            <v>220 kV SUB-STATION</v>
          </cell>
        </row>
      </sheetData>
      <sheetData sheetId="1514">
        <row r="1">
          <cell r="B1" t="str">
            <v>220 kV SUB-STATION</v>
          </cell>
        </row>
      </sheetData>
      <sheetData sheetId="1515">
        <row r="1">
          <cell r="B1" t="str">
            <v>220 kV SUB-STATION</v>
          </cell>
        </row>
      </sheetData>
      <sheetData sheetId="1516">
        <row r="1">
          <cell r="B1" t="str">
            <v>220 kV SUB-STATION</v>
          </cell>
        </row>
      </sheetData>
      <sheetData sheetId="1517">
        <row r="1">
          <cell r="B1" t="str">
            <v>220 kV SUB-STATION</v>
          </cell>
        </row>
      </sheetData>
      <sheetData sheetId="1518">
        <row r="1">
          <cell r="B1" t="str">
            <v>220 kV SUB-STATION</v>
          </cell>
        </row>
      </sheetData>
      <sheetData sheetId="1519">
        <row r="1">
          <cell r="B1" t="str">
            <v>220 kV SUB-STATION</v>
          </cell>
        </row>
      </sheetData>
      <sheetData sheetId="1520">
        <row r="1">
          <cell r="B1" t="str">
            <v>220 kV SUB-STATION</v>
          </cell>
        </row>
      </sheetData>
      <sheetData sheetId="1521">
        <row r="1">
          <cell r="B1" t="str">
            <v>220 kV SUB-STATION</v>
          </cell>
        </row>
      </sheetData>
      <sheetData sheetId="1522">
        <row r="1">
          <cell r="B1" t="str">
            <v>220 kV SUB-STATION</v>
          </cell>
        </row>
      </sheetData>
      <sheetData sheetId="1523">
        <row r="1">
          <cell r="B1" t="str">
            <v>220 kV SUB-STATION</v>
          </cell>
        </row>
      </sheetData>
      <sheetData sheetId="1524">
        <row r="1">
          <cell r="B1" t="str">
            <v>220 kV SUB-STATION</v>
          </cell>
        </row>
      </sheetData>
      <sheetData sheetId="1525">
        <row r="1">
          <cell r="B1" t="str">
            <v>220 kV SUB-STATION</v>
          </cell>
        </row>
      </sheetData>
      <sheetData sheetId="1526">
        <row r="1">
          <cell r="B1" t="str">
            <v>220 kV SUB-STATION</v>
          </cell>
        </row>
      </sheetData>
      <sheetData sheetId="1527">
        <row r="1">
          <cell r="B1" t="str">
            <v>220 kV SUB-STATION</v>
          </cell>
        </row>
      </sheetData>
      <sheetData sheetId="1528">
        <row r="1">
          <cell r="B1" t="str">
            <v>220 kV SUB-STATION</v>
          </cell>
        </row>
      </sheetData>
      <sheetData sheetId="1529">
        <row r="1">
          <cell r="B1" t="str">
            <v>220 kV SUB-STATION</v>
          </cell>
        </row>
      </sheetData>
      <sheetData sheetId="1530">
        <row r="1">
          <cell r="B1" t="str">
            <v>220 kV SUB-STATION</v>
          </cell>
        </row>
      </sheetData>
      <sheetData sheetId="1531">
        <row r="1">
          <cell r="B1" t="str">
            <v>220 kV SUB-STATION</v>
          </cell>
        </row>
      </sheetData>
      <sheetData sheetId="1532">
        <row r="1">
          <cell r="B1" t="str">
            <v>220 kV SUB-STATION</v>
          </cell>
        </row>
      </sheetData>
      <sheetData sheetId="1533">
        <row r="1">
          <cell r="B1" t="str">
            <v>220 kV SUB-STATION</v>
          </cell>
        </row>
      </sheetData>
      <sheetData sheetId="1534">
        <row r="1">
          <cell r="B1" t="str">
            <v>220 kV SUB-STATION</v>
          </cell>
        </row>
      </sheetData>
      <sheetData sheetId="1535">
        <row r="1">
          <cell r="B1" t="str">
            <v>220 kV SUB-STATION</v>
          </cell>
        </row>
      </sheetData>
      <sheetData sheetId="1536">
        <row r="1">
          <cell r="B1" t="str">
            <v>220 kV SUB-STATION</v>
          </cell>
        </row>
      </sheetData>
      <sheetData sheetId="1537"/>
      <sheetData sheetId="1538">
        <row r="1">
          <cell r="B1" t="str">
            <v>220 kV SUB-STATION</v>
          </cell>
        </row>
      </sheetData>
      <sheetData sheetId="1539">
        <row r="1">
          <cell r="B1" t="str">
            <v>220 kV SUB-STATION</v>
          </cell>
        </row>
      </sheetData>
      <sheetData sheetId="1540">
        <row r="1">
          <cell r="B1" t="str">
            <v>220 kV SUB-STATION</v>
          </cell>
        </row>
      </sheetData>
      <sheetData sheetId="1541">
        <row r="1">
          <cell r="B1" t="str">
            <v>220 kV SUB-STATION</v>
          </cell>
        </row>
      </sheetData>
      <sheetData sheetId="1542">
        <row r="1">
          <cell r="B1" t="str">
            <v>220 kV SUB-STATION</v>
          </cell>
        </row>
      </sheetData>
      <sheetData sheetId="1543">
        <row r="1">
          <cell r="B1" t="str">
            <v>220 kV SUB-STATION</v>
          </cell>
        </row>
      </sheetData>
      <sheetData sheetId="1544">
        <row r="1">
          <cell r="B1" t="str">
            <v>220 kV SUB-STATION</v>
          </cell>
        </row>
      </sheetData>
      <sheetData sheetId="1545">
        <row r="1">
          <cell r="B1" t="str">
            <v>220 kV SUB-STATION</v>
          </cell>
        </row>
      </sheetData>
      <sheetData sheetId="1546"/>
      <sheetData sheetId="1547"/>
      <sheetData sheetId="1548"/>
      <sheetData sheetId="1549">
        <row r="1">
          <cell r="B1" t="str">
            <v>220 kV SUB-STATION</v>
          </cell>
        </row>
      </sheetData>
      <sheetData sheetId="1550">
        <row r="1">
          <cell r="B1" t="str">
            <v>220 kV SUB-STATION</v>
          </cell>
        </row>
      </sheetData>
      <sheetData sheetId="1551">
        <row r="1">
          <cell r="B1" t="str">
            <v>220 kV SUB-STATION</v>
          </cell>
        </row>
      </sheetData>
      <sheetData sheetId="1552">
        <row r="1">
          <cell r="B1" t="str">
            <v>220 kV SUB-STATION</v>
          </cell>
        </row>
      </sheetData>
      <sheetData sheetId="1553">
        <row r="1">
          <cell r="B1" t="str">
            <v>220 kV SUB-STATION</v>
          </cell>
        </row>
      </sheetData>
      <sheetData sheetId="1554">
        <row r="1">
          <cell r="B1" t="str">
            <v>220 kV SUB-STATION</v>
          </cell>
        </row>
      </sheetData>
      <sheetData sheetId="1555">
        <row r="1">
          <cell r="B1" t="str">
            <v>220 kV SUB-STATION</v>
          </cell>
        </row>
      </sheetData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/>
      <sheetData sheetId="1591" refreshError="1"/>
      <sheetData sheetId="1592"/>
      <sheetData sheetId="1593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/>
      <sheetData sheetId="1610" refreshError="1"/>
      <sheetData sheetId="1611" refreshError="1"/>
      <sheetData sheetId="1612" refreshError="1"/>
      <sheetData sheetId="1613">
        <row r="1">
          <cell r="B1" t="str">
            <v>220 kV SUB-STATION</v>
          </cell>
        </row>
      </sheetData>
      <sheetData sheetId="1614" refreshError="1"/>
      <sheetData sheetId="1615" refreshError="1"/>
      <sheetData sheetId="1616" refreshError="1"/>
      <sheetData sheetId="1617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>
        <row r="1">
          <cell r="B1" t="str">
            <v>220 kV SUB-STATION</v>
          </cell>
        </row>
      </sheetData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>
        <row r="1">
          <cell r="B1" t="str">
            <v>220 kV SUB-STATION</v>
          </cell>
        </row>
      </sheetData>
      <sheetData sheetId="1634">
        <row r="1">
          <cell r="B1" t="str">
            <v>220 kV SUB-STATION</v>
          </cell>
        </row>
      </sheetData>
      <sheetData sheetId="1635">
        <row r="1">
          <cell r="B1" t="str">
            <v>220 kV SUB-STATION</v>
          </cell>
        </row>
      </sheetData>
      <sheetData sheetId="1636" refreshError="1"/>
      <sheetData sheetId="1637" refreshError="1"/>
      <sheetData sheetId="1638" refreshError="1"/>
      <sheetData sheetId="1639" refreshError="1"/>
      <sheetData sheetId="1640"/>
      <sheetData sheetId="1641" refreshError="1"/>
      <sheetData sheetId="1642" refreshError="1"/>
      <sheetData sheetId="1643" refreshError="1"/>
      <sheetData sheetId="1644">
        <row r="1">
          <cell r="B1" t="str">
            <v>220 kV SUB-STATION</v>
          </cell>
        </row>
      </sheetData>
      <sheetData sheetId="1645">
        <row r="1">
          <cell r="B1" t="str">
            <v>220 kV SUB-STATION</v>
          </cell>
        </row>
      </sheetData>
      <sheetData sheetId="1646">
        <row r="1">
          <cell r="B1" t="str">
            <v>220 kV SUB-STATION</v>
          </cell>
        </row>
      </sheetData>
      <sheetData sheetId="1647">
        <row r="1">
          <cell r="B1" t="str">
            <v>220 kV SUB-STATION</v>
          </cell>
        </row>
      </sheetData>
      <sheetData sheetId="1648">
        <row r="1">
          <cell r="B1" t="str">
            <v>220 kV SUB-STATION</v>
          </cell>
        </row>
      </sheetData>
      <sheetData sheetId="1649">
        <row r="1">
          <cell r="B1" t="str">
            <v>220 kV SUB-STATION</v>
          </cell>
        </row>
      </sheetData>
      <sheetData sheetId="1650">
        <row r="1">
          <cell r="B1" t="str">
            <v>220 kV SUB-STATION</v>
          </cell>
        </row>
      </sheetData>
      <sheetData sheetId="1651">
        <row r="1">
          <cell r="B1" t="str">
            <v>220 kV SUB-STATION</v>
          </cell>
        </row>
      </sheetData>
      <sheetData sheetId="1652">
        <row r="1">
          <cell r="B1" t="str">
            <v>220 kV SUB-STATION</v>
          </cell>
        </row>
      </sheetData>
      <sheetData sheetId="1653">
        <row r="1">
          <cell r="B1" t="str">
            <v>220 kV SUB-STATION</v>
          </cell>
        </row>
      </sheetData>
      <sheetData sheetId="1654">
        <row r="1">
          <cell r="B1" t="str">
            <v>220 kV SUB-STATION</v>
          </cell>
        </row>
      </sheetData>
      <sheetData sheetId="1655">
        <row r="1">
          <cell r="B1" t="str">
            <v>220 kV SUB-STATION</v>
          </cell>
        </row>
      </sheetData>
      <sheetData sheetId="1656">
        <row r="1">
          <cell r="B1" t="str">
            <v>220 kV SUB-STATION</v>
          </cell>
        </row>
      </sheetData>
      <sheetData sheetId="1657">
        <row r="1">
          <cell r="B1" t="str">
            <v>220 kV SUB-STATION</v>
          </cell>
        </row>
      </sheetData>
      <sheetData sheetId="1658">
        <row r="1">
          <cell r="B1" t="str">
            <v>220 kV SUB-STATION</v>
          </cell>
        </row>
      </sheetData>
      <sheetData sheetId="1659">
        <row r="1">
          <cell r="B1" t="str">
            <v>220 kV SUB-STATION</v>
          </cell>
        </row>
      </sheetData>
      <sheetData sheetId="1660">
        <row r="1">
          <cell r="B1" t="str">
            <v>220 kV SUB-STATION</v>
          </cell>
        </row>
      </sheetData>
      <sheetData sheetId="1661">
        <row r="1">
          <cell r="B1" t="str">
            <v>220 kV SUB-STATION</v>
          </cell>
        </row>
      </sheetData>
      <sheetData sheetId="1662">
        <row r="1">
          <cell r="B1" t="str">
            <v>220 kV SUB-STATION</v>
          </cell>
        </row>
      </sheetData>
      <sheetData sheetId="1663">
        <row r="1">
          <cell r="B1" t="str">
            <v>220 kV SUB-STATION</v>
          </cell>
        </row>
      </sheetData>
      <sheetData sheetId="1664">
        <row r="1">
          <cell r="B1" t="str">
            <v>220 kV SUB-STATION</v>
          </cell>
        </row>
      </sheetData>
      <sheetData sheetId="1665">
        <row r="1">
          <cell r="B1" t="str">
            <v>220 kV SUB-STATION</v>
          </cell>
        </row>
      </sheetData>
      <sheetData sheetId="1666">
        <row r="1">
          <cell r="B1" t="str">
            <v>220 kV SUB-STATION</v>
          </cell>
        </row>
      </sheetData>
      <sheetData sheetId="1667">
        <row r="1">
          <cell r="B1" t="str">
            <v>220 kV SUB-STATION</v>
          </cell>
        </row>
      </sheetData>
      <sheetData sheetId="1668">
        <row r="1">
          <cell r="B1" t="str">
            <v>220 kV SUB-STATION</v>
          </cell>
        </row>
      </sheetData>
      <sheetData sheetId="1669">
        <row r="1">
          <cell r="B1" t="str">
            <v>220 kV SUB-STATION</v>
          </cell>
        </row>
      </sheetData>
      <sheetData sheetId="1670">
        <row r="1">
          <cell r="B1" t="str">
            <v>220 kV SUB-STATION</v>
          </cell>
        </row>
      </sheetData>
      <sheetData sheetId="1671">
        <row r="1">
          <cell r="B1" t="str">
            <v>220 kV SUB-STATION</v>
          </cell>
        </row>
      </sheetData>
      <sheetData sheetId="1672">
        <row r="1">
          <cell r="B1" t="str">
            <v>220 kV SUB-STATION</v>
          </cell>
        </row>
      </sheetData>
      <sheetData sheetId="1673">
        <row r="1">
          <cell r="B1" t="str">
            <v>220 kV SUB-STATION</v>
          </cell>
        </row>
      </sheetData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>
        <row r="1">
          <cell r="B1" t="str">
            <v>220 kV SUB-STATION</v>
          </cell>
        </row>
      </sheetData>
      <sheetData sheetId="1689" refreshError="1"/>
      <sheetData sheetId="1690">
        <row r="1">
          <cell r="B1" t="str">
            <v>220 kV SUB-STATION</v>
          </cell>
        </row>
      </sheetData>
      <sheetData sheetId="1691">
        <row r="1">
          <cell r="B1" t="str">
            <v>220 kV SUB-STATION</v>
          </cell>
        </row>
      </sheetData>
      <sheetData sheetId="1692">
        <row r="1">
          <cell r="B1" t="str">
            <v>220 kV SUB-STATION</v>
          </cell>
        </row>
      </sheetData>
      <sheetData sheetId="1693">
        <row r="1">
          <cell r="B1" t="str">
            <v>220 kV SUB-STATION</v>
          </cell>
        </row>
      </sheetData>
      <sheetData sheetId="1694">
        <row r="1">
          <cell r="B1" t="str">
            <v>220 kV SUB-STATION</v>
          </cell>
        </row>
      </sheetData>
      <sheetData sheetId="1695">
        <row r="1">
          <cell r="B1" t="str">
            <v>220 kV SUB-STATION</v>
          </cell>
        </row>
      </sheetData>
      <sheetData sheetId="1696">
        <row r="1">
          <cell r="B1" t="str">
            <v>220 kV SUB-STATION</v>
          </cell>
        </row>
      </sheetData>
      <sheetData sheetId="1697">
        <row r="1">
          <cell r="B1" t="str">
            <v>220 kV SUB-STATION</v>
          </cell>
        </row>
      </sheetData>
      <sheetData sheetId="1698">
        <row r="1">
          <cell r="B1" t="str">
            <v>220 kV SUB-STATION</v>
          </cell>
        </row>
      </sheetData>
      <sheetData sheetId="1699">
        <row r="1">
          <cell r="B1" t="str">
            <v>220 kV SUB-STATION</v>
          </cell>
        </row>
      </sheetData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>
        <row r="1">
          <cell r="B1" t="str">
            <v>220 kV SUB-STATION</v>
          </cell>
        </row>
      </sheetData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/>
      <sheetData sheetId="1752">
        <row r="1">
          <cell r="B1" t="str">
            <v>220 kV SUB-STATION</v>
          </cell>
        </row>
      </sheetData>
      <sheetData sheetId="1753">
        <row r="1">
          <cell r="B1" t="str">
            <v>220 kV SUB-STATION</v>
          </cell>
        </row>
      </sheetData>
      <sheetData sheetId="1754">
        <row r="1">
          <cell r="B1" t="str">
            <v>220 kV SUB-STATION</v>
          </cell>
        </row>
      </sheetData>
      <sheetData sheetId="1755">
        <row r="1">
          <cell r="B1" t="str">
            <v>220 kV SUB-STATION</v>
          </cell>
        </row>
      </sheetData>
      <sheetData sheetId="1756">
        <row r="1">
          <cell r="B1" t="str">
            <v>220 kV SUB-STATION</v>
          </cell>
        </row>
      </sheetData>
      <sheetData sheetId="1757">
        <row r="1">
          <cell r="B1" t="str">
            <v>220 kV SUB-STATION</v>
          </cell>
        </row>
      </sheetData>
      <sheetData sheetId="1758">
        <row r="1">
          <cell r="B1" t="str">
            <v>220 kV SUB-STATION</v>
          </cell>
        </row>
      </sheetData>
      <sheetData sheetId="1759">
        <row r="1">
          <cell r="B1" t="str">
            <v>220 kV SUB-STATION</v>
          </cell>
        </row>
      </sheetData>
      <sheetData sheetId="1760">
        <row r="1">
          <cell r="B1" t="str">
            <v>220 kV SUB-STATION</v>
          </cell>
        </row>
      </sheetData>
      <sheetData sheetId="1761">
        <row r="1">
          <cell r="B1" t="str">
            <v>220 kV SUB-STATION</v>
          </cell>
        </row>
      </sheetData>
      <sheetData sheetId="1762" refreshError="1"/>
      <sheetData sheetId="1763">
        <row r="1">
          <cell r="B1" t="str">
            <v>220 kV SUB-STATION</v>
          </cell>
        </row>
      </sheetData>
      <sheetData sheetId="1764">
        <row r="1">
          <cell r="B1" t="str">
            <v>220 kV SUB-STATION</v>
          </cell>
        </row>
      </sheetData>
      <sheetData sheetId="1765">
        <row r="1">
          <cell r="B1" t="str">
            <v>220 kV SUB-STATION</v>
          </cell>
        </row>
      </sheetData>
      <sheetData sheetId="1766">
        <row r="1">
          <cell r="B1" t="str">
            <v>220 kV SUB-STATION</v>
          </cell>
        </row>
      </sheetData>
      <sheetData sheetId="1767">
        <row r="1">
          <cell r="B1" t="str">
            <v>220 kV SUB-STATION</v>
          </cell>
        </row>
      </sheetData>
      <sheetData sheetId="1768">
        <row r="1">
          <cell r="B1" t="str">
            <v>220 kV SUB-STATION</v>
          </cell>
        </row>
      </sheetData>
      <sheetData sheetId="1769">
        <row r="1">
          <cell r="B1" t="str">
            <v>220 kV SUB-STATION</v>
          </cell>
        </row>
      </sheetData>
      <sheetData sheetId="1770">
        <row r="1">
          <cell r="B1" t="str">
            <v>220 kV SUB-STATION</v>
          </cell>
        </row>
      </sheetData>
      <sheetData sheetId="1771">
        <row r="1">
          <cell r="B1" t="str">
            <v>220 kV SUB-STATION</v>
          </cell>
        </row>
      </sheetData>
      <sheetData sheetId="1772">
        <row r="1">
          <cell r="B1" t="str">
            <v>220 kV SUB-STATION</v>
          </cell>
        </row>
      </sheetData>
      <sheetData sheetId="1773">
        <row r="1">
          <cell r="B1" t="str">
            <v>220 kV SUB-STATION</v>
          </cell>
        </row>
      </sheetData>
      <sheetData sheetId="1774">
        <row r="1">
          <cell r="B1" t="str">
            <v>220 kV SUB-STATION</v>
          </cell>
        </row>
      </sheetData>
      <sheetData sheetId="1775">
        <row r="1">
          <cell r="B1" t="str">
            <v>220 kV SUB-STATION</v>
          </cell>
        </row>
      </sheetData>
      <sheetData sheetId="1776">
        <row r="1">
          <cell r="B1" t="str">
            <v>220 kV SUB-STATION</v>
          </cell>
        </row>
      </sheetData>
      <sheetData sheetId="1777">
        <row r="1">
          <cell r="B1" t="str">
            <v>220 kV SUB-STATION</v>
          </cell>
        </row>
      </sheetData>
      <sheetData sheetId="1778">
        <row r="1">
          <cell r="B1" t="str">
            <v>220 kV SUB-STATION</v>
          </cell>
        </row>
      </sheetData>
      <sheetData sheetId="1779">
        <row r="1">
          <cell r="B1" t="str">
            <v>220 kV SUB-STATION</v>
          </cell>
        </row>
      </sheetData>
      <sheetData sheetId="1780">
        <row r="1">
          <cell r="B1" t="str">
            <v>220 kV SUB-STATION</v>
          </cell>
        </row>
      </sheetData>
      <sheetData sheetId="1781">
        <row r="1">
          <cell r="B1" t="str">
            <v>220 kV SUB-STATION</v>
          </cell>
        </row>
      </sheetData>
      <sheetData sheetId="1782">
        <row r="1">
          <cell r="B1" t="str">
            <v>220 kV SUB-STATION</v>
          </cell>
        </row>
      </sheetData>
      <sheetData sheetId="1783">
        <row r="1">
          <cell r="B1" t="str">
            <v>220 kV SUB-STATION</v>
          </cell>
        </row>
      </sheetData>
      <sheetData sheetId="1784">
        <row r="1">
          <cell r="B1" t="str">
            <v>220 kV SUB-STATION</v>
          </cell>
        </row>
      </sheetData>
      <sheetData sheetId="1785">
        <row r="1">
          <cell r="B1" t="str">
            <v>220 kV SUB-STATION</v>
          </cell>
        </row>
      </sheetData>
      <sheetData sheetId="1786">
        <row r="1">
          <cell r="B1" t="str">
            <v>220 kV SUB-STATION</v>
          </cell>
        </row>
      </sheetData>
      <sheetData sheetId="1787">
        <row r="1">
          <cell r="B1" t="str">
            <v>220 kV SUB-STATION</v>
          </cell>
        </row>
      </sheetData>
      <sheetData sheetId="1788">
        <row r="1">
          <cell r="B1" t="str">
            <v>220 kV SUB-STATION</v>
          </cell>
        </row>
      </sheetData>
      <sheetData sheetId="1789">
        <row r="1">
          <cell r="B1" t="str">
            <v>220 kV SUB-STATION</v>
          </cell>
        </row>
      </sheetData>
      <sheetData sheetId="1790">
        <row r="1">
          <cell r="B1" t="str">
            <v>220 kV SUB-STATION</v>
          </cell>
        </row>
      </sheetData>
      <sheetData sheetId="1791">
        <row r="1">
          <cell r="B1" t="str">
            <v>220 kV SUB-STATION</v>
          </cell>
        </row>
      </sheetData>
      <sheetData sheetId="1792">
        <row r="1">
          <cell r="B1" t="str">
            <v>220 kV SUB-STATION</v>
          </cell>
        </row>
      </sheetData>
      <sheetData sheetId="1793">
        <row r="1">
          <cell r="B1" t="str">
            <v>220 kV SUB-STATION</v>
          </cell>
        </row>
      </sheetData>
      <sheetData sheetId="1794">
        <row r="1">
          <cell r="B1" t="str">
            <v>220 kV SUB-STATION</v>
          </cell>
        </row>
      </sheetData>
      <sheetData sheetId="1795">
        <row r="1">
          <cell r="B1" t="str">
            <v>220 kV SUB-STATION</v>
          </cell>
        </row>
      </sheetData>
      <sheetData sheetId="1796">
        <row r="1">
          <cell r="B1" t="str">
            <v>220 kV SUB-STATION</v>
          </cell>
        </row>
      </sheetData>
      <sheetData sheetId="1797">
        <row r="1">
          <cell r="B1" t="str">
            <v>220 kV SUB-STATION</v>
          </cell>
        </row>
      </sheetData>
      <sheetData sheetId="1798">
        <row r="1">
          <cell r="B1" t="str">
            <v>220 kV SUB-STATION</v>
          </cell>
        </row>
      </sheetData>
      <sheetData sheetId="1799">
        <row r="1">
          <cell r="B1" t="str">
            <v>220 kV SUB-STATION</v>
          </cell>
        </row>
      </sheetData>
      <sheetData sheetId="1800">
        <row r="1">
          <cell r="B1" t="str">
            <v>220 kV SUB-STATION</v>
          </cell>
        </row>
      </sheetData>
      <sheetData sheetId="1801">
        <row r="1">
          <cell r="B1" t="str">
            <v>220 kV SUB-STATION</v>
          </cell>
        </row>
      </sheetData>
      <sheetData sheetId="1802">
        <row r="1">
          <cell r="B1" t="str">
            <v>220 kV SUB-STATION</v>
          </cell>
        </row>
      </sheetData>
      <sheetData sheetId="1803">
        <row r="1">
          <cell r="B1" t="str">
            <v>220 kV SUB-STATION</v>
          </cell>
        </row>
      </sheetData>
      <sheetData sheetId="1804">
        <row r="1">
          <cell r="B1" t="str">
            <v>220 kV SUB-STATION</v>
          </cell>
        </row>
      </sheetData>
      <sheetData sheetId="1805">
        <row r="1">
          <cell r="B1" t="str">
            <v>220 kV SUB-STATION</v>
          </cell>
        </row>
      </sheetData>
      <sheetData sheetId="1806">
        <row r="1">
          <cell r="B1" t="str">
            <v>220 kV SUB-STATION</v>
          </cell>
        </row>
      </sheetData>
      <sheetData sheetId="1807">
        <row r="1">
          <cell r="B1" t="str">
            <v>220 kV SUB-STATION</v>
          </cell>
        </row>
      </sheetData>
      <sheetData sheetId="1808">
        <row r="1">
          <cell r="B1" t="str">
            <v>220 kV SUB-STATION</v>
          </cell>
        </row>
      </sheetData>
      <sheetData sheetId="1809">
        <row r="1">
          <cell r="B1" t="str">
            <v>220 kV SUB-STATION</v>
          </cell>
        </row>
      </sheetData>
      <sheetData sheetId="1810">
        <row r="1">
          <cell r="B1" t="str">
            <v>220 kV SUB-STATION</v>
          </cell>
        </row>
      </sheetData>
      <sheetData sheetId="1811">
        <row r="1">
          <cell r="B1" t="str">
            <v>220 kV SUB-STATION</v>
          </cell>
        </row>
      </sheetData>
      <sheetData sheetId="1812">
        <row r="1">
          <cell r="B1" t="str">
            <v>220 kV SUB-STATION</v>
          </cell>
        </row>
      </sheetData>
      <sheetData sheetId="1813">
        <row r="1">
          <cell r="B1" t="str">
            <v>220 kV SUB-STATION</v>
          </cell>
        </row>
      </sheetData>
      <sheetData sheetId="1814">
        <row r="1">
          <cell r="B1" t="str">
            <v>220 kV SUB-STATION</v>
          </cell>
        </row>
      </sheetData>
      <sheetData sheetId="1815">
        <row r="1">
          <cell r="B1" t="str">
            <v>220 kV SUB-STATION</v>
          </cell>
        </row>
      </sheetData>
      <sheetData sheetId="1816">
        <row r="1">
          <cell r="B1" t="str">
            <v>220 kV SUB-STATION</v>
          </cell>
        </row>
      </sheetData>
      <sheetData sheetId="1817">
        <row r="1">
          <cell r="B1" t="str">
            <v>220 kV SUB-STATION</v>
          </cell>
        </row>
      </sheetData>
      <sheetData sheetId="1818">
        <row r="1">
          <cell r="B1" t="str">
            <v>220 kV SUB-STATION</v>
          </cell>
        </row>
      </sheetData>
      <sheetData sheetId="1819">
        <row r="1">
          <cell r="B1" t="str">
            <v>220 kV SUB-STATION</v>
          </cell>
        </row>
      </sheetData>
      <sheetData sheetId="1820">
        <row r="1">
          <cell r="B1" t="str">
            <v>220 kV SUB-STATION</v>
          </cell>
        </row>
      </sheetData>
      <sheetData sheetId="1821">
        <row r="1">
          <cell r="B1" t="str">
            <v>220 kV SUB-STATION</v>
          </cell>
        </row>
      </sheetData>
      <sheetData sheetId="1822">
        <row r="1">
          <cell r="B1" t="str">
            <v>220 kV SUB-STATION</v>
          </cell>
        </row>
      </sheetData>
      <sheetData sheetId="1823">
        <row r="1">
          <cell r="B1" t="str">
            <v>220 kV SUB-STATION</v>
          </cell>
        </row>
      </sheetData>
      <sheetData sheetId="1824">
        <row r="1">
          <cell r="B1" t="str">
            <v>220 kV SUB-STATION</v>
          </cell>
        </row>
      </sheetData>
      <sheetData sheetId="1825">
        <row r="1">
          <cell r="B1" t="str">
            <v>220 kV SUB-STATION</v>
          </cell>
        </row>
      </sheetData>
      <sheetData sheetId="1826">
        <row r="1">
          <cell r="B1" t="str">
            <v>220 kV SUB-STATION</v>
          </cell>
        </row>
      </sheetData>
      <sheetData sheetId="1827">
        <row r="1">
          <cell r="B1" t="str">
            <v>220 kV SUB-STATION</v>
          </cell>
        </row>
      </sheetData>
      <sheetData sheetId="1828">
        <row r="1">
          <cell r="B1" t="str">
            <v>220 kV SUB-STATION</v>
          </cell>
        </row>
      </sheetData>
      <sheetData sheetId="1829">
        <row r="1">
          <cell r="B1" t="str">
            <v>220 kV SUB-STATION</v>
          </cell>
        </row>
      </sheetData>
      <sheetData sheetId="1830">
        <row r="1">
          <cell r="B1" t="str">
            <v>220 kV SUB-STATION</v>
          </cell>
        </row>
      </sheetData>
      <sheetData sheetId="1831">
        <row r="1">
          <cell r="B1" t="str">
            <v>220 kV SUB-STATION</v>
          </cell>
        </row>
      </sheetData>
      <sheetData sheetId="1832">
        <row r="1">
          <cell r="B1" t="str">
            <v>220 kV SUB-STATION</v>
          </cell>
        </row>
      </sheetData>
      <sheetData sheetId="1833">
        <row r="1">
          <cell r="B1" t="str">
            <v>220 kV SUB-STATION</v>
          </cell>
        </row>
      </sheetData>
      <sheetData sheetId="1834">
        <row r="1">
          <cell r="B1" t="str">
            <v>220 kV SUB-STATION</v>
          </cell>
        </row>
      </sheetData>
      <sheetData sheetId="1835">
        <row r="1">
          <cell r="B1" t="str">
            <v>220 kV SUB-STATION</v>
          </cell>
        </row>
      </sheetData>
      <sheetData sheetId="1836">
        <row r="1">
          <cell r="B1" t="str">
            <v>220 kV SUB-STATION</v>
          </cell>
        </row>
      </sheetData>
      <sheetData sheetId="1837">
        <row r="1">
          <cell r="B1" t="str">
            <v>220 kV SUB-STATION</v>
          </cell>
        </row>
      </sheetData>
      <sheetData sheetId="1838">
        <row r="1">
          <cell r="B1" t="str">
            <v>220 kV SUB-STATION</v>
          </cell>
        </row>
      </sheetData>
      <sheetData sheetId="1839">
        <row r="1">
          <cell r="B1" t="str">
            <v>220 kV SUB-STATION</v>
          </cell>
        </row>
      </sheetData>
      <sheetData sheetId="1840">
        <row r="1">
          <cell r="B1" t="str">
            <v>220 kV SUB-STATION</v>
          </cell>
        </row>
      </sheetData>
      <sheetData sheetId="1841">
        <row r="1">
          <cell r="B1" t="str">
            <v>220 kV SUB-STATION</v>
          </cell>
        </row>
      </sheetData>
      <sheetData sheetId="1842">
        <row r="1">
          <cell r="B1" t="str">
            <v>220 kV SUB-STATION</v>
          </cell>
        </row>
      </sheetData>
      <sheetData sheetId="1843">
        <row r="1">
          <cell r="B1" t="str">
            <v>220 kV SUB-STATION</v>
          </cell>
        </row>
      </sheetData>
      <sheetData sheetId="1844">
        <row r="1">
          <cell r="B1" t="str">
            <v>220 kV SUB-STATION</v>
          </cell>
        </row>
      </sheetData>
      <sheetData sheetId="1845">
        <row r="1">
          <cell r="B1" t="str">
            <v>220 kV SUB-STATION</v>
          </cell>
        </row>
      </sheetData>
      <sheetData sheetId="1846">
        <row r="1">
          <cell r="B1" t="str">
            <v>220 kV SUB-STATION</v>
          </cell>
        </row>
      </sheetData>
      <sheetData sheetId="1847">
        <row r="1">
          <cell r="B1" t="str">
            <v>220 kV SUB-STATION</v>
          </cell>
        </row>
      </sheetData>
      <sheetData sheetId="1848">
        <row r="1">
          <cell r="B1" t="str">
            <v>220 kV SUB-STATION</v>
          </cell>
        </row>
      </sheetData>
      <sheetData sheetId="1849">
        <row r="1">
          <cell r="B1" t="str">
            <v>220 kV SUB-STATION</v>
          </cell>
        </row>
      </sheetData>
      <sheetData sheetId="1850">
        <row r="1">
          <cell r="B1" t="str">
            <v>220 kV SUB-STATION</v>
          </cell>
        </row>
      </sheetData>
      <sheetData sheetId="1851">
        <row r="1">
          <cell r="B1" t="str">
            <v>220 kV SUB-STATION</v>
          </cell>
        </row>
      </sheetData>
      <sheetData sheetId="1852">
        <row r="1">
          <cell r="B1" t="str">
            <v>220 kV SUB-STATION</v>
          </cell>
        </row>
      </sheetData>
      <sheetData sheetId="1853">
        <row r="1">
          <cell r="B1" t="str">
            <v>220 kV SUB-STATION</v>
          </cell>
        </row>
      </sheetData>
      <sheetData sheetId="1854">
        <row r="1">
          <cell r="B1" t="str">
            <v>220 kV SUB-STATION</v>
          </cell>
        </row>
      </sheetData>
      <sheetData sheetId="1855">
        <row r="1">
          <cell r="B1" t="str">
            <v>220 kV SUB-STATION</v>
          </cell>
        </row>
      </sheetData>
      <sheetData sheetId="1856">
        <row r="1">
          <cell r="B1" t="str">
            <v>220 kV SUB-STATION</v>
          </cell>
        </row>
      </sheetData>
      <sheetData sheetId="1857">
        <row r="1">
          <cell r="B1" t="str">
            <v>220 kV SUB-STATION</v>
          </cell>
        </row>
      </sheetData>
      <sheetData sheetId="1858">
        <row r="1">
          <cell r="B1" t="str">
            <v>220 kV SUB-STATION</v>
          </cell>
        </row>
      </sheetData>
      <sheetData sheetId="1859">
        <row r="1">
          <cell r="B1" t="str">
            <v>220 kV SUB-STATION</v>
          </cell>
        </row>
      </sheetData>
      <sheetData sheetId="1860">
        <row r="1">
          <cell r="B1" t="str">
            <v>220 kV SUB-STATION</v>
          </cell>
        </row>
      </sheetData>
      <sheetData sheetId="1861">
        <row r="1">
          <cell r="B1" t="str">
            <v>220 kV SUB-STATION</v>
          </cell>
        </row>
      </sheetData>
      <sheetData sheetId="1862">
        <row r="1">
          <cell r="B1" t="str">
            <v>220 kV SUB-STATION</v>
          </cell>
        </row>
      </sheetData>
      <sheetData sheetId="1863">
        <row r="1">
          <cell r="B1" t="str">
            <v>220 kV SUB-STATION</v>
          </cell>
        </row>
      </sheetData>
      <sheetData sheetId="1864">
        <row r="1">
          <cell r="B1" t="str">
            <v>220 kV SUB-STATION</v>
          </cell>
        </row>
      </sheetData>
      <sheetData sheetId="1865">
        <row r="1">
          <cell r="B1" t="str">
            <v>220 kV SUB-STATION</v>
          </cell>
        </row>
      </sheetData>
      <sheetData sheetId="1866">
        <row r="1">
          <cell r="B1" t="str">
            <v>220 kV SUB-STATION</v>
          </cell>
        </row>
      </sheetData>
      <sheetData sheetId="1867">
        <row r="1">
          <cell r="B1" t="str">
            <v>220 kV SUB-STATION</v>
          </cell>
        </row>
      </sheetData>
      <sheetData sheetId="1868">
        <row r="1">
          <cell r="B1" t="str">
            <v>220 kV SUB-STATION</v>
          </cell>
        </row>
      </sheetData>
      <sheetData sheetId="1869">
        <row r="1">
          <cell r="B1" t="str">
            <v>220 kV SUB-STATION</v>
          </cell>
        </row>
      </sheetData>
      <sheetData sheetId="1870">
        <row r="1">
          <cell r="B1" t="str">
            <v>220 kV SUB-STATION</v>
          </cell>
        </row>
      </sheetData>
      <sheetData sheetId="1871">
        <row r="1">
          <cell r="B1" t="str">
            <v>220 kV SUB-STATION</v>
          </cell>
        </row>
      </sheetData>
      <sheetData sheetId="1872">
        <row r="1">
          <cell r="B1" t="str">
            <v>220 kV SUB-STATION</v>
          </cell>
        </row>
      </sheetData>
      <sheetData sheetId="1873">
        <row r="1">
          <cell r="B1" t="str">
            <v>220 kV SUB-STATION</v>
          </cell>
        </row>
      </sheetData>
      <sheetData sheetId="1874">
        <row r="1">
          <cell r="B1" t="str">
            <v>220 kV SUB-STATION</v>
          </cell>
        </row>
      </sheetData>
      <sheetData sheetId="1875">
        <row r="1">
          <cell r="B1" t="str">
            <v>220 kV SUB-STATION</v>
          </cell>
        </row>
      </sheetData>
      <sheetData sheetId="1876">
        <row r="1">
          <cell r="B1" t="str">
            <v>220 kV SUB-STATION</v>
          </cell>
        </row>
      </sheetData>
      <sheetData sheetId="1877">
        <row r="1">
          <cell r="B1" t="str">
            <v>220 kV SUB-STATION</v>
          </cell>
        </row>
      </sheetData>
      <sheetData sheetId="1878">
        <row r="1">
          <cell r="B1" t="str">
            <v>220 kV SUB-STATION</v>
          </cell>
        </row>
      </sheetData>
      <sheetData sheetId="1879">
        <row r="1">
          <cell r="B1" t="str">
            <v>220 kV SUB-STATION</v>
          </cell>
        </row>
      </sheetData>
      <sheetData sheetId="1880">
        <row r="1">
          <cell r="B1" t="str">
            <v>220 kV SUB-STATION</v>
          </cell>
        </row>
      </sheetData>
      <sheetData sheetId="1881">
        <row r="1">
          <cell r="B1" t="str">
            <v>220 kV SUB-STATION</v>
          </cell>
        </row>
      </sheetData>
      <sheetData sheetId="1882">
        <row r="1">
          <cell r="B1" t="str">
            <v>220 kV SUB-STATION</v>
          </cell>
        </row>
      </sheetData>
      <sheetData sheetId="1883">
        <row r="1">
          <cell r="B1" t="str">
            <v>220 kV SUB-STATION</v>
          </cell>
        </row>
      </sheetData>
      <sheetData sheetId="1884">
        <row r="1">
          <cell r="B1" t="str">
            <v>220 kV SUB-STATION</v>
          </cell>
        </row>
      </sheetData>
      <sheetData sheetId="1885">
        <row r="1">
          <cell r="B1" t="str">
            <v>220 kV SUB-STATION</v>
          </cell>
        </row>
      </sheetData>
      <sheetData sheetId="1886">
        <row r="1">
          <cell r="B1" t="str">
            <v>220 kV SUB-STATION</v>
          </cell>
        </row>
      </sheetData>
      <sheetData sheetId="1887">
        <row r="1">
          <cell r="B1" t="str">
            <v>220 kV SUB-STATION</v>
          </cell>
        </row>
      </sheetData>
      <sheetData sheetId="1888">
        <row r="1">
          <cell r="B1" t="str">
            <v>220 kV SUB-STATION</v>
          </cell>
        </row>
      </sheetData>
      <sheetData sheetId="1889">
        <row r="1">
          <cell r="B1" t="str">
            <v>220 kV SUB-STATION</v>
          </cell>
        </row>
      </sheetData>
      <sheetData sheetId="1890">
        <row r="1">
          <cell r="B1" t="str">
            <v>220 kV SUB-STATION</v>
          </cell>
        </row>
      </sheetData>
      <sheetData sheetId="1891">
        <row r="1">
          <cell r="B1" t="str">
            <v>220 kV SUB-STATION</v>
          </cell>
        </row>
      </sheetData>
      <sheetData sheetId="1892">
        <row r="1">
          <cell r="B1" t="str">
            <v>220 kV SUB-STATION</v>
          </cell>
        </row>
      </sheetData>
      <sheetData sheetId="1893">
        <row r="1">
          <cell r="B1" t="str">
            <v>220 kV SUB-STATION</v>
          </cell>
        </row>
      </sheetData>
      <sheetData sheetId="1894">
        <row r="1">
          <cell r="B1" t="str">
            <v>220 kV SUB-STATION</v>
          </cell>
        </row>
      </sheetData>
      <sheetData sheetId="1895">
        <row r="1">
          <cell r="B1" t="str">
            <v>220 kV SUB-STATION</v>
          </cell>
        </row>
      </sheetData>
      <sheetData sheetId="1896">
        <row r="1">
          <cell r="B1" t="str">
            <v>220 kV SUB-STATION</v>
          </cell>
        </row>
      </sheetData>
      <sheetData sheetId="1897">
        <row r="1">
          <cell r="B1" t="str">
            <v>220 kV SUB-STATION</v>
          </cell>
        </row>
      </sheetData>
      <sheetData sheetId="1898">
        <row r="1">
          <cell r="B1" t="str">
            <v>220 kV SUB-STATION</v>
          </cell>
        </row>
      </sheetData>
      <sheetData sheetId="1899">
        <row r="1">
          <cell r="B1" t="str">
            <v>220 kV SUB-STATION</v>
          </cell>
        </row>
      </sheetData>
      <sheetData sheetId="1900">
        <row r="1">
          <cell r="B1" t="str">
            <v>220 kV SUB-STATION</v>
          </cell>
        </row>
      </sheetData>
      <sheetData sheetId="1901">
        <row r="1">
          <cell r="B1" t="str">
            <v>220 kV SUB-STATION</v>
          </cell>
        </row>
      </sheetData>
      <sheetData sheetId="1902">
        <row r="1">
          <cell r="B1" t="str">
            <v>220 kV SUB-STATION</v>
          </cell>
        </row>
      </sheetData>
      <sheetData sheetId="1903">
        <row r="1">
          <cell r="B1" t="str">
            <v>220 kV SUB-STATION</v>
          </cell>
        </row>
      </sheetData>
      <sheetData sheetId="1904">
        <row r="1">
          <cell r="B1" t="str">
            <v>220 kV SUB-STATION</v>
          </cell>
        </row>
      </sheetData>
      <sheetData sheetId="1905">
        <row r="1">
          <cell r="B1" t="str">
            <v>220 kV SUB-STATION</v>
          </cell>
        </row>
      </sheetData>
      <sheetData sheetId="1906">
        <row r="1">
          <cell r="B1" t="str">
            <v>220 kV SUB-STATION</v>
          </cell>
        </row>
      </sheetData>
      <sheetData sheetId="1907">
        <row r="1">
          <cell r="B1" t="str">
            <v>220 kV SUB-STATION</v>
          </cell>
        </row>
      </sheetData>
      <sheetData sheetId="1908">
        <row r="1">
          <cell r="B1" t="str">
            <v>220 kV SUB-STATION</v>
          </cell>
        </row>
      </sheetData>
      <sheetData sheetId="1909">
        <row r="1">
          <cell r="B1" t="str">
            <v>220 kV SUB-STATION</v>
          </cell>
        </row>
      </sheetData>
      <sheetData sheetId="1910">
        <row r="1">
          <cell r="B1" t="str">
            <v>220 kV SUB-STATION</v>
          </cell>
        </row>
      </sheetData>
      <sheetData sheetId="1911">
        <row r="1">
          <cell r="B1" t="str">
            <v>220 kV SUB-STATION</v>
          </cell>
        </row>
      </sheetData>
      <sheetData sheetId="1912">
        <row r="1">
          <cell r="B1" t="str">
            <v>220 kV SUB-STATION</v>
          </cell>
        </row>
      </sheetData>
      <sheetData sheetId="1913">
        <row r="1">
          <cell r="B1" t="str">
            <v>220 kV SUB-STATION</v>
          </cell>
        </row>
      </sheetData>
      <sheetData sheetId="1914">
        <row r="1">
          <cell r="B1" t="str">
            <v>220 kV SUB-STATION</v>
          </cell>
        </row>
      </sheetData>
      <sheetData sheetId="1915">
        <row r="1">
          <cell r="B1" t="str">
            <v>220 kV SUB-STATION</v>
          </cell>
        </row>
      </sheetData>
      <sheetData sheetId="1916">
        <row r="1">
          <cell r="B1" t="str">
            <v>220 kV SUB-STATION</v>
          </cell>
        </row>
      </sheetData>
      <sheetData sheetId="1917">
        <row r="1">
          <cell r="B1" t="str">
            <v>220 kV SUB-STATION</v>
          </cell>
        </row>
      </sheetData>
      <sheetData sheetId="1918">
        <row r="1">
          <cell r="B1" t="str">
            <v>220 kV SUB-STATION</v>
          </cell>
        </row>
      </sheetData>
      <sheetData sheetId="1919">
        <row r="1">
          <cell r="B1" t="str">
            <v>220 kV SUB-STATION</v>
          </cell>
        </row>
      </sheetData>
      <sheetData sheetId="1920">
        <row r="1">
          <cell r="B1" t="str">
            <v>220 kV SUB-STATION</v>
          </cell>
        </row>
      </sheetData>
      <sheetData sheetId="1921">
        <row r="1">
          <cell r="B1" t="str">
            <v>220 kV SUB-STATION</v>
          </cell>
        </row>
      </sheetData>
      <sheetData sheetId="1922">
        <row r="1">
          <cell r="B1" t="str">
            <v>220 kV SUB-STATION</v>
          </cell>
        </row>
      </sheetData>
      <sheetData sheetId="1923">
        <row r="1">
          <cell r="B1" t="str">
            <v>220 kV SUB-STATION</v>
          </cell>
        </row>
      </sheetData>
      <sheetData sheetId="1924">
        <row r="1">
          <cell r="B1" t="str">
            <v>220 kV SUB-STATION</v>
          </cell>
        </row>
      </sheetData>
      <sheetData sheetId="1925">
        <row r="1">
          <cell r="B1" t="str">
            <v>220 kV SUB-STATION</v>
          </cell>
        </row>
      </sheetData>
      <sheetData sheetId="1926">
        <row r="1">
          <cell r="B1" t="str">
            <v>220 kV SUB-STATION</v>
          </cell>
        </row>
      </sheetData>
      <sheetData sheetId="1927">
        <row r="1">
          <cell r="B1" t="str">
            <v>220 kV SUB-STATION</v>
          </cell>
        </row>
      </sheetData>
      <sheetData sheetId="1928">
        <row r="1">
          <cell r="B1" t="str">
            <v>220 kV SUB-STATION</v>
          </cell>
        </row>
      </sheetData>
      <sheetData sheetId="1929">
        <row r="1">
          <cell r="B1" t="str">
            <v>220 kV SUB-STATION</v>
          </cell>
        </row>
      </sheetData>
      <sheetData sheetId="1930">
        <row r="1">
          <cell r="B1" t="str">
            <v>220 kV SUB-STATION</v>
          </cell>
        </row>
      </sheetData>
      <sheetData sheetId="1931">
        <row r="1">
          <cell r="B1" t="str">
            <v>220 kV SUB-STATION</v>
          </cell>
        </row>
      </sheetData>
      <sheetData sheetId="1932">
        <row r="1">
          <cell r="B1" t="str">
            <v>220 kV SUB-STATION</v>
          </cell>
        </row>
      </sheetData>
      <sheetData sheetId="1933">
        <row r="1">
          <cell r="B1" t="str">
            <v>220 kV SUB-STATION</v>
          </cell>
        </row>
      </sheetData>
      <sheetData sheetId="1934">
        <row r="1">
          <cell r="B1" t="str">
            <v>220 kV SUB-STATION</v>
          </cell>
        </row>
      </sheetData>
      <sheetData sheetId="1935">
        <row r="1">
          <cell r="B1" t="str">
            <v>220 kV SUB-STATION</v>
          </cell>
        </row>
      </sheetData>
      <sheetData sheetId="1936">
        <row r="1">
          <cell r="B1" t="str">
            <v>220 kV SUB-STATION</v>
          </cell>
        </row>
      </sheetData>
      <sheetData sheetId="1937">
        <row r="1">
          <cell r="B1" t="str">
            <v>220 kV SUB-STATION</v>
          </cell>
        </row>
      </sheetData>
      <sheetData sheetId="1938">
        <row r="1">
          <cell r="B1" t="str">
            <v>220 kV SUB-STATION</v>
          </cell>
        </row>
      </sheetData>
      <sheetData sheetId="1939">
        <row r="1">
          <cell r="B1" t="str">
            <v>220 kV SUB-STATION</v>
          </cell>
        </row>
      </sheetData>
      <sheetData sheetId="1940">
        <row r="1">
          <cell r="B1" t="str">
            <v>220 kV SUB-STATION</v>
          </cell>
        </row>
      </sheetData>
      <sheetData sheetId="1941">
        <row r="1">
          <cell r="B1" t="str">
            <v>220 kV SUB-STATION</v>
          </cell>
        </row>
      </sheetData>
      <sheetData sheetId="1942">
        <row r="1">
          <cell r="B1" t="str">
            <v>220 kV SUB-STATION</v>
          </cell>
        </row>
      </sheetData>
      <sheetData sheetId="1943">
        <row r="1">
          <cell r="B1" t="str">
            <v>220 kV SUB-STATION</v>
          </cell>
        </row>
      </sheetData>
      <sheetData sheetId="1944">
        <row r="1">
          <cell r="B1" t="str">
            <v>220 kV SUB-STATION</v>
          </cell>
        </row>
      </sheetData>
      <sheetData sheetId="1945">
        <row r="1">
          <cell r="B1" t="str">
            <v>220 kV SUB-STATION</v>
          </cell>
        </row>
      </sheetData>
      <sheetData sheetId="1946">
        <row r="1">
          <cell r="B1" t="str">
            <v>220 kV SUB-STATION</v>
          </cell>
        </row>
      </sheetData>
      <sheetData sheetId="1947">
        <row r="1">
          <cell r="B1" t="str">
            <v>220 kV SUB-STATION</v>
          </cell>
        </row>
      </sheetData>
      <sheetData sheetId="1948">
        <row r="1">
          <cell r="B1" t="str">
            <v>220 kV SUB-STATION</v>
          </cell>
        </row>
      </sheetData>
      <sheetData sheetId="1949">
        <row r="1">
          <cell r="B1" t="str">
            <v>220 kV SUB-STATION</v>
          </cell>
        </row>
      </sheetData>
      <sheetData sheetId="1950">
        <row r="1">
          <cell r="B1" t="str">
            <v>220 kV SUB-STATION</v>
          </cell>
        </row>
      </sheetData>
      <sheetData sheetId="1951" refreshError="1"/>
      <sheetData sheetId="1952" refreshError="1"/>
      <sheetData sheetId="1953" refreshError="1"/>
      <sheetData sheetId="1954" refreshError="1"/>
      <sheetData sheetId="1955">
        <row r="1">
          <cell r="B1" t="str">
            <v>220 kV SUB-STATION</v>
          </cell>
        </row>
      </sheetData>
      <sheetData sheetId="1956" refreshError="1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>
        <row r="1">
          <cell r="B1" t="str">
            <v>220 kV SUB-STATION</v>
          </cell>
        </row>
      </sheetData>
      <sheetData sheetId="2000">
        <row r="1">
          <cell r="B1" t="str">
            <v>220 kV SUB-STATION</v>
          </cell>
        </row>
      </sheetData>
      <sheetData sheetId="2001">
        <row r="1">
          <cell r="B1" t="str">
            <v>220 kV SUB-STATION</v>
          </cell>
        </row>
      </sheetData>
      <sheetData sheetId="2002">
        <row r="1">
          <cell r="B1" t="str">
            <v>220 kV SUB-STATION</v>
          </cell>
        </row>
      </sheetData>
      <sheetData sheetId="2003"/>
      <sheetData sheetId="2004"/>
      <sheetData sheetId="2005"/>
      <sheetData sheetId="2006"/>
      <sheetData sheetId="2007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 refreshError="1"/>
      <sheetData sheetId="2046" refreshError="1"/>
      <sheetData sheetId="2047" refreshError="1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>
        <row r="1">
          <cell r="B1" t="str">
            <v>220 kV SUB-STATION</v>
          </cell>
        </row>
      </sheetData>
      <sheetData sheetId="2055">
        <row r="1">
          <cell r="B1" t="str">
            <v>220 kV SUB-STATION</v>
          </cell>
        </row>
      </sheetData>
      <sheetData sheetId="2056">
        <row r="1">
          <cell r="B1" t="str">
            <v>220 kV SUB-STATION</v>
          </cell>
        </row>
      </sheetData>
      <sheetData sheetId="2057">
        <row r="1">
          <cell r="B1" t="str">
            <v>220 kV SUB-STATION</v>
          </cell>
        </row>
      </sheetData>
      <sheetData sheetId="2058">
        <row r="1">
          <cell r="B1" t="str">
            <v>220 kV SUB-STATION</v>
          </cell>
        </row>
      </sheetData>
      <sheetData sheetId="2059">
        <row r="1">
          <cell r="B1" t="str">
            <v>220 kV SUB-STATION</v>
          </cell>
        </row>
      </sheetData>
      <sheetData sheetId="2060">
        <row r="1">
          <cell r="B1" t="str">
            <v>220 kV SUB-STATION</v>
          </cell>
        </row>
      </sheetData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 refreshError="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 refreshError="1"/>
      <sheetData sheetId="2192" refreshError="1"/>
      <sheetData sheetId="2193" refreshError="1"/>
      <sheetData sheetId="2194" refreshError="1"/>
      <sheetData sheetId="2195" refreshError="1"/>
      <sheetData sheetId="2196" refreshError="1"/>
      <sheetData sheetId="2197" refreshError="1"/>
      <sheetData sheetId="2198" refreshError="1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/>
      <sheetData sheetId="2207" refreshError="1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>
        <row r="1">
          <cell r="B1" t="str">
            <v>220 kV SUB-STATION</v>
          </cell>
        </row>
      </sheetData>
      <sheetData sheetId="2311"/>
      <sheetData sheetId="2312"/>
      <sheetData sheetId="2313"/>
      <sheetData sheetId="2314">
        <row r="1">
          <cell r="B1" t="str">
            <v>220 kV SUB-STATION</v>
          </cell>
        </row>
      </sheetData>
      <sheetData sheetId="2315">
        <row r="1">
          <cell r="B1" t="str">
            <v>220 kV SUB-STATION</v>
          </cell>
        </row>
      </sheetData>
      <sheetData sheetId="2316">
        <row r="1">
          <cell r="B1" t="str">
            <v>220 kV SUB-STATION</v>
          </cell>
        </row>
      </sheetData>
      <sheetData sheetId="2317"/>
      <sheetData sheetId="2318">
        <row r="1">
          <cell r="B1" t="str">
            <v>220 kV SUB-STATION</v>
          </cell>
        </row>
      </sheetData>
      <sheetData sheetId="2319">
        <row r="1">
          <cell r="B1" t="str">
            <v>220 kV SUB-STATION</v>
          </cell>
        </row>
      </sheetData>
      <sheetData sheetId="2320">
        <row r="1">
          <cell r="B1" t="str">
            <v>220 kV SUB-STATION</v>
          </cell>
        </row>
      </sheetData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>
        <row r="1">
          <cell r="B1" t="str">
            <v>220 kV SUB-STATION</v>
          </cell>
        </row>
      </sheetData>
      <sheetData sheetId="2331"/>
      <sheetData sheetId="2332">
        <row r="1">
          <cell r="B1" t="str">
            <v>220 kV SUB-STATION</v>
          </cell>
        </row>
      </sheetData>
      <sheetData sheetId="2333">
        <row r="1">
          <cell r="B1" t="str">
            <v>220 kV SUB-STATION</v>
          </cell>
        </row>
      </sheetData>
      <sheetData sheetId="2334">
        <row r="1">
          <cell r="B1" t="str">
            <v>220 kV SUB-STATION</v>
          </cell>
        </row>
      </sheetData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 refreshError="1"/>
      <sheetData sheetId="2397"/>
      <sheetData sheetId="2398"/>
      <sheetData sheetId="2399" refreshError="1"/>
      <sheetData sheetId="2400"/>
      <sheetData sheetId="2401" refreshError="1"/>
      <sheetData sheetId="2402" refreshError="1"/>
      <sheetData sheetId="2403"/>
      <sheetData sheetId="2404"/>
      <sheetData sheetId="2405"/>
      <sheetData sheetId="2406">
        <row r="1">
          <cell r="B1" t="str">
            <v>220 kV SUB-STATION</v>
          </cell>
        </row>
      </sheetData>
      <sheetData sheetId="2407">
        <row r="1">
          <cell r="B1" t="str">
            <v>220 kV SUB-STATION</v>
          </cell>
        </row>
      </sheetData>
      <sheetData sheetId="2408"/>
      <sheetData sheetId="2409">
        <row r="1">
          <cell r="B1" t="str">
            <v>220 kV SUB-STATION</v>
          </cell>
        </row>
      </sheetData>
      <sheetData sheetId="2410">
        <row r="1">
          <cell r="B1" t="str">
            <v>220 kV SUB-STATION</v>
          </cell>
        </row>
      </sheetData>
      <sheetData sheetId="2411">
        <row r="1">
          <cell r="B1" t="str">
            <v>220 kV SUB-STATION</v>
          </cell>
        </row>
      </sheetData>
      <sheetData sheetId="2412"/>
      <sheetData sheetId="2413"/>
      <sheetData sheetId="2414">
        <row r="1">
          <cell r="B1" t="str">
            <v>220 kV SUB-STATION</v>
          </cell>
        </row>
      </sheetData>
      <sheetData sheetId="2415">
        <row r="1">
          <cell r="B1" t="str">
            <v>220 kV SUB-STATION</v>
          </cell>
        </row>
      </sheetData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>
        <row r="1">
          <cell r="B1" t="str">
            <v>220 kV SUB-STATION</v>
          </cell>
        </row>
      </sheetData>
      <sheetData sheetId="2426">
        <row r="1">
          <cell r="B1" t="str">
            <v>220 kV SUB-STATION</v>
          </cell>
        </row>
      </sheetData>
      <sheetData sheetId="2427">
        <row r="1">
          <cell r="B1" t="str">
            <v>220 kV SUB-STATION</v>
          </cell>
        </row>
      </sheetData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>
        <row r="1">
          <cell r="B1" t="str">
            <v>220 kV SUB-STATION</v>
          </cell>
        </row>
      </sheetData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>
        <row r="1">
          <cell r="B1" t="str">
            <v>220 kV SUB-STATION</v>
          </cell>
        </row>
      </sheetData>
      <sheetData sheetId="2584">
        <row r="1">
          <cell r="B1" t="str">
            <v>220 kV SUB-STATION</v>
          </cell>
        </row>
      </sheetData>
      <sheetData sheetId="2585">
        <row r="1">
          <cell r="B1" t="str">
            <v>220 kV SUB-STATION</v>
          </cell>
        </row>
      </sheetData>
      <sheetData sheetId="2586">
        <row r="1">
          <cell r="B1" t="str">
            <v>220 kV SUB-STATION</v>
          </cell>
        </row>
      </sheetData>
      <sheetData sheetId="2587">
        <row r="1">
          <cell r="B1" t="str">
            <v>220 kV SUB-STATION</v>
          </cell>
        </row>
      </sheetData>
      <sheetData sheetId="2588">
        <row r="1">
          <cell r="B1" t="str">
            <v>220 kV SUB-STATION</v>
          </cell>
        </row>
      </sheetData>
      <sheetData sheetId="2589">
        <row r="1">
          <cell r="B1" t="str">
            <v>220 kV SUB-STATION</v>
          </cell>
        </row>
      </sheetData>
      <sheetData sheetId="2590">
        <row r="1">
          <cell r="B1" t="str">
            <v>220 kV SUB-STATION</v>
          </cell>
        </row>
      </sheetData>
      <sheetData sheetId="2591">
        <row r="1">
          <cell r="B1" t="str">
            <v>220 kV SUB-STATION</v>
          </cell>
        </row>
      </sheetData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 refreshError="1"/>
      <sheetData sheetId="3409" refreshError="1"/>
      <sheetData sheetId="3410" refreshError="1"/>
      <sheetData sheetId="3411" refreshError="1"/>
      <sheetData sheetId="3412" refreshError="1"/>
      <sheetData sheetId="3413" refreshError="1"/>
      <sheetData sheetId="3414" refreshError="1"/>
      <sheetData sheetId="3415" refreshError="1"/>
      <sheetData sheetId="3416" refreshError="1"/>
      <sheetData sheetId="3417" refreshError="1"/>
      <sheetData sheetId="3418" refreshError="1"/>
      <sheetData sheetId="3419" refreshError="1"/>
      <sheetData sheetId="3420" refreshError="1"/>
      <sheetData sheetId="3421" refreshError="1"/>
      <sheetData sheetId="3422" refreshError="1"/>
      <sheetData sheetId="3423" refreshError="1"/>
      <sheetData sheetId="3424" refreshError="1"/>
      <sheetData sheetId="3425" refreshError="1"/>
      <sheetData sheetId="3426" refreshError="1"/>
      <sheetData sheetId="3427" refreshError="1"/>
      <sheetData sheetId="3428" refreshError="1"/>
      <sheetData sheetId="3429" refreshError="1"/>
      <sheetData sheetId="3430" refreshError="1"/>
      <sheetData sheetId="3431" refreshError="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 refreshError="1"/>
      <sheetData sheetId="3442" refreshError="1"/>
      <sheetData sheetId="3443" refreshError="1"/>
      <sheetData sheetId="3444" refreshError="1"/>
      <sheetData sheetId="3445" refreshError="1"/>
      <sheetData sheetId="3446" refreshError="1"/>
      <sheetData sheetId="3447" refreshError="1"/>
      <sheetData sheetId="3448" refreshError="1"/>
      <sheetData sheetId="3449" refreshError="1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 refreshError="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 refreshError="1"/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 refreshError="1"/>
      <sheetData sheetId="3630" refreshError="1"/>
      <sheetData sheetId="3631" refreshError="1"/>
      <sheetData sheetId="3632" refreshError="1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/>
      <sheetData sheetId="3735"/>
      <sheetData sheetId="3736" refreshError="1"/>
      <sheetData sheetId="3737" refreshError="1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 refreshError="1"/>
      <sheetData sheetId="3748" refreshError="1"/>
      <sheetData sheetId="3749" refreshError="1"/>
      <sheetData sheetId="3750" refreshError="1"/>
      <sheetData sheetId="3751" refreshError="1"/>
      <sheetData sheetId="3752" refreshError="1"/>
      <sheetData sheetId="3753" refreshError="1"/>
      <sheetData sheetId="3754" refreshError="1"/>
      <sheetData sheetId="3755" refreshError="1"/>
      <sheetData sheetId="3756" refreshError="1"/>
      <sheetData sheetId="3757" refreshError="1"/>
      <sheetData sheetId="3758" refreshError="1"/>
      <sheetData sheetId="3759" refreshError="1"/>
      <sheetData sheetId="3760" refreshError="1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/>
      <sheetData sheetId="3767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 refreshError="1"/>
      <sheetData sheetId="3774" refreshError="1"/>
      <sheetData sheetId="3775" refreshError="1"/>
      <sheetData sheetId="3776" refreshError="1"/>
      <sheetData sheetId="3777" refreshError="1"/>
      <sheetData sheetId="3778" refreshError="1"/>
      <sheetData sheetId="3779" refreshError="1"/>
      <sheetData sheetId="3780" refreshError="1"/>
      <sheetData sheetId="3781" refreshError="1"/>
      <sheetData sheetId="3782" refreshError="1"/>
      <sheetData sheetId="3783" refreshError="1"/>
      <sheetData sheetId="3784" refreshError="1"/>
      <sheetData sheetId="3785" refreshError="1"/>
      <sheetData sheetId="3786" refreshError="1"/>
      <sheetData sheetId="3787" refreshError="1"/>
      <sheetData sheetId="3788" refreshError="1"/>
      <sheetData sheetId="3789" refreshError="1"/>
      <sheetData sheetId="3790" refreshError="1"/>
      <sheetData sheetId="3791" refreshError="1"/>
      <sheetData sheetId="3792" refreshError="1"/>
      <sheetData sheetId="3793" refreshError="1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 refreshError="1"/>
      <sheetData sheetId="3814" refreshError="1"/>
      <sheetData sheetId="3815" refreshError="1"/>
      <sheetData sheetId="3816" refreshError="1"/>
      <sheetData sheetId="3817" refreshError="1"/>
      <sheetData sheetId="3818" refreshError="1"/>
      <sheetData sheetId="3819" refreshError="1"/>
      <sheetData sheetId="3820" refreshError="1"/>
      <sheetData sheetId="3821" refreshError="1"/>
      <sheetData sheetId="3822" refreshError="1"/>
      <sheetData sheetId="3823" refreshError="1"/>
      <sheetData sheetId="3824" refreshError="1"/>
      <sheetData sheetId="3825" refreshError="1"/>
      <sheetData sheetId="3826" refreshError="1"/>
      <sheetData sheetId="3827" refreshError="1"/>
      <sheetData sheetId="3828" refreshError="1"/>
      <sheetData sheetId="3829" refreshError="1"/>
      <sheetData sheetId="3830" refreshError="1"/>
      <sheetData sheetId="3831" refreshError="1"/>
      <sheetData sheetId="3832" refreshError="1"/>
      <sheetData sheetId="3833" refreshError="1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 refreshError="1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 refreshError="1"/>
      <sheetData sheetId="3856" refreshError="1"/>
      <sheetData sheetId="3857" refreshError="1"/>
      <sheetData sheetId="3858" refreshError="1"/>
      <sheetData sheetId="3859" refreshError="1"/>
      <sheetData sheetId="3860" refreshError="1"/>
      <sheetData sheetId="3861" refreshError="1"/>
      <sheetData sheetId="3862" refreshError="1"/>
      <sheetData sheetId="3863" refreshError="1"/>
      <sheetData sheetId="3864" refreshError="1"/>
      <sheetData sheetId="3865" refreshError="1"/>
      <sheetData sheetId="3866" refreshError="1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 refreshError="1"/>
      <sheetData sheetId="3879" refreshError="1"/>
      <sheetData sheetId="3880" refreshError="1"/>
      <sheetData sheetId="3881" refreshError="1"/>
      <sheetData sheetId="3882" refreshError="1"/>
      <sheetData sheetId="3883" refreshError="1"/>
      <sheetData sheetId="3884" refreshError="1"/>
      <sheetData sheetId="3885" refreshError="1"/>
      <sheetData sheetId="3886" refreshError="1"/>
      <sheetData sheetId="3887" refreshError="1"/>
      <sheetData sheetId="3888" refreshError="1"/>
      <sheetData sheetId="3889" refreshError="1"/>
      <sheetData sheetId="3890" refreshError="1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 refreshError="1"/>
      <sheetData sheetId="4162" refreshError="1"/>
      <sheetData sheetId="4163" refreshError="1"/>
      <sheetData sheetId="4164" refreshError="1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 refreshError="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 refreshError="1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 refreshError="1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 refreshError="1"/>
      <sheetData sheetId="5016" refreshError="1"/>
      <sheetData sheetId="5017" refreshError="1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 refreshError="1"/>
      <sheetData sheetId="5035" refreshError="1"/>
      <sheetData sheetId="5036" refreshError="1"/>
      <sheetData sheetId="5037" refreshError="1"/>
      <sheetData sheetId="5038" refreshError="1"/>
      <sheetData sheetId="5039" refreshError="1"/>
      <sheetData sheetId="5040" refreshError="1"/>
      <sheetData sheetId="5041" refreshError="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 refreshError="1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 refreshError="1"/>
      <sheetData sheetId="5088" refreshError="1"/>
      <sheetData sheetId="5089" refreshError="1"/>
      <sheetData sheetId="5090" refreshError="1"/>
      <sheetData sheetId="5091" refreshError="1"/>
      <sheetData sheetId="5092" refreshError="1"/>
      <sheetData sheetId="5093" refreshError="1"/>
      <sheetData sheetId="5094" refreshError="1"/>
      <sheetData sheetId="5095" refreshError="1"/>
      <sheetData sheetId="5096" refreshError="1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 refreshError="1"/>
      <sheetData sheetId="5612" refreshError="1"/>
      <sheetData sheetId="5613" refreshError="1"/>
      <sheetData sheetId="5614" refreshError="1"/>
      <sheetData sheetId="5615" refreshError="1"/>
      <sheetData sheetId="5616" refreshError="1"/>
      <sheetData sheetId="5617" refreshError="1"/>
      <sheetData sheetId="5618" refreshError="1"/>
      <sheetData sheetId="5619" refreshError="1"/>
      <sheetData sheetId="5620" refreshError="1"/>
      <sheetData sheetId="5621" refreshError="1"/>
      <sheetData sheetId="5622" refreshError="1"/>
      <sheetData sheetId="5623" refreshError="1"/>
      <sheetData sheetId="5624" refreshError="1"/>
      <sheetData sheetId="5625" refreshError="1"/>
      <sheetData sheetId="5626" refreshError="1"/>
      <sheetData sheetId="5627" refreshError="1"/>
      <sheetData sheetId="5628" refreshError="1"/>
      <sheetData sheetId="5629" refreshError="1"/>
      <sheetData sheetId="5630" refreshError="1"/>
      <sheetData sheetId="5631" refreshError="1"/>
      <sheetData sheetId="5632" refreshError="1"/>
      <sheetData sheetId="5633" refreshError="1"/>
      <sheetData sheetId="5634" refreshError="1"/>
      <sheetData sheetId="5635" refreshError="1"/>
      <sheetData sheetId="5636" refreshError="1"/>
      <sheetData sheetId="5637" refreshError="1"/>
      <sheetData sheetId="5638" refreshError="1"/>
      <sheetData sheetId="5639" refreshError="1"/>
      <sheetData sheetId="5640" refreshError="1"/>
      <sheetData sheetId="5641" refreshError="1"/>
      <sheetData sheetId="5642" refreshError="1"/>
      <sheetData sheetId="5643" refreshError="1"/>
      <sheetData sheetId="5644" refreshError="1"/>
      <sheetData sheetId="5645" refreshError="1"/>
      <sheetData sheetId="5646" refreshError="1"/>
      <sheetData sheetId="5647" refreshError="1"/>
      <sheetData sheetId="5648" refreshError="1"/>
      <sheetData sheetId="5649" refreshError="1"/>
      <sheetData sheetId="5650" refreshError="1"/>
      <sheetData sheetId="5651" refreshError="1"/>
      <sheetData sheetId="5652" refreshError="1"/>
      <sheetData sheetId="5653" refreshError="1"/>
      <sheetData sheetId="5654" refreshError="1"/>
      <sheetData sheetId="5655" refreshError="1"/>
      <sheetData sheetId="5656" refreshError="1"/>
      <sheetData sheetId="5657" refreshError="1"/>
      <sheetData sheetId="5658" refreshError="1"/>
      <sheetData sheetId="5659" refreshError="1"/>
      <sheetData sheetId="5660" refreshError="1"/>
      <sheetData sheetId="5661" refreshError="1"/>
      <sheetData sheetId="5662" refreshError="1"/>
      <sheetData sheetId="5663" refreshError="1"/>
      <sheetData sheetId="5664" refreshError="1"/>
      <sheetData sheetId="5665" refreshError="1"/>
      <sheetData sheetId="5666" refreshError="1"/>
      <sheetData sheetId="5667" refreshError="1"/>
      <sheetData sheetId="5668" refreshError="1"/>
      <sheetData sheetId="5669" refreshError="1"/>
      <sheetData sheetId="5670" refreshError="1"/>
      <sheetData sheetId="5671" refreshError="1"/>
      <sheetData sheetId="5672" refreshError="1"/>
      <sheetData sheetId="5673" refreshError="1"/>
      <sheetData sheetId="5674" refreshError="1"/>
      <sheetData sheetId="5675" refreshError="1"/>
      <sheetData sheetId="5676" refreshError="1"/>
      <sheetData sheetId="5677" refreshError="1"/>
      <sheetData sheetId="5678" refreshError="1"/>
      <sheetData sheetId="5679" refreshError="1"/>
      <sheetData sheetId="5680" refreshError="1"/>
      <sheetData sheetId="5681" refreshError="1"/>
      <sheetData sheetId="5682" refreshError="1"/>
      <sheetData sheetId="5683" refreshError="1"/>
      <sheetData sheetId="5684" refreshError="1"/>
      <sheetData sheetId="5685" refreshError="1"/>
      <sheetData sheetId="5686" refreshError="1"/>
      <sheetData sheetId="5687" refreshError="1"/>
      <sheetData sheetId="5688" refreshError="1"/>
      <sheetData sheetId="5689" refreshError="1"/>
      <sheetData sheetId="5690" refreshError="1"/>
      <sheetData sheetId="5691" refreshError="1"/>
      <sheetData sheetId="5692" refreshError="1"/>
      <sheetData sheetId="5693" refreshError="1"/>
      <sheetData sheetId="5694" refreshError="1"/>
      <sheetData sheetId="5695" refreshError="1"/>
      <sheetData sheetId="5696" refreshError="1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 refreshError="1"/>
      <sheetData sheetId="6472" refreshError="1"/>
      <sheetData sheetId="6473" refreshError="1"/>
      <sheetData sheetId="6474">
        <row r="1">
          <cell r="B1" t="str">
            <v>220 kV SUB-STATION</v>
          </cell>
        </row>
      </sheetData>
      <sheetData sheetId="6475">
        <row r="1">
          <cell r="B1" t="str">
            <v>220 kV SUB-STATION</v>
          </cell>
        </row>
      </sheetData>
      <sheetData sheetId="6476" refreshError="1"/>
      <sheetData sheetId="6477">
        <row r="1">
          <cell r="B1" t="str">
            <v>220 kV SUB-STATION</v>
          </cell>
        </row>
      </sheetData>
      <sheetData sheetId="6478" refreshError="1"/>
      <sheetData sheetId="6479" refreshError="1"/>
      <sheetData sheetId="6480" refreshError="1"/>
      <sheetData sheetId="6481" refreshError="1"/>
      <sheetData sheetId="6482" refreshError="1"/>
      <sheetData sheetId="6483" refreshError="1"/>
      <sheetData sheetId="6484" refreshError="1"/>
      <sheetData sheetId="6485" refreshError="1"/>
      <sheetData sheetId="6486" refreshError="1"/>
      <sheetData sheetId="6487" refreshError="1"/>
      <sheetData sheetId="6488" refreshError="1"/>
      <sheetData sheetId="6489" refreshError="1"/>
      <sheetData sheetId="6490" refreshError="1"/>
      <sheetData sheetId="6491" refreshError="1"/>
      <sheetData sheetId="6492" refreshError="1"/>
      <sheetData sheetId="6493" refreshError="1"/>
      <sheetData sheetId="6494" refreshError="1"/>
      <sheetData sheetId="6495" refreshError="1"/>
      <sheetData sheetId="6496" refreshError="1"/>
      <sheetData sheetId="6497" refreshError="1"/>
      <sheetData sheetId="6498" refreshError="1"/>
      <sheetData sheetId="6499" refreshError="1"/>
      <sheetData sheetId="6500" refreshError="1"/>
      <sheetData sheetId="6501" refreshError="1"/>
      <sheetData sheetId="6502" refreshError="1"/>
      <sheetData sheetId="6503" refreshError="1"/>
      <sheetData sheetId="6504" refreshError="1"/>
      <sheetData sheetId="6505" refreshError="1"/>
      <sheetData sheetId="6506" refreshError="1"/>
      <sheetData sheetId="6507" refreshError="1"/>
      <sheetData sheetId="6508" refreshError="1"/>
      <sheetData sheetId="6509" refreshError="1"/>
      <sheetData sheetId="6510" refreshError="1"/>
      <sheetData sheetId="6511" refreshError="1"/>
      <sheetData sheetId="6512" refreshError="1"/>
      <sheetData sheetId="6513" refreshError="1"/>
      <sheetData sheetId="6514" refreshError="1"/>
      <sheetData sheetId="6515" refreshError="1"/>
      <sheetData sheetId="6516" refreshError="1"/>
      <sheetData sheetId="6517" refreshError="1"/>
      <sheetData sheetId="6518" refreshError="1"/>
      <sheetData sheetId="6519" refreshError="1"/>
      <sheetData sheetId="6520" refreshError="1"/>
      <sheetData sheetId="6521" refreshError="1"/>
      <sheetData sheetId="6522" refreshError="1"/>
      <sheetData sheetId="6523" refreshError="1"/>
      <sheetData sheetId="6524" refreshError="1"/>
      <sheetData sheetId="6525" refreshError="1"/>
      <sheetData sheetId="6526" refreshError="1"/>
      <sheetData sheetId="6527" refreshError="1"/>
      <sheetData sheetId="6528" refreshError="1"/>
      <sheetData sheetId="6529" refreshError="1"/>
      <sheetData sheetId="6530" refreshError="1"/>
      <sheetData sheetId="6531" refreshError="1"/>
      <sheetData sheetId="6532" refreshError="1"/>
      <sheetData sheetId="6533" refreshError="1"/>
      <sheetData sheetId="6534" refreshError="1"/>
      <sheetData sheetId="6535" refreshError="1"/>
      <sheetData sheetId="6536" refreshError="1"/>
      <sheetData sheetId="6537" refreshError="1"/>
      <sheetData sheetId="6538" refreshError="1"/>
      <sheetData sheetId="6539" refreshError="1"/>
      <sheetData sheetId="6540" refreshError="1"/>
      <sheetData sheetId="6541" refreshError="1"/>
      <sheetData sheetId="6542" refreshError="1"/>
      <sheetData sheetId="6543" refreshError="1"/>
      <sheetData sheetId="6544" refreshError="1"/>
      <sheetData sheetId="6545" refreshError="1"/>
      <sheetData sheetId="6546" refreshError="1"/>
      <sheetData sheetId="6547" refreshError="1"/>
      <sheetData sheetId="6548" refreshError="1"/>
      <sheetData sheetId="6549" refreshError="1"/>
      <sheetData sheetId="6550" refreshError="1"/>
      <sheetData sheetId="6551" refreshError="1"/>
      <sheetData sheetId="6552" refreshError="1"/>
      <sheetData sheetId="6553" refreshError="1"/>
      <sheetData sheetId="6554" refreshError="1"/>
      <sheetData sheetId="6555" refreshError="1"/>
      <sheetData sheetId="6556" refreshError="1"/>
      <sheetData sheetId="6557" refreshError="1"/>
      <sheetData sheetId="6558" refreshError="1"/>
      <sheetData sheetId="6559" refreshError="1"/>
      <sheetData sheetId="6560" refreshError="1"/>
      <sheetData sheetId="6561" refreshError="1"/>
      <sheetData sheetId="6562" refreshError="1"/>
      <sheetData sheetId="6563" refreshError="1"/>
      <sheetData sheetId="6564" refreshError="1"/>
      <sheetData sheetId="6565" refreshError="1"/>
      <sheetData sheetId="6566" refreshError="1"/>
      <sheetData sheetId="6567" refreshError="1"/>
      <sheetData sheetId="6568" refreshError="1"/>
      <sheetData sheetId="6569" refreshError="1"/>
      <sheetData sheetId="6570" refreshError="1"/>
      <sheetData sheetId="6571" refreshError="1"/>
      <sheetData sheetId="6572" refreshError="1"/>
      <sheetData sheetId="6573" refreshError="1"/>
      <sheetData sheetId="6574" refreshError="1"/>
      <sheetData sheetId="6575" refreshError="1"/>
      <sheetData sheetId="6576" refreshError="1"/>
      <sheetData sheetId="6577" refreshError="1"/>
      <sheetData sheetId="6578" refreshError="1"/>
      <sheetData sheetId="6579" refreshError="1"/>
      <sheetData sheetId="6580" refreshError="1"/>
      <sheetData sheetId="6581" refreshError="1"/>
      <sheetData sheetId="6582" refreshError="1"/>
      <sheetData sheetId="6583" refreshError="1"/>
      <sheetData sheetId="6584" refreshError="1"/>
      <sheetData sheetId="6585" refreshError="1"/>
      <sheetData sheetId="6586" refreshError="1"/>
      <sheetData sheetId="6587" refreshError="1"/>
      <sheetData sheetId="6588" refreshError="1"/>
      <sheetData sheetId="6589" refreshError="1"/>
      <sheetData sheetId="6590" refreshError="1"/>
      <sheetData sheetId="6591" refreshError="1"/>
      <sheetData sheetId="6592" refreshError="1"/>
      <sheetData sheetId="6593" refreshError="1"/>
      <sheetData sheetId="6594" refreshError="1"/>
      <sheetData sheetId="6595" refreshError="1"/>
      <sheetData sheetId="6596" refreshError="1"/>
      <sheetData sheetId="6597" refreshError="1"/>
      <sheetData sheetId="6598" refreshError="1"/>
      <sheetData sheetId="6599" refreshError="1"/>
      <sheetData sheetId="6600" refreshError="1"/>
      <sheetData sheetId="6601" refreshError="1"/>
      <sheetData sheetId="6602" refreshError="1"/>
      <sheetData sheetId="6603" refreshError="1"/>
      <sheetData sheetId="6604" refreshError="1"/>
      <sheetData sheetId="6605" refreshError="1"/>
      <sheetData sheetId="6606" refreshError="1"/>
      <sheetData sheetId="6607" refreshError="1"/>
      <sheetData sheetId="6608" refreshError="1"/>
      <sheetData sheetId="6609" refreshError="1"/>
      <sheetData sheetId="6610" refreshError="1"/>
      <sheetData sheetId="6611" refreshError="1"/>
      <sheetData sheetId="6612" refreshError="1"/>
      <sheetData sheetId="6613" refreshError="1"/>
      <sheetData sheetId="6614" refreshError="1"/>
      <sheetData sheetId="6615" refreshError="1"/>
      <sheetData sheetId="6616" refreshError="1"/>
      <sheetData sheetId="6617" refreshError="1"/>
      <sheetData sheetId="6618" refreshError="1"/>
      <sheetData sheetId="6619" refreshError="1"/>
      <sheetData sheetId="6620" refreshError="1"/>
      <sheetData sheetId="6621" refreshError="1"/>
      <sheetData sheetId="6622" refreshError="1"/>
      <sheetData sheetId="6623" refreshError="1"/>
      <sheetData sheetId="6624" refreshError="1"/>
      <sheetData sheetId="6625" refreshError="1"/>
      <sheetData sheetId="6626" refreshError="1"/>
      <sheetData sheetId="6627" refreshError="1"/>
      <sheetData sheetId="6628" refreshError="1"/>
      <sheetData sheetId="6629" refreshError="1"/>
      <sheetData sheetId="6630" refreshError="1"/>
      <sheetData sheetId="6631" refreshError="1"/>
      <sheetData sheetId="6632" refreshError="1"/>
      <sheetData sheetId="6633" refreshError="1"/>
      <sheetData sheetId="6634" refreshError="1"/>
      <sheetData sheetId="6635" refreshError="1"/>
      <sheetData sheetId="6636" refreshError="1"/>
      <sheetData sheetId="6637" refreshError="1"/>
      <sheetData sheetId="6638" refreshError="1"/>
      <sheetData sheetId="6639" refreshError="1"/>
      <sheetData sheetId="6640" refreshError="1"/>
      <sheetData sheetId="6641" refreshError="1"/>
      <sheetData sheetId="6642" refreshError="1"/>
      <sheetData sheetId="6643" refreshError="1"/>
      <sheetData sheetId="6644" refreshError="1"/>
      <sheetData sheetId="6645" refreshError="1"/>
      <sheetData sheetId="6646" refreshError="1"/>
      <sheetData sheetId="6647" refreshError="1"/>
      <sheetData sheetId="6648" refreshError="1"/>
      <sheetData sheetId="6649" refreshError="1"/>
      <sheetData sheetId="6650" refreshError="1"/>
      <sheetData sheetId="6651" refreshError="1"/>
      <sheetData sheetId="6652" refreshError="1"/>
      <sheetData sheetId="6653" refreshError="1"/>
      <sheetData sheetId="6654" refreshError="1"/>
      <sheetData sheetId="6655" refreshError="1"/>
      <sheetData sheetId="6656" refreshError="1"/>
      <sheetData sheetId="6657" refreshError="1"/>
      <sheetData sheetId="6658" refreshError="1"/>
      <sheetData sheetId="6659" refreshError="1"/>
      <sheetData sheetId="6660" refreshError="1"/>
      <sheetData sheetId="6661" refreshError="1"/>
      <sheetData sheetId="6662" refreshError="1"/>
      <sheetData sheetId="6663" refreshError="1"/>
      <sheetData sheetId="6664" refreshError="1"/>
      <sheetData sheetId="6665" refreshError="1"/>
      <sheetData sheetId="6666" refreshError="1"/>
      <sheetData sheetId="6667" refreshError="1"/>
      <sheetData sheetId="6668" refreshError="1"/>
      <sheetData sheetId="6669" refreshError="1"/>
      <sheetData sheetId="6670" refreshError="1"/>
      <sheetData sheetId="6671" refreshError="1"/>
      <sheetData sheetId="6672" refreshError="1"/>
      <sheetData sheetId="6673" refreshError="1"/>
      <sheetData sheetId="6674" refreshError="1"/>
      <sheetData sheetId="6675" refreshError="1"/>
      <sheetData sheetId="6676" refreshError="1"/>
      <sheetData sheetId="6677" refreshError="1"/>
      <sheetData sheetId="6678" refreshError="1"/>
      <sheetData sheetId="6679" refreshError="1"/>
      <sheetData sheetId="6680" refreshError="1"/>
      <sheetData sheetId="6681" refreshError="1"/>
      <sheetData sheetId="668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4"/>
      <sheetName val="Datasheet"/>
      <sheetName val="test"/>
      <sheetName val="Sheet1"/>
      <sheetName val="Sheet2"/>
      <sheetName val="dBase"/>
      <sheetName val="Sheet3"/>
      <sheetName val="Report"/>
      <sheetName val="Staff Acco."/>
      <sheetName val="Quantities"/>
      <sheetName val="REL"/>
      <sheetName val="Vind - BtB"/>
      <sheetName val="COST"/>
      <sheetName val="PLAN_FEB97"/>
      <sheetName val="Cover sheet"/>
      <sheetName val="220 11  BS "/>
      <sheetName val="Sch-1a"/>
      <sheetName val="Design"/>
      <sheetName val="CLAY"/>
      <sheetName val="DETAILED  BOQ"/>
      <sheetName val="july-I"/>
      <sheetName val="Staff_Acco_"/>
      <sheetName val="Vind_-_BtB"/>
      <sheetName val="220_11__BS_"/>
      <sheetName val="Cover_sheet"/>
      <sheetName val="DETAILED__BOQ"/>
      <sheetName val="trafo-size"/>
      <sheetName val="General"/>
      <sheetName val="BTB"/>
      <sheetName val="cf"/>
      <sheetName val="orders"/>
      <sheetName val="Load Details(B2)"/>
      <sheetName val="Conversion"/>
      <sheetName val="synthesis"/>
      <sheetName val="COA-17"/>
      <sheetName val="C-18"/>
      <sheetName val="PBS"/>
      <sheetName val="COEFF"/>
      <sheetName val="prod_rep"/>
      <sheetName val="QTYDATA"/>
      <sheetName val="P&amp;L"/>
      <sheetName val="PRECAST lightconc-II"/>
      <sheetName val="Top sheet"/>
      <sheetName val="presentation"/>
      <sheetName val="Basis"/>
      <sheetName val="direct cost shed a-2 "/>
      <sheetName val="pack (b)"/>
      <sheetName val="EP 13-14"/>
      <sheetName val="IE 13-14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A3" t="str">
            <v>Number</v>
          </cell>
          <cell r="B3" t="str">
            <v>Ones</v>
          </cell>
          <cell r="C3" t="str">
            <v xml:space="preserve"> Hundreds</v>
          </cell>
          <cell r="D3" t="str">
            <v xml:space="preserve"> Thousand</v>
          </cell>
          <cell r="E3" t="str">
            <v xml:space="preserve"> Lakhs</v>
          </cell>
          <cell r="F3" t="str">
            <v xml:space="preserve"> Crores</v>
          </cell>
          <cell r="G3" t="str">
            <v xml:space="preserve"> Millions</v>
          </cell>
          <cell r="H3" t="str">
            <v xml:space="preserve"> Billions</v>
          </cell>
        </row>
        <row r="4">
          <cell r="A4">
            <v>0</v>
          </cell>
          <cell r="B4" t="str">
            <v>Zero</v>
          </cell>
        </row>
        <row r="5">
          <cell r="A5">
            <v>1</v>
          </cell>
          <cell r="B5" t="str">
            <v xml:space="preserve"> one</v>
          </cell>
          <cell r="C5" t="str">
            <v xml:space="preserve"> one</v>
          </cell>
          <cell r="D5" t="str">
            <v xml:space="preserve"> one Thousand</v>
          </cell>
          <cell r="E5" t="str">
            <v xml:space="preserve"> one Lakhs</v>
          </cell>
          <cell r="F5" t="str">
            <v xml:space="preserve"> one Crores</v>
          </cell>
          <cell r="G5" t="str">
            <v xml:space="preserve"> one Millions</v>
          </cell>
          <cell r="H5" t="str">
            <v xml:space="preserve"> one Billions</v>
          </cell>
        </row>
        <row r="6">
          <cell r="A6">
            <v>2</v>
          </cell>
          <cell r="B6" t="str">
            <v xml:space="preserve"> two</v>
          </cell>
          <cell r="C6" t="str">
            <v xml:space="preserve"> two</v>
          </cell>
          <cell r="D6" t="str">
            <v xml:space="preserve"> two Thousand</v>
          </cell>
          <cell r="E6" t="str">
            <v xml:space="preserve"> two Lakhs</v>
          </cell>
          <cell r="F6" t="str">
            <v xml:space="preserve"> two Crores</v>
          </cell>
          <cell r="G6" t="str">
            <v xml:space="preserve"> two Millions</v>
          </cell>
          <cell r="H6" t="str">
            <v xml:space="preserve"> two Billions</v>
          </cell>
        </row>
        <row r="7">
          <cell r="A7">
            <v>3</v>
          </cell>
          <cell r="B7" t="str">
            <v xml:space="preserve"> three</v>
          </cell>
          <cell r="C7" t="str">
            <v xml:space="preserve"> three</v>
          </cell>
          <cell r="D7" t="str">
            <v xml:space="preserve"> three Thousand</v>
          </cell>
          <cell r="E7" t="str">
            <v xml:space="preserve"> three Lakhs</v>
          </cell>
          <cell r="F7" t="str">
            <v xml:space="preserve"> three Crores</v>
          </cell>
          <cell r="G7" t="str">
            <v xml:space="preserve"> three Millions</v>
          </cell>
          <cell r="H7" t="str">
            <v xml:space="preserve"> three Billions</v>
          </cell>
        </row>
        <row r="8">
          <cell r="A8">
            <v>4</v>
          </cell>
          <cell r="B8" t="str">
            <v xml:space="preserve"> four</v>
          </cell>
          <cell r="C8" t="str">
            <v xml:space="preserve"> four</v>
          </cell>
          <cell r="D8" t="str">
            <v xml:space="preserve"> four Thousand</v>
          </cell>
          <cell r="E8" t="str">
            <v xml:space="preserve"> four Lakhs</v>
          </cell>
          <cell r="F8" t="str">
            <v xml:space="preserve"> four Crores</v>
          </cell>
          <cell r="G8" t="str">
            <v xml:space="preserve"> four Millions</v>
          </cell>
          <cell r="H8" t="str">
            <v xml:space="preserve"> four Billions</v>
          </cell>
        </row>
        <row r="9">
          <cell r="A9">
            <v>5</v>
          </cell>
          <cell r="B9" t="str">
            <v xml:space="preserve"> five</v>
          </cell>
          <cell r="C9" t="str">
            <v xml:space="preserve"> five</v>
          </cell>
          <cell r="D9" t="str">
            <v xml:space="preserve"> five Thousand</v>
          </cell>
          <cell r="E9" t="str">
            <v xml:space="preserve"> five Lakhs</v>
          </cell>
          <cell r="F9" t="str">
            <v xml:space="preserve"> five Crores</v>
          </cell>
          <cell r="G9" t="str">
            <v xml:space="preserve"> five Millions</v>
          </cell>
          <cell r="H9" t="str">
            <v xml:space="preserve"> five Billions</v>
          </cell>
        </row>
        <row r="10">
          <cell r="A10">
            <v>6</v>
          </cell>
          <cell r="B10" t="str">
            <v xml:space="preserve"> six</v>
          </cell>
          <cell r="C10" t="str">
            <v xml:space="preserve"> six</v>
          </cell>
          <cell r="D10" t="str">
            <v xml:space="preserve"> six Thousand</v>
          </cell>
          <cell r="E10" t="str">
            <v xml:space="preserve"> six Lakhs</v>
          </cell>
          <cell r="F10" t="str">
            <v xml:space="preserve"> six Crores</v>
          </cell>
          <cell r="G10" t="str">
            <v xml:space="preserve"> six Millions</v>
          </cell>
          <cell r="H10" t="str">
            <v xml:space="preserve"> six Billions</v>
          </cell>
        </row>
        <row r="11">
          <cell r="A11">
            <v>7</v>
          </cell>
          <cell r="B11" t="str">
            <v xml:space="preserve"> seven</v>
          </cell>
          <cell r="C11" t="str">
            <v xml:space="preserve"> seven</v>
          </cell>
          <cell r="D11" t="str">
            <v xml:space="preserve"> seven Thousand</v>
          </cell>
          <cell r="E11" t="str">
            <v xml:space="preserve"> seven Lakhs</v>
          </cell>
          <cell r="F11" t="str">
            <v xml:space="preserve"> seven Crores</v>
          </cell>
          <cell r="G11" t="str">
            <v xml:space="preserve"> seven Millions</v>
          </cell>
          <cell r="H11" t="str">
            <v xml:space="preserve"> seven Billions</v>
          </cell>
        </row>
        <row r="12">
          <cell r="A12">
            <v>8</v>
          </cell>
          <cell r="B12" t="str">
            <v xml:space="preserve"> eight</v>
          </cell>
          <cell r="C12" t="str">
            <v xml:space="preserve"> eight</v>
          </cell>
          <cell r="D12" t="str">
            <v xml:space="preserve"> eight Thousand</v>
          </cell>
          <cell r="E12" t="str">
            <v xml:space="preserve"> eight Lakhs</v>
          </cell>
          <cell r="F12" t="str">
            <v xml:space="preserve"> eight Crores</v>
          </cell>
          <cell r="G12" t="str">
            <v xml:space="preserve"> eight Millions</v>
          </cell>
          <cell r="H12" t="str">
            <v xml:space="preserve"> eight Billions</v>
          </cell>
          <cell r="J12">
            <v>100000</v>
          </cell>
        </row>
        <row r="13">
          <cell r="A13">
            <v>9</v>
          </cell>
          <cell r="B13" t="str">
            <v xml:space="preserve"> nine</v>
          </cell>
          <cell r="C13" t="str">
            <v xml:space="preserve"> nine</v>
          </cell>
          <cell r="D13" t="str">
            <v xml:space="preserve"> nine Thousand</v>
          </cell>
          <cell r="E13" t="str">
            <v xml:space="preserve"> nine Lakhs</v>
          </cell>
          <cell r="F13" t="str">
            <v xml:space="preserve"> nine Crores</v>
          </cell>
          <cell r="G13" t="str">
            <v xml:space="preserve"> nine Millions</v>
          </cell>
          <cell r="H13" t="str">
            <v xml:space="preserve"> nine Billions</v>
          </cell>
        </row>
        <row r="14">
          <cell r="A14">
            <v>10</v>
          </cell>
          <cell r="B14" t="str">
            <v xml:space="preserve"> ten</v>
          </cell>
          <cell r="C14" t="str">
            <v xml:space="preserve"> ten</v>
          </cell>
          <cell r="D14" t="str">
            <v xml:space="preserve"> ten Thousand</v>
          </cell>
          <cell r="E14" t="str">
            <v xml:space="preserve"> ten Lakhs</v>
          </cell>
          <cell r="F14" t="str">
            <v xml:space="preserve"> ten Crores</v>
          </cell>
          <cell r="G14" t="str">
            <v xml:space="preserve"> ten Millions</v>
          </cell>
          <cell r="H14" t="str">
            <v xml:space="preserve"> ten Billions</v>
          </cell>
          <cell r="J14">
            <v>10000000</v>
          </cell>
        </row>
        <row r="15">
          <cell r="A15">
            <v>11</v>
          </cell>
          <cell r="B15" t="str">
            <v xml:space="preserve"> eleven</v>
          </cell>
          <cell r="C15" t="str">
            <v xml:space="preserve"> eleven</v>
          </cell>
          <cell r="D15" t="str">
            <v xml:space="preserve"> eleven Thousand</v>
          </cell>
          <cell r="E15" t="str">
            <v xml:space="preserve"> eleven Lakhs</v>
          </cell>
          <cell r="F15" t="str">
            <v xml:space="preserve"> eleven Crores</v>
          </cell>
          <cell r="G15" t="str">
            <v xml:space="preserve"> eleven Millions</v>
          </cell>
          <cell r="H15" t="str">
            <v xml:space="preserve"> eleven Billions</v>
          </cell>
        </row>
        <row r="16">
          <cell r="A16">
            <v>12</v>
          </cell>
          <cell r="B16" t="str">
            <v xml:space="preserve"> twelve</v>
          </cell>
          <cell r="C16" t="str">
            <v xml:space="preserve"> twelve</v>
          </cell>
          <cell r="D16" t="str">
            <v xml:space="preserve"> twelve Thousand</v>
          </cell>
          <cell r="E16" t="str">
            <v xml:space="preserve"> twelve Lakhs</v>
          </cell>
          <cell r="F16" t="str">
            <v xml:space="preserve"> twelve Crores</v>
          </cell>
          <cell r="G16" t="str">
            <v xml:space="preserve"> twelve Millions</v>
          </cell>
          <cell r="H16" t="str">
            <v xml:space="preserve"> twelve Billions</v>
          </cell>
        </row>
        <row r="17">
          <cell r="A17">
            <v>13</v>
          </cell>
          <cell r="B17" t="str">
            <v xml:space="preserve"> thirteen</v>
          </cell>
          <cell r="C17" t="str">
            <v xml:space="preserve"> thirteen</v>
          </cell>
          <cell r="D17" t="str">
            <v xml:space="preserve"> thirteen Thousand</v>
          </cell>
          <cell r="E17" t="str">
            <v xml:space="preserve"> thirteen Lakhs</v>
          </cell>
          <cell r="F17" t="str">
            <v xml:space="preserve"> thirteen Crores</v>
          </cell>
          <cell r="G17" t="str">
            <v xml:space="preserve"> thirteen Millions</v>
          </cell>
          <cell r="H17" t="str">
            <v xml:space="preserve"> thirteen Billions</v>
          </cell>
        </row>
        <row r="18">
          <cell r="A18">
            <v>14</v>
          </cell>
          <cell r="B18" t="str">
            <v xml:space="preserve"> fourteen</v>
          </cell>
          <cell r="C18" t="str">
            <v xml:space="preserve"> fourteen</v>
          </cell>
          <cell r="D18" t="str">
            <v xml:space="preserve"> fourteen Thousand</v>
          </cell>
          <cell r="E18" t="str">
            <v xml:space="preserve"> fourteen Lakhs</v>
          </cell>
          <cell r="F18" t="str">
            <v xml:space="preserve"> fourteen Crores</v>
          </cell>
          <cell r="G18" t="str">
            <v xml:space="preserve"> fourteen Millions</v>
          </cell>
          <cell r="H18" t="str">
            <v xml:space="preserve"> fourteen Billions</v>
          </cell>
        </row>
        <row r="19">
          <cell r="A19">
            <v>15</v>
          </cell>
          <cell r="B19" t="str">
            <v xml:space="preserve"> fifteen</v>
          </cell>
          <cell r="C19" t="str">
            <v xml:space="preserve"> fifteen</v>
          </cell>
          <cell r="D19" t="str">
            <v xml:space="preserve"> fifteen Thousand</v>
          </cell>
          <cell r="E19" t="str">
            <v xml:space="preserve"> fifteen Lakhs</v>
          </cell>
          <cell r="F19" t="str">
            <v xml:space="preserve"> fifteen Crores</v>
          </cell>
          <cell r="G19" t="str">
            <v xml:space="preserve"> fifteen Millions</v>
          </cell>
          <cell r="H19" t="str">
            <v xml:space="preserve"> fifteen Billions</v>
          </cell>
        </row>
        <row r="20">
          <cell r="A20">
            <v>16</v>
          </cell>
          <cell r="B20" t="str">
            <v xml:space="preserve"> sixteen</v>
          </cell>
          <cell r="C20" t="str">
            <v xml:space="preserve"> sixteen</v>
          </cell>
          <cell r="D20" t="str">
            <v xml:space="preserve"> sixteen Thousand</v>
          </cell>
          <cell r="E20" t="str">
            <v xml:space="preserve"> sixteen Lakhs</v>
          </cell>
          <cell r="F20" t="str">
            <v xml:space="preserve"> sixteen Crores</v>
          </cell>
          <cell r="G20" t="str">
            <v xml:space="preserve"> sixteen Millions</v>
          </cell>
          <cell r="H20" t="str">
            <v xml:space="preserve"> sixteen Billions</v>
          </cell>
        </row>
        <row r="21">
          <cell r="A21">
            <v>17</v>
          </cell>
          <cell r="B21" t="str">
            <v xml:space="preserve"> seventeen</v>
          </cell>
          <cell r="C21" t="str">
            <v xml:space="preserve"> seventeen</v>
          </cell>
          <cell r="D21" t="str">
            <v xml:space="preserve"> seventeen Thousand</v>
          </cell>
          <cell r="E21" t="str">
            <v xml:space="preserve"> seventeen Lakhs</v>
          </cell>
          <cell r="F21" t="str">
            <v xml:space="preserve"> seventeen Crores</v>
          </cell>
          <cell r="G21" t="str">
            <v xml:space="preserve"> seventeen Millions</v>
          </cell>
          <cell r="H21" t="str">
            <v xml:space="preserve"> seventeen Billions</v>
          </cell>
        </row>
        <row r="22">
          <cell r="A22">
            <v>18</v>
          </cell>
          <cell r="B22" t="str">
            <v xml:space="preserve"> eighteen</v>
          </cell>
          <cell r="C22" t="str">
            <v xml:space="preserve"> eighteen</v>
          </cell>
          <cell r="D22" t="str">
            <v xml:space="preserve"> eighteen Thousand</v>
          </cell>
          <cell r="E22" t="str">
            <v xml:space="preserve"> eighteen Lakhs</v>
          </cell>
          <cell r="F22" t="str">
            <v xml:space="preserve"> eighteen Crores</v>
          </cell>
          <cell r="G22" t="str">
            <v xml:space="preserve"> eighteen Millions</v>
          </cell>
          <cell r="H22" t="str">
            <v xml:space="preserve"> eighteen Billions</v>
          </cell>
        </row>
        <row r="23">
          <cell r="A23">
            <v>19</v>
          </cell>
          <cell r="B23" t="str">
            <v xml:space="preserve"> nineteen</v>
          </cell>
          <cell r="C23" t="str">
            <v xml:space="preserve"> nineteen</v>
          </cell>
          <cell r="D23" t="str">
            <v xml:space="preserve"> nineteen Thousand</v>
          </cell>
          <cell r="E23" t="str">
            <v xml:space="preserve"> nineteen Lakhs</v>
          </cell>
          <cell r="F23" t="str">
            <v xml:space="preserve"> nineteen Crores</v>
          </cell>
          <cell r="G23" t="str">
            <v xml:space="preserve"> nineteen Millions</v>
          </cell>
          <cell r="H23" t="str">
            <v xml:space="preserve"> nineteen Billions</v>
          </cell>
        </row>
        <row r="24">
          <cell r="A24">
            <v>20</v>
          </cell>
          <cell r="B24" t="str">
            <v xml:space="preserve"> twenty</v>
          </cell>
          <cell r="C24" t="str">
            <v xml:space="preserve"> twenty</v>
          </cell>
          <cell r="D24" t="str">
            <v xml:space="preserve"> twenty Thousand</v>
          </cell>
          <cell r="E24" t="str">
            <v xml:space="preserve"> twenty Lakhs</v>
          </cell>
          <cell r="F24" t="str">
            <v xml:space="preserve"> twenty Crores</v>
          </cell>
          <cell r="G24" t="str">
            <v xml:space="preserve"> twenty Millions</v>
          </cell>
          <cell r="H24" t="str">
            <v xml:space="preserve"> twenty Billions</v>
          </cell>
        </row>
        <row r="25">
          <cell r="A25">
            <v>21</v>
          </cell>
          <cell r="B25" t="str">
            <v xml:space="preserve"> twenty one</v>
          </cell>
          <cell r="C25" t="str">
            <v xml:space="preserve"> twenty one</v>
          </cell>
          <cell r="D25" t="str">
            <v xml:space="preserve"> twenty one Thousand</v>
          </cell>
          <cell r="E25" t="str">
            <v xml:space="preserve"> twenty one Lakhs</v>
          </cell>
          <cell r="F25" t="str">
            <v xml:space="preserve"> twenty one Crores</v>
          </cell>
          <cell r="G25" t="str">
            <v xml:space="preserve"> twenty one Millions</v>
          </cell>
          <cell r="H25" t="str">
            <v xml:space="preserve"> twenty one Billions</v>
          </cell>
        </row>
        <row r="26">
          <cell r="A26">
            <v>22</v>
          </cell>
          <cell r="B26" t="str">
            <v xml:space="preserve"> twenty two</v>
          </cell>
          <cell r="C26" t="str">
            <v xml:space="preserve"> twenty two</v>
          </cell>
          <cell r="D26" t="str">
            <v xml:space="preserve"> twenty two Thousand</v>
          </cell>
          <cell r="E26" t="str">
            <v xml:space="preserve"> twenty two Lakhs</v>
          </cell>
          <cell r="F26" t="str">
            <v xml:space="preserve"> twenty two Crores</v>
          </cell>
          <cell r="G26" t="str">
            <v xml:space="preserve"> twenty two Millions</v>
          </cell>
          <cell r="H26" t="str">
            <v xml:space="preserve"> twenty two Billions</v>
          </cell>
        </row>
        <row r="27">
          <cell r="A27">
            <v>23</v>
          </cell>
          <cell r="B27" t="str">
            <v xml:space="preserve"> twenty three</v>
          </cell>
          <cell r="C27" t="str">
            <v xml:space="preserve"> twenty three</v>
          </cell>
          <cell r="D27" t="str">
            <v xml:space="preserve"> twenty three Thousand</v>
          </cell>
          <cell r="E27" t="str">
            <v xml:space="preserve"> twenty three Lakhs</v>
          </cell>
          <cell r="F27" t="str">
            <v xml:space="preserve"> twenty three Crores</v>
          </cell>
          <cell r="G27" t="str">
            <v xml:space="preserve"> twenty three Millions</v>
          </cell>
          <cell r="H27" t="str">
            <v xml:space="preserve"> twenty three Billions</v>
          </cell>
        </row>
        <row r="28">
          <cell r="A28">
            <v>24</v>
          </cell>
          <cell r="B28" t="str">
            <v xml:space="preserve"> twenty four</v>
          </cell>
          <cell r="C28" t="str">
            <v xml:space="preserve"> twenty four</v>
          </cell>
          <cell r="D28" t="str">
            <v xml:space="preserve"> twenty four Thousand</v>
          </cell>
          <cell r="E28" t="str">
            <v xml:space="preserve"> twenty four Lakhs</v>
          </cell>
          <cell r="F28" t="str">
            <v xml:space="preserve"> twenty four Crores</v>
          </cell>
          <cell r="G28" t="str">
            <v xml:space="preserve"> twenty four Millions</v>
          </cell>
          <cell r="H28" t="str">
            <v xml:space="preserve"> twenty four Billions</v>
          </cell>
        </row>
        <row r="29">
          <cell r="A29">
            <v>25</v>
          </cell>
          <cell r="B29" t="str">
            <v xml:space="preserve"> twenty five</v>
          </cell>
          <cell r="C29" t="str">
            <v xml:space="preserve"> twenty five</v>
          </cell>
          <cell r="D29" t="str">
            <v xml:space="preserve"> twenty five Thousand</v>
          </cell>
          <cell r="E29" t="str">
            <v xml:space="preserve"> twenty five Lakhs</v>
          </cell>
          <cell r="F29" t="str">
            <v xml:space="preserve"> twenty five Crores</v>
          </cell>
          <cell r="G29" t="str">
            <v xml:space="preserve"> twenty five Millions</v>
          </cell>
          <cell r="H29" t="str">
            <v xml:space="preserve"> twenty five Billions</v>
          </cell>
        </row>
        <row r="30">
          <cell r="A30">
            <v>26</v>
          </cell>
          <cell r="B30" t="str">
            <v xml:space="preserve"> twenty six</v>
          </cell>
          <cell r="C30" t="str">
            <v xml:space="preserve"> twenty six</v>
          </cell>
          <cell r="D30" t="str">
            <v xml:space="preserve"> twenty six Thousand</v>
          </cell>
          <cell r="E30" t="str">
            <v xml:space="preserve"> twenty six Lakhs</v>
          </cell>
          <cell r="F30" t="str">
            <v xml:space="preserve"> twenty six Crores</v>
          </cell>
          <cell r="G30" t="str">
            <v xml:space="preserve"> twenty six Millions</v>
          </cell>
          <cell r="H30" t="str">
            <v xml:space="preserve"> twenty six Billions</v>
          </cell>
        </row>
        <row r="31">
          <cell r="A31">
            <v>27</v>
          </cell>
          <cell r="B31" t="str">
            <v xml:space="preserve"> twenty seven</v>
          </cell>
          <cell r="C31" t="str">
            <v xml:space="preserve"> twenty seven</v>
          </cell>
          <cell r="D31" t="str">
            <v xml:space="preserve"> twenty seven Thousand</v>
          </cell>
          <cell r="E31" t="str">
            <v xml:space="preserve"> twenty seven Lakhs</v>
          </cell>
          <cell r="F31" t="str">
            <v xml:space="preserve"> twenty seven Crores</v>
          </cell>
          <cell r="G31" t="str">
            <v xml:space="preserve"> twenty seven Millions</v>
          </cell>
          <cell r="H31" t="str">
            <v xml:space="preserve"> twenty seven Billions</v>
          </cell>
        </row>
        <row r="32">
          <cell r="A32">
            <v>28</v>
          </cell>
          <cell r="B32" t="str">
            <v xml:space="preserve"> twenty eight</v>
          </cell>
          <cell r="C32" t="str">
            <v xml:space="preserve"> twenty eight</v>
          </cell>
          <cell r="D32" t="str">
            <v xml:space="preserve"> twenty eight Thousand</v>
          </cell>
          <cell r="E32" t="str">
            <v xml:space="preserve"> twenty eight Lakhs</v>
          </cell>
          <cell r="F32" t="str">
            <v xml:space="preserve"> twenty eight Crores</v>
          </cell>
          <cell r="G32" t="str">
            <v xml:space="preserve"> twenty eight Millions</v>
          </cell>
          <cell r="H32" t="str">
            <v xml:space="preserve"> twenty eight Billions</v>
          </cell>
        </row>
        <row r="33">
          <cell r="A33">
            <v>29</v>
          </cell>
          <cell r="B33" t="str">
            <v xml:space="preserve"> twenty nine</v>
          </cell>
          <cell r="C33" t="str">
            <v xml:space="preserve"> twenty nine</v>
          </cell>
          <cell r="D33" t="str">
            <v xml:space="preserve"> twenty nine Thousand</v>
          </cell>
          <cell r="E33" t="str">
            <v xml:space="preserve"> twenty nine Lakhs</v>
          </cell>
          <cell r="F33" t="str">
            <v xml:space="preserve"> twenty nine Crores</v>
          </cell>
          <cell r="G33" t="str">
            <v xml:space="preserve"> twenty nine Millions</v>
          </cell>
          <cell r="H33" t="str">
            <v xml:space="preserve"> twenty nine Billions</v>
          </cell>
        </row>
        <row r="34">
          <cell r="A34">
            <v>30</v>
          </cell>
          <cell r="B34" t="str">
            <v xml:space="preserve"> thirty</v>
          </cell>
          <cell r="C34" t="str">
            <v xml:space="preserve"> thirty</v>
          </cell>
          <cell r="D34" t="str">
            <v xml:space="preserve"> thirty Thousand</v>
          </cell>
          <cell r="E34" t="str">
            <v xml:space="preserve"> thirty Lakhs</v>
          </cell>
          <cell r="F34" t="str">
            <v xml:space="preserve"> thirty Crores</v>
          </cell>
          <cell r="G34" t="str">
            <v xml:space="preserve"> thirty Millions</v>
          </cell>
          <cell r="H34" t="str">
            <v xml:space="preserve"> thirty Billions</v>
          </cell>
        </row>
        <row r="35">
          <cell r="A35">
            <v>31</v>
          </cell>
          <cell r="B35" t="str">
            <v xml:space="preserve"> thirty one </v>
          </cell>
          <cell r="C35" t="str">
            <v xml:space="preserve"> thirty one </v>
          </cell>
          <cell r="D35" t="str">
            <v xml:space="preserve"> thirty one  Thousand</v>
          </cell>
          <cell r="E35" t="str">
            <v xml:space="preserve"> thirty one  Lakhs</v>
          </cell>
          <cell r="F35" t="str">
            <v xml:space="preserve"> thirty one  Crores</v>
          </cell>
          <cell r="G35" t="str">
            <v xml:space="preserve"> thirty one  Millions</v>
          </cell>
          <cell r="H35" t="str">
            <v xml:space="preserve"> thirty one  Billions</v>
          </cell>
        </row>
        <row r="36">
          <cell r="A36">
            <v>32</v>
          </cell>
          <cell r="B36" t="str">
            <v xml:space="preserve"> thirty two</v>
          </cell>
          <cell r="C36" t="str">
            <v xml:space="preserve"> thirty two</v>
          </cell>
          <cell r="D36" t="str">
            <v xml:space="preserve"> thirty two Thousand</v>
          </cell>
          <cell r="E36" t="str">
            <v xml:space="preserve"> thirty two Lakhs</v>
          </cell>
          <cell r="F36" t="str">
            <v xml:space="preserve"> thirty two Crores</v>
          </cell>
          <cell r="G36" t="str">
            <v xml:space="preserve"> thirty two Millions</v>
          </cell>
          <cell r="H36" t="str">
            <v xml:space="preserve"> thirty two Billions</v>
          </cell>
        </row>
        <row r="37">
          <cell r="A37">
            <v>33</v>
          </cell>
          <cell r="B37" t="str">
            <v xml:space="preserve"> thirty three </v>
          </cell>
          <cell r="C37" t="str">
            <v xml:space="preserve"> thirty three </v>
          </cell>
          <cell r="D37" t="str">
            <v xml:space="preserve"> thirty three  Thousand</v>
          </cell>
          <cell r="E37" t="str">
            <v xml:space="preserve"> thirty three  Lakhs</v>
          </cell>
          <cell r="F37" t="str">
            <v xml:space="preserve"> thirty three  Crores</v>
          </cell>
          <cell r="G37" t="str">
            <v xml:space="preserve"> thirty three  Millions</v>
          </cell>
          <cell r="H37" t="str">
            <v xml:space="preserve"> thirty three  Billions</v>
          </cell>
        </row>
        <row r="38">
          <cell r="A38">
            <v>34</v>
          </cell>
          <cell r="B38" t="str">
            <v xml:space="preserve"> thirty four</v>
          </cell>
          <cell r="C38" t="str">
            <v xml:space="preserve"> thirty four</v>
          </cell>
          <cell r="D38" t="str">
            <v xml:space="preserve"> thirty four Thousand</v>
          </cell>
          <cell r="E38" t="str">
            <v xml:space="preserve"> thirty four Lakhs</v>
          </cell>
          <cell r="F38" t="str">
            <v xml:space="preserve"> thirty four Crores</v>
          </cell>
          <cell r="G38" t="str">
            <v xml:space="preserve"> thirty four Millions</v>
          </cell>
          <cell r="H38" t="str">
            <v xml:space="preserve"> thirty four Billions</v>
          </cell>
        </row>
        <row r="39">
          <cell r="A39">
            <v>35</v>
          </cell>
          <cell r="B39" t="str">
            <v xml:space="preserve"> thirty five</v>
          </cell>
          <cell r="C39" t="str">
            <v xml:space="preserve"> thirty five</v>
          </cell>
          <cell r="D39" t="str">
            <v xml:space="preserve"> thirty five Thousand</v>
          </cell>
          <cell r="E39" t="str">
            <v xml:space="preserve"> thirty five Lakhs</v>
          </cell>
          <cell r="F39" t="str">
            <v xml:space="preserve"> thirty five Crores</v>
          </cell>
          <cell r="G39" t="str">
            <v xml:space="preserve"> thirty five Millions</v>
          </cell>
          <cell r="H39" t="str">
            <v xml:space="preserve"> thirty five Billions</v>
          </cell>
        </row>
        <row r="40">
          <cell r="A40">
            <v>36</v>
          </cell>
          <cell r="B40" t="str">
            <v xml:space="preserve"> thirty six</v>
          </cell>
          <cell r="C40" t="str">
            <v xml:space="preserve"> thirty six</v>
          </cell>
          <cell r="D40" t="str">
            <v xml:space="preserve"> thirty six Thousand</v>
          </cell>
          <cell r="E40" t="str">
            <v xml:space="preserve"> thirty six Lakhs</v>
          </cell>
          <cell r="F40" t="str">
            <v xml:space="preserve"> thirty six Crores</v>
          </cell>
          <cell r="G40" t="str">
            <v xml:space="preserve"> thirty six Millions</v>
          </cell>
          <cell r="H40" t="str">
            <v xml:space="preserve"> thirty six Billions</v>
          </cell>
        </row>
        <row r="41">
          <cell r="A41">
            <v>37</v>
          </cell>
          <cell r="B41" t="str">
            <v xml:space="preserve"> thirty seven</v>
          </cell>
          <cell r="C41" t="str">
            <v xml:space="preserve"> thirty seven</v>
          </cell>
          <cell r="D41" t="str">
            <v xml:space="preserve"> thirty seven Thousand</v>
          </cell>
          <cell r="E41" t="str">
            <v xml:space="preserve"> thirty seven Lakhs</v>
          </cell>
          <cell r="F41" t="str">
            <v xml:space="preserve"> thirty seven Crores</v>
          </cell>
          <cell r="G41" t="str">
            <v xml:space="preserve"> thirty seven Millions</v>
          </cell>
          <cell r="H41" t="str">
            <v xml:space="preserve"> thirty seven Billions</v>
          </cell>
        </row>
        <row r="42">
          <cell r="A42">
            <v>38</v>
          </cell>
          <cell r="B42" t="str">
            <v xml:space="preserve"> thirty eight</v>
          </cell>
          <cell r="C42" t="str">
            <v xml:space="preserve"> thirty eight</v>
          </cell>
          <cell r="D42" t="str">
            <v xml:space="preserve"> thirty eight Thousand</v>
          </cell>
          <cell r="E42" t="str">
            <v xml:space="preserve"> thirty eight Lakhs</v>
          </cell>
          <cell r="F42" t="str">
            <v xml:space="preserve"> thirty eight Crores</v>
          </cell>
          <cell r="G42" t="str">
            <v xml:space="preserve"> thirty eight Millions</v>
          </cell>
          <cell r="H42" t="str">
            <v xml:space="preserve"> thirty eight Billions</v>
          </cell>
        </row>
        <row r="43">
          <cell r="A43">
            <v>39</v>
          </cell>
          <cell r="B43" t="str">
            <v xml:space="preserve"> thirty nine</v>
          </cell>
          <cell r="C43" t="str">
            <v xml:space="preserve"> thirty nine</v>
          </cell>
          <cell r="D43" t="str">
            <v xml:space="preserve"> thirty nine Thousand</v>
          </cell>
          <cell r="E43" t="str">
            <v xml:space="preserve"> thirty nine Lakhs</v>
          </cell>
          <cell r="F43" t="str">
            <v xml:space="preserve"> thirty nine Crores</v>
          </cell>
          <cell r="G43" t="str">
            <v xml:space="preserve"> thirty nine Millions</v>
          </cell>
          <cell r="H43" t="str">
            <v xml:space="preserve"> thirty nine Billions</v>
          </cell>
        </row>
        <row r="44">
          <cell r="A44">
            <v>40</v>
          </cell>
          <cell r="B44" t="str">
            <v xml:space="preserve"> forty</v>
          </cell>
          <cell r="C44" t="str">
            <v xml:space="preserve"> forty</v>
          </cell>
          <cell r="D44" t="str">
            <v xml:space="preserve"> forty Thousand</v>
          </cell>
          <cell r="E44" t="str">
            <v xml:space="preserve"> forty Lakhs</v>
          </cell>
          <cell r="F44" t="str">
            <v xml:space="preserve"> forty Crores</v>
          </cell>
          <cell r="G44" t="str">
            <v xml:space="preserve"> forty Millions</v>
          </cell>
          <cell r="H44" t="str">
            <v xml:space="preserve"> forty Billions</v>
          </cell>
        </row>
        <row r="45">
          <cell r="A45">
            <v>41</v>
          </cell>
          <cell r="B45" t="str">
            <v xml:space="preserve"> forty one</v>
          </cell>
          <cell r="C45" t="str">
            <v xml:space="preserve"> forty one</v>
          </cell>
          <cell r="D45" t="str">
            <v xml:space="preserve"> forty one Thousand</v>
          </cell>
          <cell r="E45" t="str">
            <v xml:space="preserve"> forty one Lakhs</v>
          </cell>
          <cell r="F45" t="str">
            <v xml:space="preserve"> forty one Crores</v>
          </cell>
          <cell r="G45" t="str">
            <v xml:space="preserve"> forty one Millions</v>
          </cell>
          <cell r="H45" t="str">
            <v xml:space="preserve"> forty one Billions</v>
          </cell>
        </row>
        <row r="46">
          <cell r="A46">
            <v>42</v>
          </cell>
          <cell r="B46" t="str">
            <v xml:space="preserve"> forty two</v>
          </cell>
          <cell r="C46" t="str">
            <v xml:space="preserve"> forty two</v>
          </cell>
          <cell r="D46" t="str">
            <v xml:space="preserve"> forty two Thousand</v>
          </cell>
          <cell r="E46" t="str">
            <v xml:space="preserve"> forty two Lakhs</v>
          </cell>
          <cell r="F46" t="str">
            <v xml:space="preserve"> forty two Crores</v>
          </cell>
          <cell r="G46" t="str">
            <v xml:space="preserve"> forty two Millions</v>
          </cell>
          <cell r="H46" t="str">
            <v xml:space="preserve"> forty two Billions</v>
          </cell>
        </row>
        <row r="47">
          <cell r="A47">
            <v>43</v>
          </cell>
          <cell r="B47" t="str">
            <v xml:space="preserve"> forty three</v>
          </cell>
          <cell r="C47" t="str">
            <v xml:space="preserve"> forty three</v>
          </cell>
          <cell r="D47" t="str">
            <v xml:space="preserve"> forty three Thousand</v>
          </cell>
          <cell r="E47" t="str">
            <v xml:space="preserve"> forty three Lakhs</v>
          </cell>
          <cell r="F47" t="str">
            <v xml:space="preserve"> forty three Crores</v>
          </cell>
          <cell r="G47" t="str">
            <v xml:space="preserve"> forty three Millions</v>
          </cell>
          <cell r="H47" t="str">
            <v xml:space="preserve"> forty three Billions</v>
          </cell>
        </row>
        <row r="48">
          <cell r="A48">
            <v>44</v>
          </cell>
          <cell r="B48" t="str">
            <v xml:space="preserve"> forty four</v>
          </cell>
          <cell r="C48" t="str">
            <v xml:space="preserve"> forty four</v>
          </cell>
          <cell r="D48" t="str">
            <v xml:space="preserve"> forty four Thousand</v>
          </cell>
          <cell r="E48" t="str">
            <v xml:space="preserve"> forty four Lakhs</v>
          </cell>
          <cell r="F48" t="str">
            <v xml:space="preserve"> forty four Crores</v>
          </cell>
          <cell r="G48" t="str">
            <v xml:space="preserve"> forty four Millions</v>
          </cell>
          <cell r="H48" t="str">
            <v xml:space="preserve"> forty four Billions</v>
          </cell>
        </row>
        <row r="49">
          <cell r="A49">
            <v>45</v>
          </cell>
          <cell r="B49" t="str">
            <v xml:space="preserve"> forty five</v>
          </cell>
          <cell r="C49" t="str">
            <v xml:space="preserve"> forty five</v>
          </cell>
          <cell r="D49" t="str">
            <v xml:space="preserve"> forty five Thousand</v>
          </cell>
          <cell r="E49" t="str">
            <v xml:space="preserve"> forty five Lakhs</v>
          </cell>
          <cell r="F49" t="str">
            <v xml:space="preserve"> forty five Crores</v>
          </cell>
          <cell r="G49" t="str">
            <v xml:space="preserve"> forty five Millions</v>
          </cell>
          <cell r="H49" t="str">
            <v xml:space="preserve"> forty five Billions</v>
          </cell>
        </row>
        <row r="50">
          <cell r="A50">
            <v>46</v>
          </cell>
          <cell r="B50" t="str">
            <v xml:space="preserve"> forty six</v>
          </cell>
          <cell r="C50" t="str">
            <v xml:space="preserve"> forty six</v>
          </cell>
          <cell r="D50" t="str">
            <v xml:space="preserve"> forty six Thousand</v>
          </cell>
          <cell r="E50" t="str">
            <v xml:space="preserve"> forty six Lakhs</v>
          </cell>
          <cell r="F50" t="str">
            <v xml:space="preserve"> forty six Crores</v>
          </cell>
          <cell r="G50" t="str">
            <v xml:space="preserve"> forty six Millions</v>
          </cell>
          <cell r="H50" t="str">
            <v xml:space="preserve"> forty six Billions</v>
          </cell>
        </row>
        <row r="51">
          <cell r="A51">
            <v>47</v>
          </cell>
          <cell r="B51" t="str">
            <v xml:space="preserve"> forty seven</v>
          </cell>
          <cell r="C51" t="str">
            <v xml:space="preserve"> forty seven</v>
          </cell>
          <cell r="D51" t="str">
            <v xml:space="preserve"> forty seven Thousand</v>
          </cell>
          <cell r="E51" t="str">
            <v xml:space="preserve"> forty seven Lakhs</v>
          </cell>
          <cell r="F51" t="str">
            <v xml:space="preserve"> forty seven Crores</v>
          </cell>
          <cell r="G51" t="str">
            <v xml:space="preserve"> forty seven Millions</v>
          </cell>
          <cell r="H51" t="str">
            <v xml:space="preserve"> forty seven Billions</v>
          </cell>
        </row>
        <row r="52">
          <cell r="A52">
            <v>48</v>
          </cell>
          <cell r="B52" t="str">
            <v xml:space="preserve"> forty eight</v>
          </cell>
          <cell r="C52" t="str">
            <v xml:space="preserve"> forty eight</v>
          </cell>
          <cell r="D52" t="str">
            <v xml:space="preserve"> forty eight Thousand</v>
          </cell>
          <cell r="E52" t="str">
            <v xml:space="preserve"> forty eight Lakhs</v>
          </cell>
          <cell r="F52" t="str">
            <v xml:space="preserve"> forty eight Crores</v>
          </cell>
          <cell r="G52" t="str">
            <v xml:space="preserve"> forty eight Millions</v>
          </cell>
          <cell r="H52" t="str">
            <v xml:space="preserve"> forty eight Billions</v>
          </cell>
        </row>
        <row r="53">
          <cell r="A53">
            <v>49</v>
          </cell>
          <cell r="B53" t="str">
            <v xml:space="preserve"> forty nine</v>
          </cell>
          <cell r="C53" t="str">
            <v xml:space="preserve"> forty nine</v>
          </cell>
          <cell r="D53" t="str">
            <v xml:space="preserve"> forty nine Thousand</v>
          </cell>
          <cell r="E53" t="str">
            <v xml:space="preserve"> forty nine Lakhs</v>
          </cell>
          <cell r="F53" t="str">
            <v xml:space="preserve"> forty nine Crores</v>
          </cell>
          <cell r="G53" t="str">
            <v xml:space="preserve"> forty nine Millions</v>
          </cell>
          <cell r="H53" t="str">
            <v xml:space="preserve"> forty nine Billions</v>
          </cell>
        </row>
        <row r="54">
          <cell r="A54">
            <v>50</v>
          </cell>
          <cell r="B54" t="str">
            <v xml:space="preserve"> fifty</v>
          </cell>
          <cell r="C54" t="str">
            <v xml:space="preserve"> fifty</v>
          </cell>
          <cell r="D54" t="str">
            <v xml:space="preserve"> fifty Thousand</v>
          </cell>
          <cell r="E54" t="str">
            <v xml:space="preserve"> fifty Lakhs</v>
          </cell>
          <cell r="F54" t="str">
            <v xml:space="preserve"> fifty Crores</v>
          </cell>
          <cell r="G54" t="str">
            <v xml:space="preserve"> fifty Millions</v>
          </cell>
          <cell r="H54" t="str">
            <v xml:space="preserve"> fifty Billions</v>
          </cell>
        </row>
        <row r="55">
          <cell r="A55">
            <v>51</v>
          </cell>
          <cell r="B55" t="str">
            <v xml:space="preserve"> fifty one</v>
          </cell>
          <cell r="C55" t="str">
            <v xml:space="preserve"> fifty one</v>
          </cell>
          <cell r="D55" t="str">
            <v xml:space="preserve"> fifty one Thousand</v>
          </cell>
          <cell r="E55" t="str">
            <v xml:space="preserve"> fifty one Lakhs</v>
          </cell>
          <cell r="F55" t="str">
            <v xml:space="preserve"> fifty one Crores</v>
          </cell>
          <cell r="G55" t="str">
            <v xml:space="preserve"> fifty one Millions</v>
          </cell>
          <cell r="H55" t="str">
            <v xml:space="preserve"> fifty one Billions</v>
          </cell>
        </row>
        <row r="56">
          <cell r="A56">
            <v>52</v>
          </cell>
          <cell r="B56" t="str">
            <v xml:space="preserve"> fifty two</v>
          </cell>
          <cell r="C56" t="str">
            <v xml:space="preserve"> fifty two</v>
          </cell>
          <cell r="D56" t="str">
            <v xml:space="preserve"> fifty two Thousand</v>
          </cell>
          <cell r="E56" t="str">
            <v xml:space="preserve"> fifty two Lakhs</v>
          </cell>
          <cell r="F56" t="str">
            <v xml:space="preserve"> fifty two Crores</v>
          </cell>
          <cell r="G56" t="str">
            <v xml:space="preserve"> fifty two Millions</v>
          </cell>
          <cell r="H56" t="str">
            <v xml:space="preserve"> fifty two Billions</v>
          </cell>
        </row>
        <row r="57">
          <cell r="A57">
            <v>53</v>
          </cell>
          <cell r="B57" t="str">
            <v xml:space="preserve"> fifty three</v>
          </cell>
          <cell r="C57" t="str">
            <v xml:space="preserve"> fifty three</v>
          </cell>
          <cell r="D57" t="str">
            <v xml:space="preserve"> fifty three Thousand</v>
          </cell>
          <cell r="E57" t="str">
            <v xml:space="preserve"> fifty three Lakhs</v>
          </cell>
          <cell r="F57" t="str">
            <v xml:space="preserve"> fifty three Crores</v>
          </cell>
          <cell r="G57" t="str">
            <v xml:space="preserve"> fifty three Millions</v>
          </cell>
          <cell r="H57" t="str">
            <v xml:space="preserve"> fifty three Billions</v>
          </cell>
        </row>
        <row r="58">
          <cell r="A58">
            <v>54</v>
          </cell>
          <cell r="B58" t="str">
            <v xml:space="preserve"> fifty four</v>
          </cell>
          <cell r="C58" t="str">
            <v xml:space="preserve"> fifty four</v>
          </cell>
          <cell r="D58" t="str">
            <v xml:space="preserve"> fifty four Thousand</v>
          </cell>
          <cell r="E58" t="str">
            <v xml:space="preserve"> fifty four Lakhs</v>
          </cell>
          <cell r="F58" t="str">
            <v xml:space="preserve"> fifty four Crores</v>
          </cell>
          <cell r="G58" t="str">
            <v xml:space="preserve"> fifty four Millions</v>
          </cell>
          <cell r="H58" t="str">
            <v xml:space="preserve"> fifty four Billions</v>
          </cell>
        </row>
        <row r="59">
          <cell r="A59">
            <v>55</v>
          </cell>
          <cell r="B59" t="str">
            <v xml:space="preserve"> fifty five</v>
          </cell>
          <cell r="C59" t="str">
            <v xml:space="preserve"> fifty five</v>
          </cell>
          <cell r="D59" t="str">
            <v xml:space="preserve"> fifty five Thousand</v>
          </cell>
          <cell r="E59" t="str">
            <v xml:space="preserve"> fifty five Lakhs</v>
          </cell>
          <cell r="F59" t="str">
            <v xml:space="preserve"> fifty five Crores</v>
          </cell>
          <cell r="G59" t="str">
            <v xml:space="preserve"> fifty five Millions</v>
          </cell>
          <cell r="H59" t="str">
            <v xml:space="preserve"> fifty five Billions</v>
          </cell>
        </row>
        <row r="60">
          <cell r="A60">
            <v>56</v>
          </cell>
          <cell r="B60" t="str">
            <v xml:space="preserve"> fifty six</v>
          </cell>
          <cell r="C60" t="str">
            <v xml:space="preserve"> fifty six</v>
          </cell>
          <cell r="D60" t="str">
            <v xml:space="preserve"> fifty six Thousand</v>
          </cell>
          <cell r="E60" t="str">
            <v xml:space="preserve"> fifty six Lakhs</v>
          </cell>
          <cell r="F60" t="str">
            <v xml:space="preserve"> fifty six Crores</v>
          </cell>
          <cell r="G60" t="str">
            <v xml:space="preserve"> fifty six Millions</v>
          </cell>
          <cell r="H60" t="str">
            <v xml:space="preserve"> fifty six Billions</v>
          </cell>
        </row>
        <row r="61">
          <cell r="A61">
            <v>57</v>
          </cell>
          <cell r="B61" t="str">
            <v xml:space="preserve"> fifty seven</v>
          </cell>
          <cell r="C61" t="str">
            <v xml:space="preserve"> fifty seven</v>
          </cell>
          <cell r="D61" t="str">
            <v xml:space="preserve"> fifty seven Thousand</v>
          </cell>
          <cell r="E61" t="str">
            <v xml:space="preserve"> fifty seven Lakhs</v>
          </cell>
          <cell r="F61" t="str">
            <v xml:space="preserve"> fifty seven Crores</v>
          </cell>
          <cell r="G61" t="str">
            <v xml:space="preserve"> fifty seven Millions</v>
          </cell>
          <cell r="H61" t="str">
            <v xml:space="preserve"> fifty seven Billions</v>
          </cell>
        </row>
        <row r="62">
          <cell r="A62">
            <v>58</v>
          </cell>
          <cell r="B62" t="str">
            <v xml:space="preserve"> fifty eight </v>
          </cell>
          <cell r="C62" t="str">
            <v xml:space="preserve"> fifty eight </v>
          </cell>
          <cell r="D62" t="str">
            <v xml:space="preserve"> fifty eight  Thousand</v>
          </cell>
          <cell r="E62" t="str">
            <v xml:space="preserve"> fifty eight  Lakhs</v>
          </cell>
          <cell r="F62" t="str">
            <v xml:space="preserve"> fifty eight  Crores</v>
          </cell>
          <cell r="G62" t="str">
            <v xml:space="preserve"> fifty eight  Millions</v>
          </cell>
          <cell r="H62" t="str">
            <v xml:space="preserve"> fifty eight  Billions</v>
          </cell>
        </row>
        <row r="63">
          <cell r="A63">
            <v>59</v>
          </cell>
          <cell r="B63" t="str">
            <v xml:space="preserve"> fifty nine</v>
          </cell>
          <cell r="C63" t="str">
            <v xml:space="preserve"> fifty nine</v>
          </cell>
          <cell r="D63" t="str">
            <v xml:space="preserve"> fifty nine Thousand</v>
          </cell>
          <cell r="E63" t="str">
            <v xml:space="preserve"> fifty nine Lakhs</v>
          </cell>
          <cell r="F63" t="str">
            <v xml:space="preserve"> fifty nine Crores</v>
          </cell>
          <cell r="G63" t="str">
            <v xml:space="preserve"> fifty nine Millions</v>
          </cell>
          <cell r="H63" t="str">
            <v xml:space="preserve"> fifty nine Billions</v>
          </cell>
        </row>
        <row r="64">
          <cell r="A64">
            <v>60</v>
          </cell>
          <cell r="B64" t="str">
            <v xml:space="preserve"> sixty</v>
          </cell>
          <cell r="C64" t="str">
            <v xml:space="preserve"> sixty</v>
          </cell>
          <cell r="D64" t="str">
            <v xml:space="preserve"> sixty Thousand</v>
          </cell>
          <cell r="E64" t="str">
            <v xml:space="preserve"> sixty Lakhs</v>
          </cell>
          <cell r="F64" t="str">
            <v xml:space="preserve"> sixty Crores</v>
          </cell>
          <cell r="G64" t="str">
            <v xml:space="preserve"> sixty Millions</v>
          </cell>
          <cell r="H64" t="str">
            <v xml:space="preserve"> sixty Billions</v>
          </cell>
        </row>
        <row r="65">
          <cell r="A65">
            <v>61</v>
          </cell>
          <cell r="B65" t="str">
            <v xml:space="preserve"> sixty one</v>
          </cell>
          <cell r="C65" t="str">
            <v xml:space="preserve"> sixty one</v>
          </cell>
          <cell r="D65" t="str">
            <v xml:space="preserve"> sixty one Thousand</v>
          </cell>
          <cell r="E65" t="str">
            <v xml:space="preserve"> sixty one Lakhs</v>
          </cell>
          <cell r="F65" t="str">
            <v xml:space="preserve"> sixty one Crores</v>
          </cell>
          <cell r="G65" t="str">
            <v xml:space="preserve"> sixty one Millions</v>
          </cell>
          <cell r="H65" t="str">
            <v xml:space="preserve"> sixty one Billions</v>
          </cell>
        </row>
        <row r="66">
          <cell r="A66">
            <v>62</v>
          </cell>
          <cell r="B66" t="str">
            <v xml:space="preserve"> sixty two</v>
          </cell>
          <cell r="C66" t="str">
            <v xml:space="preserve"> sixty two</v>
          </cell>
          <cell r="D66" t="str">
            <v xml:space="preserve"> sixty two Thousand</v>
          </cell>
          <cell r="E66" t="str">
            <v xml:space="preserve"> sixty two Lakhs</v>
          </cell>
          <cell r="F66" t="str">
            <v xml:space="preserve"> sixty two Crores</v>
          </cell>
          <cell r="G66" t="str">
            <v xml:space="preserve"> sixty two Millions</v>
          </cell>
          <cell r="H66" t="str">
            <v xml:space="preserve"> sixty two Billions</v>
          </cell>
        </row>
        <row r="67">
          <cell r="A67">
            <v>63</v>
          </cell>
          <cell r="B67" t="str">
            <v xml:space="preserve"> sixty three</v>
          </cell>
          <cell r="C67" t="str">
            <v xml:space="preserve"> sixty three</v>
          </cell>
          <cell r="D67" t="str">
            <v xml:space="preserve"> sixty three Thousand</v>
          </cell>
          <cell r="E67" t="str">
            <v xml:space="preserve"> sixty three Lakhs</v>
          </cell>
          <cell r="F67" t="str">
            <v xml:space="preserve"> sixty three Crores</v>
          </cell>
          <cell r="G67" t="str">
            <v xml:space="preserve"> sixty three Millions</v>
          </cell>
          <cell r="H67" t="str">
            <v xml:space="preserve"> sixty three Billions</v>
          </cell>
        </row>
        <row r="68">
          <cell r="A68">
            <v>64</v>
          </cell>
          <cell r="B68" t="str">
            <v xml:space="preserve"> sixty four</v>
          </cell>
          <cell r="C68" t="str">
            <v xml:space="preserve"> sixty four</v>
          </cell>
          <cell r="D68" t="str">
            <v xml:space="preserve"> sixty four Thousand</v>
          </cell>
          <cell r="E68" t="str">
            <v xml:space="preserve"> sixty four Lakhs</v>
          </cell>
          <cell r="F68" t="str">
            <v xml:space="preserve"> sixty four Crores</v>
          </cell>
          <cell r="G68" t="str">
            <v xml:space="preserve"> sixty four Millions</v>
          </cell>
          <cell r="H68" t="str">
            <v xml:space="preserve"> sixty four Billions</v>
          </cell>
        </row>
        <row r="69">
          <cell r="A69">
            <v>65</v>
          </cell>
          <cell r="B69" t="str">
            <v xml:space="preserve"> sixty five</v>
          </cell>
          <cell r="C69" t="str">
            <v xml:space="preserve"> sixty five</v>
          </cell>
          <cell r="D69" t="str">
            <v xml:space="preserve"> sixty five Thousand</v>
          </cell>
          <cell r="E69" t="str">
            <v xml:space="preserve"> sixty five Lakhs</v>
          </cell>
          <cell r="F69" t="str">
            <v xml:space="preserve"> sixty five Crores</v>
          </cell>
          <cell r="G69" t="str">
            <v xml:space="preserve"> sixty five Millions</v>
          </cell>
          <cell r="H69" t="str">
            <v xml:space="preserve"> sixty five Billions</v>
          </cell>
        </row>
        <row r="70">
          <cell r="A70">
            <v>66</v>
          </cell>
          <cell r="B70" t="str">
            <v xml:space="preserve"> sixty six</v>
          </cell>
          <cell r="C70" t="str">
            <v xml:space="preserve"> sixty six</v>
          </cell>
          <cell r="D70" t="str">
            <v xml:space="preserve"> sixty six Thousand</v>
          </cell>
          <cell r="E70" t="str">
            <v xml:space="preserve"> sixty six Lakhs</v>
          </cell>
          <cell r="F70" t="str">
            <v xml:space="preserve"> sixty six Crores</v>
          </cell>
          <cell r="G70" t="str">
            <v xml:space="preserve"> sixty six Millions</v>
          </cell>
          <cell r="H70" t="str">
            <v xml:space="preserve"> sixty six Billions</v>
          </cell>
        </row>
        <row r="71">
          <cell r="A71">
            <v>67</v>
          </cell>
          <cell r="B71" t="str">
            <v xml:space="preserve"> sixty seven</v>
          </cell>
          <cell r="C71" t="str">
            <v xml:space="preserve"> sixty seven</v>
          </cell>
          <cell r="D71" t="str">
            <v xml:space="preserve"> sixty seven Thousand</v>
          </cell>
          <cell r="E71" t="str">
            <v xml:space="preserve"> sixty seven Lakhs</v>
          </cell>
          <cell r="F71" t="str">
            <v xml:space="preserve"> sixty seven Crores</v>
          </cell>
          <cell r="G71" t="str">
            <v xml:space="preserve"> sixty seven Millions</v>
          </cell>
          <cell r="H71" t="str">
            <v xml:space="preserve"> sixty seven Billions</v>
          </cell>
        </row>
        <row r="72">
          <cell r="A72">
            <v>68</v>
          </cell>
          <cell r="B72" t="str">
            <v xml:space="preserve"> sixty eight</v>
          </cell>
          <cell r="C72" t="str">
            <v xml:space="preserve"> sixty eight</v>
          </cell>
          <cell r="D72" t="str">
            <v xml:space="preserve"> sixty eight Thousand</v>
          </cell>
          <cell r="E72" t="str">
            <v xml:space="preserve"> sixty eight Lakhs</v>
          </cell>
          <cell r="F72" t="str">
            <v xml:space="preserve"> sixty eight Crores</v>
          </cell>
          <cell r="G72" t="str">
            <v xml:space="preserve"> sixty eight Millions</v>
          </cell>
          <cell r="H72" t="str">
            <v xml:space="preserve"> sixty eight Billions</v>
          </cell>
        </row>
        <row r="73">
          <cell r="A73">
            <v>69</v>
          </cell>
          <cell r="B73" t="str">
            <v xml:space="preserve"> sixty nine</v>
          </cell>
          <cell r="C73" t="str">
            <v xml:space="preserve"> sixty nine</v>
          </cell>
          <cell r="D73" t="str">
            <v xml:space="preserve"> sixty nine Thousand</v>
          </cell>
          <cell r="E73" t="str">
            <v xml:space="preserve"> sixty nine Lakhs</v>
          </cell>
          <cell r="F73" t="str">
            <v xml:space="preserve"> sixty nine Crores</v>
          </cell>
          <cell r="G73" t="str">
            <v xml:space="preserve"> sixty nine Millions</v>
          </cell>
          <cell r="H73" t="str">
            <v xml:space="preserve"> sixty nine Billions</v>
          </cell>
        </row>
        <row r="74">
          <cell r="A74">
            <v>70</v>
          </cell>
          <cell r="B74" t="str">
            <v xml:space="preserve"> seventy</v>
          </cell>
          <cell r="C74" t="str">
            <v xml:space="preserve"> seventy</v>
          </cell>
          <cell r="D74" t="str">
            <v xml:space="preserve"> seventy Thousand</v>
          </cell>
          <cell r="E74" t="str">
            <v xml:space="preserve"> seventy Lakhs</v>
          </cell>
          <cell r="F74" t="str">
            <v xml:space="preserve"> seventy Crores</v>
          </cell>
          <cell r="G74" t="str">
            <v xml:space="preserve"> seventy Millions</v>
          </cell>
          <cell r="H74" t="str">
            <v xml:space="preserve"> seventy Billions</v>
          </cell>
        </row>
        <row r="75">
          <cell r="A75">
            <v>71</v>
          </cell>
          <cell r="B75" t="str">
            <v xml:space="preserve"> seventy one</v>
          </cell>
          <cell r="C75" t="str">
            <v xml:space="preserve"> seventy one</v>
          </cell>
          <cell r="D75" t="str">
            <v xml:space="preserve"> seventy one Thousand</v>
          </cell>
          <cell r="E75" t="str">
            <v xml:space="preserve"> seventy one Lakhs</v>
          </cell>
          <cell r="F75" t="str">
            <v xml:space="preserve"> seventy one Crores</v>
          </cell>
          <cell r="G75" t="str">
            <v xml:space="preserve"> seventy one Millions</v>
          </cell>
          <cell r="H75" t="str">
            <v xml:space="preserve"> seventy one Billions</v>
          </cell>
        </row>
        <row r="76">
          <cell r="A76">
            <v>72</v>
          </cell>
          <cell r="B76" t="str">
            <v xml:space="preserve"> seventy two</v>
          </cell>
          <cell r="C76" t="str">
            <v xml:space="preserve"> seventy two</v>
          </cell>
          <cell r="D76" t="str">
            <v xml:space="preserve"> seventy two Thousand</v>
          </cell>
          <cell r="E76" t="str">
            <v xml:space="preserve"> seventy two Lakhs</v>
          </cell>
          <cell r="F76" t="str">
            <v xml:space="preserve"> seventy two Crores</v>
          </cell>
          <cell r="G76" t="str">
            <v xml:space="preserve"> seventy two Millions</v>
          </cell>
          <cell r="H76" t="str">
            <v xml:space="preserve"> seventy two Billions</v>
          </cell>
        </row>
        <row r="77">
          <cell r="A77">
            <v>73</v>
          </cell>
          <cell r="B77" t="str">
            <v xml:space="preserve"> seventy three</v>
          </cell>
          <cell r="C77" t="str">
            <v xml:space="preserve"> seventy three</v>
          </cell>
          <cell r="D77" t="str">
            <v xml:space="preserve"> seventy three Thousand</v>
          </cell>
          <cell r="E77" t="str">
            <v xml:space="preserve"> seventy three Lakhs</v>
          </cell>
          <cell r="F77" t="str">
            <v xml:space="preserve"> seventy three Crores</v>
          </cell>
          <cell r="G77" t="str">
            <v xml:space="preserve"> seventy three Millions</v>
          </cell>
          <cell r="H77" t="str">
            <v xml:space="preserve"> seventy three Billions</v>
          </cell>
        </row>
        <row r="78">
          <cell r="A78">
            <v>74</v>
          </cell>
          <cell r="B78" t="str">
            <v xml:space="preserve"> seventy four</v>
          </cell>
          <cell r="C78" t="str">
            <v xml:space="preserve"> seventy four</v>
          </cell>
          <cell r="D78" t="str">
            <v xml:space="preserve"> seventy four Thousand</v>
          </cell>
          <cell r="E78" t="str">
            <v xml:space="preserve"> seventy four Lakhs</v>
          </cell>
          <cell r="F78" t="str">
            <v xml:space="preserve"> seventy four Crores</v>
          </cell>
          <cell r="G78" t="str">
            <v xml:space="preserve"> seventy four Millions</v>
          </cell>
          <cell r="H78" t="str">
            <v xml:space="preserve"> seventy four Billions</v>
          </cell>
        </row>
        <row r="79">
          <cell r="A79">
            <v>75</v>
          </cell>
          <cell r="B79" t="str">
            <v xml:space="preserve"> seventy five</v>
          </cell>
          <cell r="C79" t="str">
            <v xml:space="preserve"> seventy five</v>
          </cell>
          <cell r="D79" t="str">
            <v xml:space="preserve"> seventy five Thousand</v>
          </cell>
          <cell r="E79" t="str">
            <v xml:space="preserve"> seventy five Lakhs</v>
          </cell>
          <cell r="F79" t="str">
            <v xml:space="preserve"> seventy five Crores</v>
          </cell>
          <cell r="G79" t="str">
            <v xml:space="preserve"> seventy five Millions</v>
          </cell>
          <cell r="H79" t="str">
            <v xml:space="preserve"> seventy five Billions</v>
          </cell>
        </row>
        <row r="80">
          <cell r="A80">
            <v>76</v>
          </cell>
          <cell r="B80" t="str">
            <v xml:space="preserve"> seventy six</v>
          </cell>
          <cell r="C80" t="str">
            <v xml:space="preserve"> seventy six</v>
          </cell>
          <cell r="D80" t="str">
            <v xml:space="preserve"> seventy six Thousand</v>
          </cell>
          <cell r="E80" t="str">
            <v xml:space="preserve"> seventy six Lakhs</v>
          </cell>
          <cell r="F80" t="str">
            <v xml:space="preserve"> seventy six Crores</v>
          </cell>
          <cell r="G80" t="str">
            <v xml:space="preserve"> seventy six Millions</v>
          </cell>
          <cell r="H80" t="str">
            <v xml:space="preserve"> seventy six Billions</v>
          </cell>
        </row>
        <row r="81">
          <cell r="A81">
            <v>77</v>
          </cell>
          <cell r="B81" t="str">
            <v xml:space="preserve"> seventy seven</v>
          </cell>
          <cell r="C81" t="str">
            <v xml:space="preserve"> seventy seven</v>
          </cell>
          <cell r="D81" t="str">
            <v xml:space="preserve"> seventy seven Thousand</v>
          </cell>
          <cell r="E81" t="str">
            <v xml:space="preserve"> seventy seven Lakhs</v>
          </cell>
          <cell r="F81" t="str">
            <v xml:space="preserve"> seventy seven Crores</v>
          </cell>
          <cell r="G81" t="str">
            <v xml:space="preserve"> seventy seven Millions</v>
          </cell>
          <cell r="H81" t="str">
            <v xml:space="preserve"> seventy seven Billions</v>
          </cell>
        </row>
        <row r="82">
          <cell r="A82">
            <v>78</v>
          </cell>
          <cell r="B82" t="str">
            <v xml:space="preserve"> seventy eight</v>
          </cell>
          <cell r="C82" t="str">
            <v xml:space="preserve"> seventy eight</v>
          </cell>
          <cell r="D82" t="str">
            <v xml:space="preserve"> seventy eight Thousand</v>
          </cell>
          <cell r="E82" t="str">
            <v xml:space="preserve"> seventy eight Lakhs</v>
          </cell>
          <cell r="F82" t="str">
            <v xml:space="preserve"> seventy eight Crores</v>
          </cell>
          <cell r="G82" t="str">
            <v xml:space="preserve"> seventy eight Millions</v>
          </cell>
          <cell r="H82" t="str">
            <v xml:space="preserve"> seventy eight Billions</v>
          </cell>
        </row>
        <row r="83">
          <cell r="A83">
            <v>79</v>
          </cell>
          <cell r="B83" t="str">
            <v xml:space="preserve"> seventy nine</v>
          </cell>
          <cell r="C83" t="str">
            <v xml:space="preserve"> seventy nine</v>
          </cell>
          <cell r="D83" t="str">
            <v xml:space="preserve"> seventy nine Thousand</v>
          </cell>
          <cell r="E83" t="str">
            <v xml:space="preserve"> seventy nine Lakhs</v>
          </cell>
          <cell r="F83" t="str">
            <v xml:space="preserve"> seventy nine Crores</v>
          </cell>
          <cell r="G83" t="str">
            <v xml:space="preserve"> seventy nine Millions</v>
          </cell>
          <cell r="H83" t="str">
            <v xml:space="preserve"> seventy nine Billions</v>
          </cell>
        </row>
        <row r="84">
          <cell r="A84">
            <v>80</v>
          </cell>
          <cell r="B84" t="str">
            <v xml:space="preserve"> eighty</v>
          </cell>
          <cell r="C84" t="str">
            <v xml:space="preserve"> eighty</v>
          </cell>
          <cell r="D84" t="str">
            <v xml:space="preserve"> eighty Thousand</v>
          </cell>
          <cell r="E84" t="str">
            <v xml:space="preserve"> eighty Lakhs</v>
          </cell>
          <cell r="F84" t="str">
            <v xml:space="preserve"> eighty Crores</v>
          </cell>
          <cell r="G84" t="str">
            <v xml:space="preserve"> eighty Millions</v>
          </cell>
          <cell r="H84" t="str">
            <v xml:space="preserve"> eighty Billions</v>
          </cell>
        </row>
        <row r="85">
          <cell r="A85">
            <v>81</v>
          </cell>
          <cell r="B85" t="str">
            <v xml:space="preserve"> eighty one</v>
          </cell>
          <cell r="C85" t="str">
            <v xml:space="preserve"> eighty one</v>
          </cell>
          <cell r="D85" t="str">
            <v xml:space="preserve"> eighty one Thousand</v>
          </cell>
          <cell r="E85" t="str">
            <v xml:space="preserve"> eighty one Lakhs</v>
          </cell>
          <cell r="F85" t="str">
            <v xml:space="preserve"> eighty one Crores</v>
          </cell>
          <cell r="G85" t="str">
            <v xml:space="preserve"> eighty one Millions</v>
          </cell>
          <cell r="H85" t="str">
            <v xml:space="preserve"> eighty one Billions</v>
          </cell>
        </row>
        <row r="86">
          <cell r="A86">
            <v>82</v>
          </cell>
          <cell r="B86" t="str">
            <v xml:space="preserve"> eighty two</v>
          </cell>
          <cell r="C86" t="str">
            <v xml:space="preserve"> eighty two</v>
          </cell>
          <cell r="D86" t="str">
            <v xml:space="preserve"> eighty two Thousand</v>
          </cell>
          <cell r="E86" t="str">
            <v xml:space="preserve"> eighty two Lakhs</v>
          </cell>
          <cell r="F86" t="str">
            <v xml:space="preserve"> eighty two Crores</v>
          </cell>
          <cell r="G86" t="str">
            <v xml:space="preserve"> eighty two Millions</v>
          </cell>
          <cell r="H86" t="str">
            <v xml:space="preserve"> eighty two Billions</v>
          </cell>
        </row>
        <row r="87">
          <cell r="A87">
            <v>83</v>
          </cell>
          <cell r="B87" t="str">
            <v xml:space="preserve"> eighty three</v>
          </cell>
          <cell r="C87" t="str">
            <v xml:space="preserve"> eighty three</v>
          </cell>
          <cell r="D87" t="str">
            <v xml:space="preserve"> eighty three Thousand</v>
          </cell>
          <cell r="E87" t="str">
            <v xml:space="preserve"> eighty three Lakhs</v>
          </cell>
          <cell r="F87" t="str">
            <v xml:space="preserve"> eighty three Crores</v>
          </cell>
          <cell r="G87" t="str">
            <v xml:space="preserve"> eighty three Millions</v>
          </cell>
          <cell r="H87" t="str">
            <v xml:space="preserve"> eighty three Billions</v>
          </cell>
        </row>
        <row r="88">
          <cell r="A88">
            <v>84</v>
          </cell>
          <cell r="B88" t="str">
            <v xml:space="preserve"> eighty four</v>
          </cell>
          <cell r="C88" t="str">
            <v xml:space="preserve"> eighty four</v>
          </cell>
          <cell r="D88" t="str">
            <v xml:space="preserve"> eighty four Thousand</v>
          </cell>
          <cell r="E88" t="str">
            <v xml:space="preserve"> eighty four Lakhs</v>
          </cell>
          <cell r="F88" t="str">
            <v xml:space="preserve"> eighty four Crores</v>
          </cell>
          <cell r="G88" t="str">
            <v xml:space="preserve"> eighty four Millions</v>
          </cell>
          <cell r="H88" t="str">
            <v xml:space="preserve"> eighty four Billions</v>
          </cell>
        </row>
        <row r="89">
          <cell r="A89">
            <v>85</v>
          </cell>
          <cell r="B89" t="str">
            <v xml:space="preserve"> eighty five</v>
          </cell>
          <cell r="C89" t="str">
            <v xml:space="preserve"> eighty five</v>
          </cell>
          <cell r="D89" t="str">
            <v xml:space="preserve"> eighty five Thousand</v>
          </cell>
          <cell r="E89" t="str">
            <v xml:space="preserve"> eighty five Lakhs</v>
          </cell>
          <cell r="F89" t="str">
            <v xml:space="preserve"> eighty five Crores</v>
          </cell>
          <cell r="G89" t="str">
            <v xml:space="preserve"> eighty five Millions</v>
          </cell>
          <cell r="H89" t="str">
            <v xml:space="preserve"> eighty five Billions</v>
          </cell>
        </row>
        <row r="90">
          <cell r="A90">
            <v>86</v>
          </cell>
          <cell r="B90" t="str">
            <v xml:space="preserve"> eighty six</v>
          </cell>
          <cell r="C90" t="str">
            <v xml:space="preserve"> eighty six</v>
          </cell>
          <cell r="D90" t="str">
            <v xml:space="preserve"> eighty six Thousand</v>
          </cell>
          <cell r="E90" t="str">
            <v xml:space="preserve"> eighty six Lakhs</v>
          </cell>
          <cell r="F90" t="str">
            <v xml:space="preserve"> eighty six Crores</v>
          </cell>
          <cell r="G90" t="str">
            <v xml:space="preserve"> eighty six Millions</v>
          </cell>
          <cell r="H90" t="str">
            <v xml:space="preserve"> eighty six Billions</v>
          </cell>
        </row>
        <row r="91">
          <cell r="A91">
            <v>87</v>
          </cell>
          <cell r="B91" t="str">
            <v xml:space="preserve"> eighty seven</v>
          </cell>
          <cell r="C91" t="str">
            <v xml:space="preserve"> eighty seven</v>
          </cell>
          <cell r="D91" t="str">
            <v xml:space="preserve"> eighty seven Thousand</v>
          </cell>
          <cell r="E91" t="str">
            <v xml:space="preserve"> eighty seven Lakhs</v>
          </cell>
          <cell r="F91" t="str">
            <v xml:space="preserve"> eighty seven Crores</v>
          </cell>
          <cell r="G91" t="str">
            <v xml:space="preserve"> eighty seven Millions</v>
          </cell>
          <cell r="H91" t="str">
            <v xml:space="preserve"> eighty seven Billions</v>
          </cell>
        </row>
        <row r="92">
          <cell r="A92">
            <v>88</v>
          </cell>
          <cell r="B92" t="str">
            <v xml:space="preserve"> eighty eight</v>
          </cell>
          <cell r="C92" t="str">
            <v xml:space="preserve"> eighty eight</v>
          </cell>
          <cell r="D92" t="str">
            <v xml:space="preserve"> eighty eight Thousand</v>
          </cell>
          <cell r="E92" t="str">
            <v xml:space="preserve"> eighty eight Lakhs</v>
          </cell>
          <cell r="F92" t="str">
            <v xml:space="preserve"> eighty eight Crores</v>
          </cell>
          <cell r="G92" t="str">
            <v xml:space="preserve"> eighty eight Millions</v>
          </cell>
          <cell r="H92" t="str">
            <v xml:space="preserve"> eighty eight Billions</v>
          </cell>
        </row>
        <row r="93">
          <cell r="A93">
            <v>89</v>
          </cell>
          <cell r="B93" t="str">
            <v xml:space="preserve"> eighty nine</v>
          </cell>
          <cell r="C93" t="str">
            <v xml:space="preserve"> eighty nine</v>
          </cell>
          <cell r="D93" t="str">
            <v xml:space="preserve"> eighty nine Thousand</v>
          </cell>
          <cell r="E93" t="str">
            <v xml:space="preserve"> eighty nine Lakhs</v>
          </cell>
          <cell r="F93" t="str">
            <v xml:space="preserve"> eighty nine Crores</v>
          </cell>
          <cell r="G93" t="str">
            <v xml:space="preserve"> eighty nine Millions</v>
          </cell>
          <cell r="H93" t="str">
            <v xml:space="preserve"> eighty nine Billions</v>
          </cell>
        </row>
        <row r="94">
          <cell r="A94">
            <v>90</v>
          </cell>
          <cell r="B94" t="str">
            <v xml:space="preserve"> ninety</v>
          </cell>
          <cell r="C94" t="str">
            <v xml:space="preserve"> ninety</v>
          </cell>
          <cell r="D94" t="str">
            <v xml:space="preserve"> ninety Thousand</v>
          </cell>
          <cell r="E94" t="str">
            <v xml:space="preserve"> ninety Lakhs</v>
          </cell>
          <cell r="F94" t="str">
            <v xml:space="preserve"> ninety Crores</v>
          </cell>
          <cell r="G94" t="str">
            <v xml:space="preserve"> ninety Millions</v>
          </cell>
          <cell r="H94" t="str">
            <v xml:space="preserve"> ninety Billions</v>
          </cell>
        </row>
        <row r="95">
          <cell r="A95">
            <v>91</v>
          </cell>
          <cell r="B95" t="str">
            <v xml:space="preserve"> ninety one</v>
          </cell>
          <cell r="C95" t="str">
            <v xml:space="preserve"> ninety one</v>
          </cell>
          <cell r="D95" t="str">
            <v xml:space="preserve"> ninety one Thousand</v>
          </cell>
          <cell r="E95" t="str">
            <v xml:space="preserve"> ninety one Lakhs</v>
          </cell>
          <cell r="F95" t="str">
            <v xml:space="preserve"> ninety one Crores</v>
          </cell>
          <cell r="G95" t="str">
            <v xml:space="preserve"> ninety one Millions</v>
          </cell>
          <cell r="H95" t="str">
            <v xml:space="preserve"> ninety one Billions</v>
          </cell>
        </row>
        <row r="96">
          <cell r="A96">
            <v>92</v>
          </cell>
          <cell r="B96" t="str">
            <v xml:space="preserve"> ninety two</v>
          </cell>
          <cell r="C96" t="str">
            <v xml:space="preserve"> ninety two</v>
          </cell>
          <cell r="D96" t="str">
            <v xml:space="preserve"> ninety two Thousand</v>
          </cell>
          <cell r="E96" t="str">
            <v xml:space="preserve"> ninety two Lakhs</v>
          </cell>
          <cell r="F96" t="str">
            <v xml:space="preserve"> ninety two Crores</v>
          </cell>
          <cell r="G96" t="str">
            <v xml:space="preserve"> ninety two Millions</v>
          </cell>
          <cell r="H96" t="str">
            <v xml:space="preserve"> ninety two Billions</v>
          </cell>
        </row>
        <row r="97">
          <cell r="A97">
            <v>93</v>
          </cell>
          <cell r="B97" t="str">
            <v xml:space="preserve"> ninety three</v>
          </cell>
          <cell r="C97" t="str">
            <v xml:space="preserve"> ninety three</v>
          </cell>
          <cell r="D97" t="str">
            <v xml:space="preserve"> ninety three Thousand</v>
          </cell>
          <cell r="E97" t="str">
            <v xml:space="preserve"> ninety three Lakhs</v>
          </cell>
          <cell r="F97" t="str">
            <v xml:space="preserve"> ninety three Crores</v>
          </cell>
          <cell r="G97" t="str">
            <v xml:space="preserve"> ninety three Millions</v>
          </cell>
          <cell r="H97" t="str">
            <v xml:space="preserve"> ninety three Billions</v>
          </cell>
        </row>
        <row r="98">
          <cell r="A98">
            <v>94</v>
          </cell>
          <cell r="B98" t="str">
            <v xml:space="preserve"> ninety four</v>
          </cell>
          <cell r="C98" t="str">
            <v xml:space="preserve"> ninety four</v>
          </cell>
          <cell r="D98" t="str">
            <v xml:space="preserve"> ninety four Thousand</v>
          </cell>
          <cell r="E98" t="str">
            <v xml:space="preserve"> ninety four Lakhs</v>
          </cell>
          <cell r="F98" t="str">
            <v xml:space="preserve"> ninety four Crores</v>
          </cell>
          <cell r="G98" t="str">
            <v xml:space="preserve"> ninety four Millions</v>
          </cell>
          <cell r="H98" t="str">
            <v xml:space="preserve"> ninety four Billions</v>
          </cell>
        </row>
        <row r="99">
          <cell r="A99">
            <v>95</v>
          </cell>
          <cell r="B99" t="str">
            <v xml:space="preserve"> ninety five</v>
          </cell>
          <cell r="C99" t="str">
            <v xml:space="preserve"> ninety five</v>
          </cell>
          <cell r="D99" t="str">
            <v xml:space="preserve"> ninety five Thousand</v>
          </cell>
          <cell r="E99" t="str">
            <v xml:space="preserve"> ninety five Lakhs</v>
          </cell>
          <cell r="F99" t="str">
            <v xml:space="preserve"> ninety five Crores</v>
          </cell>
          <cell r="G99" t="str">
            <v xml:space="preserve"> ninety five Millions</v>
          </cell>
          <cell r="H99" t="str">
            <v xml:space="preserve"> ninety five Billions</v>
          </cell>
        </row>
        <row r="100">
          <cell r="A100">
            <v>96</v>
          </cell>
          <cell r="B100" t="str">
            <v xml:space="preserve"> ninety six</v>
          </cell>
          <cell r="C100" t="str">
            <v xml:space="preserve"> ninety six</v>
          </cell>
          <cell r="D100" t="str">
            <v xml:space="preserve"> ninety six Thousand</v>
          </cell>
          <cell r="E100" t="str">
            <v xml:space="preserve"> ninety six Lakhs</v>
          </cell>
          <cell r="F100" t="str">
            <v xml:space="preserve"> ninety six Crores</v>
          </cell>
          <cell r="G100" t="str">
            <v xml:space="preserve"> ninety six Millions</v>
          </cell>
          <cell r="H100" t="str">
            <v xml:space="preserve"> ninety six Billions</v>
          </cell>
        </row>
        <row r="101">
          <cell r="A101">
            <v>97</v>
          </cell>
          <cell r="B101" t="str">
            <v xml:space="preserve"> ninety seven</v>
          </cell>
          <cell r="C101" t="str">
            <v xml:space="preserve"> ninety seven</v>
          </cell>
          <cell r="D101" t="str">
            <v xml:space="preserve"> ninety seven Thousand</v>
          </cell>
          <cell r="E101" t="str">
            <v xml:space="preserve"> ninety seven Lakhs</v>
          </cell>
          <cell r="F101" t="str">
            <v xml:space="preserve"> ninety seven Crores</v>
          </cell>
          <cell r="G101" t="str">
            <v xml:space="preserve"> ninety seven Millions</v>
          </cell>
          <cell r="H101" t="str">
            <v xml:space="preserve"> ninety seven Billions</v>
          </cell>
        </row>
        <row r="102">
          <cell r="A102">
            <v>98</v>
          </cell>
          <cell r="B102" t="str">
            <v xml:space="preserve"> ninety eight</v>
          </cell>
          <cell r="C102" t="str">
            <v xml:space="preserve"> ninety eight</v>
          </cell>
          <cell r="D102" t="str">
            <v xml:space="preserve"> ninety eight Thousand</v>
          </cell>
          <cell r="E102" t="str">
            <v xml:space="preserve"> ninety eight Lakhs</v>
          </cell>
          <cell r="F102" t="str">
            <v xml:space="preserve"> ninety eight Crores</v>
          </cell>
          <cell r="G102" t="str">
            <v xml:space="preserve"> ninety eight Millions</v>
          </cell>
          <cell r="H102" t="str">
            <v xml:space="preserve"> ninety eight Billions</v>
          </cell>
        </row>
        <row r="103">
          <cell r="A103">
            <v>99</v>
          </cell>
          <cell r="B103" t="str">
            <v xml:space="preserve"> ninety nine</v>
          </cell>
          <cell r="C103" t="str">
            <v xml:space="preserve"> ninety nine</v>
          </cell>
          <cell r="D103" t="str">
            <v xml:space="preserve"> ninety nine Thousand</v>
          </cell>
          <cell r="E103" t="str">
            <v xml:space="preserve"> ninety nine Lakhs</v>
          </cell>
          <cell r="F103" t="str">
            <v xml:space="preserve"> ninety nine Crores</v>
          </cell>
          <cell r="G103" t="str">
            <v xml:space="preserve"> ninety nine Millions</v>
          </cell>
          <cell r="H103" t="str">
            <v xml:space="preserve"> ninety nine Billions</v>
          </cell>
        </row>
        <row r="104">
          <cell r="A104">
            <v>100</v>
          </cell>
          <cell r="B104" t="str">
            <v xml:space="preserve"> one hundred</v>
          </cell>
          <cell r="C104" t="str">
            <v xml:space="preserve"> one hundred</v>
          </cell>
          <cell r="D104" t="str">
            <v xml:space="preserve"> one hundred Thousand</v>
          </cell>
          <cell r="E104" t="str">
            <v xml:space="preserve"> one hundred Lakhs</v>
          </cell>
          <cell r="F104" t="str">
            <v xml:space="preserve"> one hundred Crores</v>
          </cell>
          <cell r="G104" t="str">
            <v xml:space="preserve"> one hundred Millions</v>
          </cell>
          <cell r="H104" t="str">
            <v xml:space="preserve"> one hundred Billions</v>
          </cell>
        </row>
        <row r="105">
          <cell r="A105">
            <v>101</v>
          </cell>
          <cell r="B105" t="str">
            <v xml:space="preserve"> one hundred and one</v>
          </cell>
          <cell r="C105" t="str">
            <v xml:space="preserve"> one hundred and one</v>
          </cell>
          <cell r="D105" t="str">
            <v xml:space="preserve"> one hundred and one Thousand</v>
          </cell>
          <cell r="E105" t="str">
            <v xml:space="preserve"> one hundred and one Lakhs</v>
          </cell>
          <cell r="F105" t="str">
            <v xml:space="preserve"> one hundred and one Crores</v>
          </cell>
          <cell r="G105" t="str">
            <v xml:space="preserve"> one hundred and one Millions</v>
          </cell>
          <cell r="H105" t="str">
            <v xml:space="preserve"> one hundred and one Billions</v>
          </cell>
        </row>
        <row r="106">
          <cell r="A106">
            <v>102</v>
          </cell>
          <cell r="B106" t="str">
            <v xml:space="preserve"> one hundred and two</v>
          </cell>
          <cell r="C106" t="str">
            <v xml:space="preserve"> one hundred and two</v>
          </cell>
          <cell r="D106" t="str">
            <v xml:space="preserve"> one hundred and two Thousand</v>
          </cell>
          <cell r="E106" t="str">
            <v xml:space="preserve"> one hundred and two Lakhs</v>
          </cell>
          <cell r="F106" t="str">
            <v xml:space="preserve"> one hundred and two Crores</v>
          </cell>
          <cell r="G106" t="str">
            <v xml:space="preserve"> one hundred and two Millions</v>
          </cell>
          <cell r="H106" t="str">
            <v xml:space="preserve"> one hundred and two Billions</v>
          </cell>
        </row>
        <row r="107">
          <cell r="A107">
            <v>103</v>
          </cell>
          <cell r="B107" t="str">
            <v xml:space="preserve"> one hundred and three</v>
          </cell>
          <cell r="C107" t="str">
            <v xml:space="preserve"> one hundred and three</v>
          </cell>
          <cell r="D107" t="str">
            <v xml:space="preserve"> one hundred and three Thousand</v>
          </cell>
          <cell r="E107" t="str">
            <v xml:space="preserve"> one hundred and three Lakhs</v>
          </cell>
          <cell r="F107" t="str">
            <v xml:space="preserve"> one hundred and three Crores</v>
          </cell>
          <cell r="G107" t="str">
            <v xml:space="preserve"> one hundred and three Millions</v>
          </cell>
          <cell r="H107" t="str">
            <v xml:space="preserve"> one hundred and three Billions</v>
          </cell>
        </row>
        <row r="108">
          <cell r="A108">
            <v>104</v>
          </cell>
          <cell r="B108" t="str">
            <v xml:space="preserve"> one hundred and four</v>
          </cell>
          <cell r="C108" t="str">
            <v xml:space="preserve"> one hundred and four</v>
          </cell>
          <cell r="D108" t="str">
            <v xml:space="preserve"> one hundred and four Thousand</v>
          </cell>
          <cell r="E108" t="str">
            <v xml:space="preserve"> one hundred and four Lakhs</v>
          </cell>
          <cell r="F108" t="str">
            <v xml:space="preserve"> one hundred and four Crores</v>
          </cell>
          <cell r="G108" t="str">
            <v xml:space="preserve"> one hundred and four Millions</v>
          </cell>
          <cell r="H108" t="str">
            <v xml:space="preserve"> one hundred and four Billions</v>
          </cell>
        </row>
        <row r="109">
          <cell r="A109">
            <v>105</v>
          </cell>
          <cell r="B109" t="str">
            <v xml:space="preserve"> one hundred and five</v>
          </cell>
          <cell r="C109" t="str">
            <v xml:space="preserve"> one hundred and five</v>
          </cell>
          <cell r="D109" t="str">
            <v xml:space="preserve"> one hundred and five Thousand</v>
          </cell>
          <cell r="E109" t="str">
            <v xml:space="preserve"> one hundred and five Lakhs</v>
          </cell>
          <cell r="F109" t="str">
            <v xml:space="preserve"> one hundred and five Crores</v>
          </cell>
          <cell r="G109" t="str">
            <v xml:space="preserve"> one hundred and five Millions</v>
          </cell>
          <cell r="H109" t="str">
            <v xml:space="preserve"> one hundred and five Billions</v>
          </cell>
        </row>
        <row r="110">
          <cell r="A110">
            <v>106</v>
          </cell>
          <cell r="B110" t="str">
            <v xml:space="preserve"> one hundred and six </v>
          </cell>
          <cell r="C110" t="str">
            <v xml:space="preserve"> one hundred and six </v>
          </cell>
          <cell r="D110" t="str">
            <v xml:space="preserve"> one hundred and six  Thousand</v>
          </cell>
          <cell r="E110" t="str">
            <v xml:space="preserve"> one hundred and six  Lakhs</v>
          </cell>
          <cell r="F110" t="str">
            <v xml:space="preserve"> one hundred and six  Crores</v>
          </cell>
          <cell r="G110" t="str">
            <v xml:space="preserve"> one hundred and six  Millions</v>
          </cell>
          <cell r="H110" t="str">
            <v xml:space="preserve"> one hundred and six  Billions</v>
          </cell>
        </row>
        <row r="111">
          <cell r="A111">
            <v>107</v>
          </cell>
          <cell r="B111" t="str">
            <v xml:space="preserve"> one hundred and seven</v>
          </cell>
          <cell r="C111" t="str">
            <v xml:space="preserve"> one hundred and seven</v>
          </cell>
          <cell r="D111" t="str">
            <v xml:space="preserve"> one hundred and seven Thousand</v>
          </cell>
          <cell r="E111" t="str">
            <v xml:space="preserve"> one hundred and seven Lakhs</v>
          </cell>
          <cell r="F111" t="str">
            <v xml:space="preserve"> one hundred and seven Crores</v>
          </cell>
          <cell r="G111" t="str">
            <v xml:space="preserve"> one hundred and seven Millions</v>
          </cell>
          <cell r="H111" t="str">
            <v xml:space="preserve"> one hundred and seven Billions</v>
          </cell>
        </row>
        <row r="112">
          <cell r="A112">
            <v>108</v>
          </cell>
          <cell r="B112" t="str">
            <v xml:space="preserve"> one hundred and eight</v>
          </cell>
          <cell r="C112" t="str">
            <v xml:space="preserve"> one hundred and eight</v>
          </cell>
          <cell r="D112" t="str">
            <v xml:space="preserve"> one hundred and eight Thousand</v>
          </cell>
          <cell r="E112" t="str">
            <v xml:space="preserve"> one hundred and eight Lakhs</v>
          </cell>
          <cell r="F112" t="str">
            <v xml:space="preserve"> one hundred and eight Crores</v>
          </cell>
          <cell r="G112" t="str">
            <v xml:space="preserve"> one hundred and eight Millions</v>
          </cell>
          <cell r="H112" t="str">
            <v xml:space="preserve"> one hundred and eight Billions</v>
          </cell>
        </row>
        <row r="113">
          <cell r="A113">
            <v>109</v>
          </cell>
          <cell r="B113" t="str">
            <v xml:space="preserve"> one hundred and nine</v>
          </cell>
          <cell r="C113" t="str">
            <v xml:space="preserve"> one hundred and nine</v>
          </cell>
          <cell r="D113" t="str">
            <v xml:space="preserve"> one hundred and nine Thousand</v>
          </cell>
          <cell r="E113" t="str">
            <v xml:space="preserve"> one hundred and nine Lakhs</v>
          </cell>
          <cell r="F113" t="str">
            <v xml:space="preserve"> one hundred and nine Crores</v>
          </cell>
          <cell r="G113" t="str">
            <v xml:space="preserve"> one hundred and nine Millions</v>
          </cell>
          <cell r="H113" t="str">
            <v xml:space="preserve"> one hundred and nine Billions</v>
          </cell>
        </row>
        <row r="114">
          <cell r="A114">
            <v>110</v>
          </cell>
          <cell r="B114" t="str">
            <v xml:space="preserve"> one hundred and ten</v>
          </cell>
          <cell r="C114" t="str">
            <v xml:space="preserve"> one hundred and ten</v>
          </cell>
          <cell r="D114" t="str">
            <v xml:space="preserve"> one hundred and ten Thousand</v>
          </cell>
          <cell r="E114" t="str">
            <v xml:space="preserve"> one hundred and ten Lakhs</v>
          </cell>
          <cell r="F114" t="str">
            <v xml:space="preserve"> one hundred and ten Crores</v>
          </cell>
          <cell r="G114" t="str">
            <v xml:space="preserve"> one hundred and ten Millions</v>
          </cell>
          <cell r="H114" t="str">
            <v xml:space="preserve"> one hundred and ten Billions</v>
          </cell>
        </row>
        <row r="115">
          <cell r="A115">
            <v>111</v>
          </cell>
          <cell r="B115" t="str">
            <v xml:space="preserve"> one hundred and eleven</v>
          </cell>
          <cell r="C115" t="str">
            <v xml:space="preserve"> one hundred and eleven</v>
          </cell>
          <cell r="D115" t="str">
            <v xml:space="preserve"> one hundred and eleven Thousand</v>
          </cell>
          <cell r="E115" t="str">
            <v xml:space="preserve"> one hundred and eleven Lakhs</v>
          </cell>
          <cell r="F115" t="str">
            <v xml:space="preserve"> one hundred and eleven Crores</v>
          </cell>
          <cell r="G115" t="str">
            <v xml:space="preserve"> one hundred and eleven Millions</v>
          </cell>
          <cell r="H115" t="str">
            <v xml:space="preserve"> one hundred and eleven Billions</v>
          </cell>
        </row>
        <row r="116">
          <cell r="A116">
            <v>112</v>
          </cell>
          <cell r="B116" t="str">
            <v xml:space="preserve"> one hundred and twelve</v>
          </cell>
          <cell r="C116" t="str">
            <v xml:space="preserve"> one hundred and twelve</v>
          </cell>
          <cell r="D116" t="str">
            <v xml:space="preserve"> one hundred and twelve Thousand</v>
          </cell>
          <cell r="E116" t="str">
            <v xml:space="preserve"> one hundred and twelve Lakhs</v>
          </cell>
          <cell r="F116" t="str">
            <v xml:space="preserve"> one hundred and twelve Crores</v>
          </cell>
          <cell r="G116" t="str">
            <v xml:space="preserve"> one hundred and twelve Millions</v>
          </cell>
          <cell r="H116" t="str">
            <v xml:space="preserve"> one hundred and twelve Billions</v>
          </cell>
        </row>
        <row r="117">
          <cell r="A117">
            <v>113</v>
          </cell>
          <cell r="B117" t="str">
            <v xml:space="preserve"> one hundred and thirteen</v>
          </cell>
          <cell r="C117" t="str">
            <v xml:space="preserve"> one hundred and thirteen</v>
          </cell>
          <cell r="D117" t="str">
            <v xml:space="preserve"> one hundred and thirteen Thousand</v>
          </cell>
          <cell r="E117" t="str">
            <v xml:space="preserve"> one hundred and thirteen Lakhs</v>
          </cell>
          <cell r="F117" t="str">
            <v xml:space="preserve"> one hundred and thirteen Crores</v>
          </cell>
          <cell r="G117" t="str">
            <v xml:space="preserve"> one hundred and thirteen Millions</v>
          </cell>
          <cell r="H117" t="str">
            <v xml:space="preserve"> one hundred and thirteen Billions</v>
          </cell>
        </row>
        <row r="118">
          <cell r="A118">
            <v>114</v>
          </cell>
          <cell r="B118" t="str">
            <v xml:space="preserve"> one hundred and fourteen</v>
          </cell>
          <cell r="C118" t="str">
            <v xml:space="preserve"> one hundred and fourteen</v>
          </cell>
          <cell r="D118" t="str">
            <v xml:space="preserve"> one hundred and fourteen Thousand</v>
          </cell>
          <cell r="E118" t="str">
            <v xml:space="preserve"> one hundred and fourteen Lakhs</v>
          </cell>
          <cell r="F118" t="str">
            <v xml:space="preserve"> one hundred and fourteen Crores</v>
          </cell>
          <cell r="G118" t="str">
            <v xml:space="preserve"> one hundred and fourteen Millions</v>
          </cell>
          <cell r="H118" t="str">
            <v xml:space="preserve"> one hundred and fourteen Billions</v>
          </cell>
        </row>
        <row r="119">
          <cell r="A119">
            <v>115</v>
          </cell>
          <cell r="B119" t="str">
            <v xml:space="preserve"> one hundred and fifteen</v>
          </cell>
          <cell r="C119" t="str">
            <v xml:space="preserve"> one hundred and fifteen</v>
          </cell>
          <cell r="D119" t="str">
            <v xml:space="preserve"> one hundred and fifteen Thousand</v>
          </cell>
          <cell r="E119" t="str">
            <v xml:space="preserve"> one hundred and fifteen Lakhs</v>
          </cell>
          <cell r="F119" t="str">
            <v xml:space="preserve"> one hundred and fifteen Crores</v>
          </cell>
          <cell r="G119" t="str">
            <v xml:space="preserve"> one hundred and fifteen Millions</v>
          </cell>
          <cell r="H119" t="str">
            <v xml:space="preserve"> one hundred and fifteen Billions</v>
          </cell>
        </row>
        <row r="120">
          <cell r="A120">
            <v>116</v>
          </cell>
          <cell r="B120" t="str">
            <v xml:space="preserve"> one hundred and sixteen</v>
          </cell>
          <cell r="C120" t="str">
            <v xml:space="preserve"> one hundred and sixteen</v>
          </cell>
          <cell r="D120" t="str">
            <v xml:space="preserve"> one hundred and sixteen Thousand</v>
          </cell>
          <cell r="E120" t="str">
            <v xml:space="preserve"> one hundred and sixteen Lakhs</v>
          </cell>
          <cell r="F120" t="str">
            <v xml:space="preserve"> one hundred and sixteen Crores</v>
          </cell>
          <cell r="G120" t="str">
            <v xml:space="preserve"> one hundred and sixteen Millions</v>
          </cell>
          <cell r="H120" t="str">
            <v xml:space="preserve"> one hundred and sixteen Billions</v>
          </cell>
        </row>
        <row r="121">
          <cell r="A121">
            <v>117</v>
          </cell>
          <cell r="B121" t="str">
            <v xml:space="preserve"> one hundred and seventeen</v>
          </cell>
          <cell r="C121" t="str">
            <v xml:space="preserve"> one hundred and seventeen</v>
          </cell>
          <cell r="D121" t="str">
            <v xml:space="preserve"> one hundred and seventeen Thousand</v>
          </cell>
          <cell r="E121" t="str">
            <v xml:space="preserve"> one hundred and seventeen Lakhs</v>
          </cell>
          <cell r="F121" t="str">
            <v xml:space="preserve"> one hundred and seventeen Crores</v>
          </cell>
          <cell r="G121" t="str">
            <v xml:space="preserve"> one hundred and seventeen Millions</v>
          </cell>
          <cell r="H121" t="str">
            <v xml:space="preserve"> one hundred and seventeen Billions</v>
          </cell>
        </row>
        <row r="122">
          <cell r="A122">
            <v>118</v>
          </cell>
          <cell r="B122" t="str">
            <v xml:space="preserve"> one hundred and eighteen</v>
          </cell>
          <cell r="C122" t="str">
            <v xml:space="preserve"> one hundred and eighteen</v>
          </cell>
          <cell r="D122" t="str">
            <v xml:space="preserve"> one hundred and eighteen Thousand</v>
          </cell>
          <cell r="E122" t="str">
            <v xml:space="preserve"> one hundred and eighteen Lakhs</v>
          </cell>
          <cell r="F122" t="str">
            <v xml:space="preserve"> one hundred and eighteen Crores</v>
          </cell>
          <cell r="G122" t="str">
            <v xml:space="preserve"> one hundred and eighteen Millions</v>
          </cell>
          <cell r="H122" t="str">
            <v xml:space="preserve"> one hundred and eighteen Billions</v>
          </cell>
        </row>
        <row r="123">
          <cell r="A123">
            <v>119</v>
          </cell>
          <cell r="B123" t="str">
            <v xml:space="preserve"> one hundred and nineteen</v>
          </cell>
          <cell r="C123" t="str">
            <v xml:space="preserve"> one hundred and nineteen</v>
          </cell>
          <cell r="D123" t="str">
            <v xml:space="preserve"> one hundred and nineteen Thousand</v>
          </cell>
          <cell r="E123" t="str">
            <v xml:space="preserve"> one hundred and nineteen Lakhs</v>
          </cell>
          <cell r="F123" t="str">
            <v xml:space="preserve"> one hundred and nineteen Crores</v>
          </cell>
          <cell r="G123" t="str">
            <v xml:space="preserve"> one hundred and nineteen Millions</v>
          </cell>
          <cell r="H123" t="str">
            <v xml:space="preserve"> one hundred and nineteen Billions</v>
          </cell>
        </row>
        <row r="124">
          <cell r="A124">
            <v>120</v>
          </cell>
          <cell r="B124" t="str">
            <v xml:space="preserve"> one hundred and twenty</v>
          </cell>
          <cell r="C124" t="str">
            <v xml:space="preserve"> one hundred and twenty</v>
          </cell>
          <cell r="D124" t="str">
            <v xml:space="preserve"> one hundred and twenty Thousand</v>
          </cell>
          <cell r="E124" t="str">
            <v xml:space="preserve"> one hundred and twenty Lakhs</v>
          </cell>
          <cell r="F124" t="str">
            <v xml:space="preserve"> one hundred and twenty Crores</v>
          </cell>
          <cell r="G124" t="str">
            <v xml:space="preserve"> one hundred and twenty Millions</v>
          </cell>
          <cell r="H124" t="str">
            <v xml:space="preserve"> one hundred and twenty Billions</v>
          </cell>
        </row>
        <row r="125">
          <cell r="A125">
            <v>121</v>
          </cell>
          <cell r="B125" t="str">
            <v xml:space="preserve"> one hundred and twenty one</v>
          </cell>
          <cell r="C125" t="str">
            <v xml:space="preserve"> one hundred and twenty one</v>
          </cell>
          <cell r="D125" t="str">
            <v xml:space="preserve"> one hundred and twenty one Thousand</v>
          </cell>
          <cell r="E125" t="str">
            <v xml:space="preserve"> one hundred and twenty one Lakhs</v>
          </cell>
          <cell r="F125" t="str">
            <v xml:space="preserve"> one hundred and twenty one Crores</v>
          </cell>
          <cell r="G125" t="str">
            <v xml:space="preserve"> one hundred and twenty one Millions</v>
          </cell>
          <cell r="H125" t="str">
            <v xml:space="preserve"> one hundred and twenty one Billions</v>
          </cell>
        </row>
        <row r="126">
          <cell r="A126">
            <v>122</v>
          </cell>
          <cell r="B126" t="str">
            <v xml:space="preserve"> one hundred and twenty two</v>
          </cell>
          <cell r="C126" t="str">
            <v xml:space="preserve"> one hundred and twenty two</v>
          </cell>
          <cell r="D126" t="str">
            <v xml:space="preserve"> one hundred and twenty two Thousand</v>
          </cell>
          <cell r="E126" t="str">
            <v xml:space="preserve"> one hundred and twenty two Lakhs</v>
          </cell>
          <cell r="F126" t="str">
            <v xml:space="preserve"> one hundred and twenty two Crores</v>
          </cell>
          <cell r="G126" t="str">
            <v xml:space="preserve"> one hundred and twenty two Millions</v>
          </cell>
          <cell r="H126" t="str">
            <v xml:space="preserve"> one hundred and twenty two Billions</v>
          </cell>
        </row>
        <row r="127">
          <cell r="A127">
            <v>123</v>
          </cell>
          <cell r="B127" t="str">
            <v xml:space="preserve"> one hundred and twenty three</v>
          </cell>
          <cell r="C127" t="str">
            <v xml:space="preserve"> one hundred and twenty three</v>
          </cell>
          <cell r="D127" t="str">
            <v xml:space="preserve"> one hundred and twenty three Thousand</v>
          </cell>
          <cell r="E127" t="str">
            <v xml:space="preserve"> one hundred and twenty three Lakhs</v>
          </cell>
          <cell r="F127" t="str">
            <v xml:space="preserve"> one hundred and twenty three Crores</v>
          </cell>
          <cell r="G127" t="str">
            <v xml:space="preserve"> one hundred and twenty three Millions</v>
          </cell>
          <cell r="H127" t="str">
            <v xml:space="preserve"> one hundred and twenty three Billions</v>
          </cell>
        </row>
        <row r="128">
          <cell r="A128">
            <v>124</v>
          </cell>
          <cell r="B128" t="str">
            <v xml:space="preserve"> one hundred and twenty four</v>
          </cell>
          <cell r="C128" t="str">
            <v xml:space="preserve"> one hundred and twenty four</v>
          </cell>
          <cell r="D128" t="str">
            <v xml:space="preserve"> one hundred and twenty four Thousand</v>
          </cell>
          <cell r="E128" t="str">
            <v xml:space="preserve"> one hundred and twenty four Lakhs</v>
          </cell>
          <cell r="F128" t="str">
            <v xml:space="preserve"> one hundred and twenty four Crores</v>
          </cell>
          <cell r="G128" t="str">
            <v xml:space="preserve"> one hundred and twenty four Millions</v>
          </cell>
          <cell r="H128" t="str">
            <v xml:space="preserve"> one hundred and twenty four Billions</v>
          </cell>
        </row>
        <row r="129">
          <cell r="A129">
            <v>125</v>
          </cell>
          <cell r="B129" t="str">
            <v xml:space="preserve"> one hundred and twenty five </v>
          </cell>
          <cell r="C129" t="str">
            <v xml:space="preserve"> one hundred and twenty five </v>
          </cell>
          <cell r="D129" t="str">
            <v xml:space="preserve"> one hundred and twenty five  Thousand</v>
          </cell>
          <cell r="E129" t="str">
            <v xml:space="preserve"> one hundred and twenty five  Lakhs</v>
          </cell>
          <cell r="F129" t="str">
            <v xml:space="preserve"> one hundred and twenty five  Crores</v>
          </cell>
          <cell r="G129" t="str">
            <v xml:space="preserve"> one hundred and twenty five  Millions</v>
          </cell>
          <cell r="H129" t="str">
            <v xml:space="preserve"> one hundred and twenty five  Billions</v>
          </cell>
        </row>
        <row r="130">
          <cell r="A130">
            <v>126</v>
          </cell>
          <cell r="B130" t="str">
            <v xml:space="preserve"> one hundred and twenty six</v>
          </cell>
          <cell r="C130" t="str">
            <v xml:space="preserve"> one hundred and twenty six</v>
          </cell>
          <cell r="D130" t="str">
            <v xml:space="preserve"> one hundred and twenty six Thousand</v>
          </cell>
          <cell r="E130" t="str">
            <v xml:space="preserve"> one hundred and twenty six Lakhs</v>
          </cell>
          <cell r="F130" t="str">
            <v xml:space="preserve"> one hundred and twenty six Crores</v>
          </cell>
          <cell r="G130" t="str">
            <v xml:space="preserve"> one hundred and twenty six Millions</v>
          </cell>
          <cell r="H130" t="str">
            <v xml:space="preserve"> one hundred and twenty six Billions</v>
          </cell>
        </row>
        <row r="131">
          <cell r="A131">
            <v>127</v>
          </cell>
          <cell r="B131" t="str">
            <v xml:space="preserve"> one hundred and twenty seven</v>
          </cell>
          <cell r="C131" t="str">
            <v xml:space="preserve"> one hundred and twenty seven</v>
          </cell>
          <cell r="D131" t="str">
            <v xml:space="preserve"> one hundred and twenty seven Thousand</v>
          </cell>
          <cell r="E131" t="str">
            <v xml:space="preserve"> one hundred and twenty seven Lakhs</v>
          </cell>
          <cell r="F131" t="str">
            <v xml:space="preserve"> one hundred and twenty seven Crores</v>
          </cell>
          <cell r="G131" t="str">
            <v xml:space="preserve"> one hundred and twenty seven Millions</v>
          </cell>
          <cell r="H131" t="str">
            <v xml:space="preserve"> one hundred and twenty seven Billions</v>
          </cell>
        </row>
        <row r="132">
          <cell r="A132">
            <v>128</v>
          </cell>
          <cell r="B132" t="str">
            <v xml:space="preserve"> one hundred and twenty eight </v>
          </cell>
          <cell r="C132" t="str">
            <v xml:space="preserve"> one hundred and twenty eight </v>
          </cell>
          <cell r="D132" t="str">
            <v xml:space="preserve"> one hundred and twenty eight  Thousand</v>
          </cell>
          <cell r="E132" t="str">
            <v xml:space="preserve"> one hundred and twenty eight  Lakhs</v>
          </cell>
          <cell r="F132" t="str">
            <v xml:space="preserve"> one hundred and twenty eight  Crores</v>
          </cell>
          <cell r="G132" t="str">
            <v xml:space="preserve"> one hundred and twenty eight  Millions</v>
          </cell>
          <cell r="H132" t="str">
            <v xml:space="preserve"> one hundred and twenty eight  Billions</v>
          </cell>
        </row>
        <row r="133">
          <cell r="A133">
            <v>129</v>
          </cell>
          <cell r="B133" t="str">
            <v xml:space="preserve"> one hundred and twenty nine</v>
          </cell>
          <cell r="C133" t="str">
            <v xml:space="preserve"> one hundred and twenty nine</v>
          </cell>
          <cell r="D133" t="str">
            <v xml:space="preserve"> one hundred and twenty nine Thousand</v>
          </cell>
          <cell r="E133" t="str">
            <v xml:space="preserve"> one hundred and twenty nine Lakhs</v>
          </cell>
          <cell r="F133" t="str">
            <v xml:space="preserve"> one hundred and twenty nine Crores</v>
          </cell>
          <cell r="G133" t="str">
            <v xml:space="preserve"> one hundred and twenty nine Millions</v>
          </cell>
          <cell r="H133" t="str">
            <v xml:space="preserve"> one hundred and twenty nine Billions</v>
          </cell>
        </row>
        <row r="134">
          <cell r="A134">
            <v>130</v>
          </cell>
          <cell r="B134" t="str">
            <v xml:space="preserve"> one hundred and thirty</v>
          </cell>
          <cell r="C134" t="str">
            <v xml:space="preserve"> one hundred and thirty</v>
          </cell>
          <cell r="D134" t="str">
            <v xml:space="preserve"> one hundred and thirty Thousand</v>
          </cell>
          <cell r="E134" t="str">
            <v xml:space="preserve"> one hundred and thirty Lakhs</v>
          </cell>
          <cell r="F134" t="str">
            <v xml:space="preserve"> one hundred and thirty Crores</v>
          </cell>
          <cell r="G134" t="str">
            <v xml:space="preserve"> one hundred and thirty Millions</v>
          </cell>
          <cell r="H134" t="str">
            <v xml:space="preserve"> one hundred and thirty Billions</v>
          </cell>
        </row>
        <row r="135">
          <cell r="A135">
            <v>131</v>
          </cell>
          <cell r="B135" t="str">
            <v xml:space="preserve"> one hundred and thirty one</v>
          </cell>
          <cell r="C135" t="str">
            <v xml:space="preserve"> one hundred and thirty one</v>
          </cell>
          <cell r="D135" t="str">
            <v xml:space="preserve"> one hundred and thirty one Thousand</v>
          </cell>
          <cell r="E135" t="str">
            <v xml:space="preserve"> one hundred and thirty one Lakhs</v>
          </cell>
          <cell r="F135" t="str">
            <v xml:space="preserve"> one hundred and thirty one Crores</v>
          </cell>
          <cell r="G135" t="str">
            <v xml:space="preserve"> one hundred and thirty one Millions</v>
          </cell>
          <cell r="H135" t="str">
            <v xml:space="preserve"> one hundred and thirty one Billions</v>
          </cell>
        </row>
        <row r="136">
          <cell r="A136">
            <v>132</v>
          </cell>
          <cell r="B136" t="str">
            <v xml:space="preserve"> one hundred and thirty two</v>
          </cell>
          <cell r="C136" t="str">
            <v xml:space="preserve"> one hundred and thirty two</v>
          </cell>
          <cell r="D136" t="str">
            <v xml:space="preserve"> one hundred and thirty two Thousand</v>
          </cell>
          <cell r="E136" t="str">
            <v xml:space="preserve"> one hundred and thirty two Lakhs</v>
          </cell>
          <cell r="F136" t="str">
            <v xml:space="preserve"> one hundred and thirty two Crores</v>
          </cell>
          <cell r="G136" t="str">
            <v xml:space="preserve"> one hundred and thirty two Millions</v>
          </cell>
          <cell r="H136" t="str">
            <v xml:space="preserve"> one hundred and thirty two Billions</v>
          </cell>
        </row>
        <row r="137">
          <cell r="A137">
            <v>133</v>
          </cell>
          <cell r="B137" t="str">
            <v xml:space="preserve"> one hundred and thirty three</v>
          </cell>
          <cell r="C137" t="str">
            <v xml:space="preserve"> one hundred and thirty three</v>
          </cell>
          <cell r="D137" t="str">
            <v xml:space="preserve"> one hundred and thirty three Thousand</v>
          </cell>
          <cell r="E137" t="str">
            <v xml:space="preserve"> one hundred and thirty three Lakhs</v>
          </cell>
          <cell r="F137" t="str">
            <v xml:space="preserve"> one hundred and thirty three Crores</v>
          </cell>
          <cell r="G137" t="str">
            <v xml:space="preserve"> one hundred and thirty three Millions</v>
          </cell>
          <cell r="H137" t="str">
            <v xml:space="preserve"> one hundred and thirty three Billions</v>
          </cell>
        </row>
        <row r="138">
          <cell r="A138">
            <v>134</v>
          </cell>
          <cell r="B138" t="str">
            <v xml:space="preserve"> one hundred and thirty four</v>
          </cell>
          <cell r="C138" t="str">
            <v xml:space="preserve"> one hundred and thirty four</v>
          </cell>
          <cell r="D138" t="str">
            <v xml:space="preserve"> one hundred and thirty four Thousand</v>
          </cell>
          <cell r="E138" t="str">
            <v xml:space="preserve"> one hundred and thirty four Lakhs</v>
          </cell>
          <cell r="F138" t="str">
            <v xml:space="preserve"> one hundred and thirty four Crores</v>
          </cell>
          <cell r="G138" t="str">
            <v xml:space="preserve"> one hundred and thirty four Millions</v>
          </cell>
          <cell r="H138" t="str">
            <v xml:space="preserve"> one hundred and thirty four Billions</v>
          </cell>
        </row>
        <row r="139">
          <cell r="A139">
            <v>135</v>
          </cell>
          <cell r="B139" t="str">
            <v xml:space="preserve"> one hundred and thirty five</v>
          </cell>
          <cell r="C139" t="str">
            <v xml:space="preserve"> one hundred and thirty five</v>
          </cell>
          <cell r="D139" t="str">
            <v xml:space="preserve"> one hundred and thirty five Thousand</v>
          </cell>
          <cell r="E139" t="str">
            <v xml:space="preserve"> one hundred and thirty five Lakhs</v>
          </cell>
          <cell r="F139" t="str">
            <v xml:space="preserve"> one hundred and thirty five Crores</v>
          </cell>
          <cell r="G139" t="str">
            <v xml:space="preserve"> one hundred and thirty five Millions</v>
          </cell>
          <cell r="H139" t="str">
            <v xml:space="preserve"> one hundred and thirty five Billions</v>
          </cell>
        </row>
        <row r="140">
          <cell r="A140">
            <v>136</v>
          </cell>
          <cell r="B140" t="str">
            <v xml:space="preserve"> one hundred and thirty six</v>
          </cell>
          <cell r="C140" t="str">
            <v xml:space="preserve"> one hundred and thirty six</v>
          </cell>
          <cell r="D140" t="str">
            <v xml:space="preserve"> one hundred and thirty six Thousand</v>
          </cell>
          <cell r="E140" t="str">
            <v xml:space="preserve"> one hundred and thirty six Lakhs</v>
          </cell>
          <cell r="F140" t="str">
            <v xml:space="preserve"> one hundred and thirty six Crores</v>
          </cell>
          <cell r="G140" t="str">
            <v xml:space="preserve"> one hundred and thirty six Millions</v>
          </cell>
          <cell r="H140" t="str">
            <v xml:space="preserve"> one hundred and thirty six Billions</v>
          </cell>
        </row>
        <row r="141">
          <cell r="A141">
            <v>137</v>
          </cell>
          <cell r="B141" t="str">
            <v xml:space="preserve"> one hundred and thirty seven</v>
          </cell>
          <cell r="C141" t="str">
            <v xml:space="preserve"> one hundred and thirty seven</v>
          </cell>
          <cell r="D141" t="str">
            <v xml:space="preserve"> one hundred and thirty seven Thousand</v>
          </cell>
          <cell r="E141" t="str">
            <v xml:space="preserve"> one hundred and thirty seven Lakhs</v>
          </cell>
          <cell r="F141" t="str">
            <v xml:space="preserve"> one hundred and thirty seven Crores</v>
          </cell>
          <cell r="G141" t="str">
            <v xml:space="preserve"> one hundred and thirty seven Millions</v>
          </cell>
          <cell r="H141" t="str">
            <v xml:space="preserve"> one hundred and thirty seven Billions</v>
          </cell>
        </row>
        <row r="142">
          <cell r="A142">
            <v>138</v>
          </cell>
          <cell r="B142" t="str">
            <v xml:space="preserve"> one hundred and thirty eight</v>
          </cell>
          <cell r="C142" t="str">
            <v xml:space="preserve"> one hundred and thirty eight</v>
          </cell>
          <cell r="D142" t="str">
            <v xml:space="preserve"> one hundred and thirty eight Thousand</v>
          </cell>
          <cell r="E142" t="str">
            <v xml:space="preserve"> one hundred and thirty eight Lakhs</v>
          </cell>
          <cell r="F142" t="str">
            <v xml:space="preserve"> one hundred and thirty eight Crores</v>
          </cell>
          <cell r="G142" t="str">
            <v xml:space="preserve"> one hundred and thirty eight Millions</v>
          </cell>
          <cell r="H142" t="str">
            <v xml:space="preserve"> one hundred and thirty eight Billions</v>
          </cell>
        </row>
        <row r="143">
          <cell r="A143">
            <v>139</v>
          </cell>
          <cell r="B143" t="str">
            <v xml:space="preserve"> one hundred and thirty nine</v>
          </cell>
          <cell r="C143" t="str">
            <v xml:space="preserve"> one hundred and thirty nine</v>
          </cell>
          <cell r="D143" t="str">
            <v xml:space="preserve"> one hundred and thirty nine Thousand</v>
          </cell>
          <cell r="E143" t="str">
            <v xml:space="preserve"> one hundred and thirty nine Lakhs</v>
          </cell>
          <cell r="F143" t="str">
            <v xml:space="preserve"> one hundred and thirty nine Crores</v>
          </cell>
          <cell r="G143" t="str">
            <v xml:space="preserve"> one hundred and thirty nine Millions</v>
          </cell>
          <cell r="H143" t="str">
            <v xml:space="preserve"> one hundred and thirty nine Billions</v>
          </cell>
        </row>
        <row r="144">
          <cell r="A144">
            <v>140</v>
          </cell>
          <cell r="B144" t="str">
            <v xml:space="preserve"> one hundred and forty</v>
          </cell>
          <cell r="C144" t="str">
            <v xml:space="preserve"> one hundred and forty</v>
          </cell>
          <cell r="D144" t="str">
            <v xml:space="preserve"> one hundred and forty Thousand</v>
          </cell>
          <cell r="E144" t="str">
            <v xml:space="preserve"> one hundred and forty Lakhs</v>
          </cell>
          <cell r="F144" t="str">
            <v xml:space="preserve"> one hundred and forty Crores</v>
          </cell>
          <cell r="G144" t="str">
            <v xml:space="preserve"> one hundred and forty Millions</v>
          </cell>
          <cell r="H144" t="str">
            <v xml:space="preserve"> one hundred and forty Billions</v>
          </cell>
        </row>
        <row r="145">
          <cell r="A145">
            <v>141</v>
          </cell>
          <cell r="B145" t="str">
            <v xml:space="preserve"> one hundred and forty one</v>
          </cell>
          <cell r="C145" t="str">
            <v xml:space="preserve"> one hundred and forty one</v>
          </cell>
          <cell r="D145" t="str">
            <v xml:space="preserve"> one hundred and forty one Thousand</v>
          </cell>
          <cell r="E145" t="str">
            <v xml:space="preserve"> one hundred and forty one Lakhs</v>
          </cell>
          <cell r="F145" t="str">
            <v xml:space="preserve"> one hundred and forty one Crores</v>
          </cell>
          <cell r="G145" t="str">
            <v xml:space="preserve"> one hundred and forty one Millions</v>
          </cell>
          <cell r="H145" t="str">
            <v xml:space="preserve"> one hundred and forty one Billions</v>
          </cell>
        </row>
        <row r="146">
          <cell r="A146">
            <v>142</v>
          </cell>
          <cell r="B146" t="str">
            <v xml:space="preserve"> one hundred and forty two</v>
          </cell>
          <cell r="C146" t="str">
            <v xml:space="preserve"> one hundred and forty two</v>
          </cell>
          <cell r="D146" t="str">
            <v xml:space="preserve"> one hundred and forty two Thousand</v>
          </cell>
          <cell r="E146" t="str">
            <v xml:space="preserve"> one hundred and forty two Lakhs</v>
          </cell>
          <cell r="F146" t="str">
            <v xml:space="preserve"> one hundred and forty two Crores</v>
          </cell>
          <cell r="G146" t="str">
            <v xml:space="preserve"> one hundred and forty two Millions</v>
          </cell>
          <cell r="H146" t="str">
            <v xml:space="preserve"> one hundred and forty two Billions</v>
          </cell>
        </row>
        <row r="147">
          <cell r="A147">
            <v>143</v>
          </cell>
          <cell r="B147" t="str">
            <v xml:space="preserve"> one hundred and forty three</v>
          </cell>
          <cell r="C147" t="str">
            <v xml:space="preserve"> one hundred and forty three</v>
          </cell>
          <cell r="D147" t="str">
            <v xml:space="preserve"> one hundred and forty three Thousand</v>
          </cell>
          <cell r="E147" t="str">
            <v xml:space="preserve"> one hundred and forty three Lakhs</v>
          </cell>
          <cell r="F147" t="str">
            <v xml:space="preserve"> one hundred and forty three Crores</v>
          </cell>
          <cell r="G147" t="str">
            <v xml:space="preserve"> one hundred and forty three Millions</v>
          </cell>
          <cell r="H147" t="str">
            <v xml:space="preserve"> one hundred and forty three Billions</v>
          </cell>
        </row>
        <row r="148">
          <cell r="A148">
            <v>144</v>
          </cell>
          <cell r="B148" t="str">
            <v xml:space="preserve"> one hundred and forty four</v>
          </cell>
          <cell r="C148" t="str">
            <v xml:space="preserve"> one hundred and forty four</v>
          </cell>
          <cell r="D148" t="str">
            <v xml:space="preserve"> one hundred and forty four Thousand</v>
          </cell>
          <cell r="E148" t="str">
            <v xml:space="preserve"> one hundred and forty four Lakhs</v>
          </cell>
          <cell r="F148" t="str">
            <v xml:space="preserve"> one hundred and forty four Crores</v>
          </cell>
          <cell r="G148" t="str">
            <v xml:space="preserve"> one hundred and forty four Millions</v>
          </cell>
          <cell r="H148" t="str">
            <v xml:space="preserve"> one hundred and forty four Billions</v>
          </cell>
        </row>
        <row r="149">
          <cell r="A149">
            <v>145</v>
          </cell>
          <cell r="B149" t="str">
            <v xml:space="preserve"> one hundred and forty five</v>
          </cell>
          <cell r="C149" t="str">
            <v xml:space="preserve"> one hundred and forty five</v>
          </cell>
          <cell r="D149" t="str">
            <v xml:space="preserve"> one hundred and forty five Thousand</v>
          </cell>
          <cell r="E149" t="str">
            <v xml:space="preserve"> one hundred and forty five Lakhs</v>
          </cell>
          <cell r="F149" t="str">
            <v xml:space="preserve"> one hundred and forty five Crores</v>
          </cell>
          <cell r="G149" t="str">
            <v xml:space="preserve"> one hundred and forty five Millions</v>
          </cell>
          <cell r="H149" t="str">
            <v xml:space="preserve"> one hundred and forty five Billions</v>
          </cell>
        </row>
        <row r="150">
          <cell r="A150">
            <v>146</v>
          </cell>
          <cell r="B150" t="str">
            <v xml:space="preserve"> one hundred and forty six</v>
          </cell>
          <cell r="C150" t="str">
            <v xml:space="preserve"> one hundred and forty six</v>
          </cell>
          <cell r="D150" t="str">
            <v xml:space="preserve"> one hundred and forty six Thousand</v>
          </cell>
          <cell r="E150" t="str">
            <v xml:space="preserve"> one hundred and forty six Lakhs</v>
          </cell>
          <cell r="F150" t="str">
            <v xml:space="preserve"> one hundred and forty six Crores</v>
          </cell>
          <cell r="G150" t="str">
            <v xml:space="preserve"> one hundred and forty six Millions</v>
          </cell>
          <cell r="H150" t="str">
            <v xml:space="preserve"> one hundred and forty six Billions</v>
          </cell>
        </row>
        <row r="151">
          <cell r="A151">
            <v>147</v>
          </cell>
          <cell r="B151" t="str">
            <v xml:space="preserve"> one hundred and forty seven</v>
          </cell>
          <cell r="C151" t="str">
            <v xml:space="preserve"> one hundred and forty seven</v>
          </cell>
          <cell r="D151" t="str">
            <v xml:space="preserve"> one hundred and forty seven Thousand</v>
          </cell>
          <cell r="E151" t="str">
            <v xml:space="preserve"> one hundred and forty seven Lakhs</v>
          </cell>
          <cell r="F151" t="str">
            <v xml:space="preserve"> one hundred and forty seven Crores</v>
          </cell>
          <cell r="G151" t="str">
            <v xml:space="preserve"> one hundred and forty seven Millions</v>
          </cell>
          <cell r="H151" t="str">
            <v xml:space="preserve"> one hundred and forty seven Billions</v>
          </cell>
        </row>
        <row r="152">
          <cell r="A152">
            <v>148</v>
          </cell>
          <cell r="B152" t="str">
            <v xml:space="preserve"> one hundred and forty eight</v>
          </cell>
          <cell r="C152" t="str">
            <v xml:space="preserve"> one hundred and forty eight</v>
          </cell>
          <cell r="D152" t="str">
            <v xml:space="preserve"> one hundred and forty eight Thousand</v>
          </cell>
          <cell r="E152" t="str">
            <v xml:space="preserve"> one hundred and forty eight Lakhs</v>
          </cell>
          <cell r="F152" t="str">
            <v xml:space="preserve"> one hundred and forty eight Crores</v>
          </cell>
          <cell r="G152" t="str">
            <v xml:space="preserve"> one hundred and forty eight Millions</v>
          </cell>
          <cell r="H152" t="str">
            <v xml:space="preserve"> one hundred and forty eight Billions</v>
          </cell>
        </row>
        <row r="153">
          <cell r="A153">
            <v>149</v>
          </cell>
          <cell r="B153" t="str">
            <v xml:space="preserve"> one hundred and forty nine</v>
          </cell>
          <cell r="C153" t="str">
            <v xml:space="preserve"> one hundred and forty nine</v>
          </cell>
          <cell r="D153" t="str">
            <v xml:space="preserve"> one hundred and forty nine Thousand</v>
          </cell>
          <cell r="E153" t="str">
            <v xml:space="preserve"> one hundred and forty nine Lakhs</v>
          </cell>
          <cell r="F153" t="str">
            <v xml:space="preserve"> one hundred and forty nine Crores</v>
          </cell>
          <cell r="G153" t="str">
            <v xml:space="preserve"> one hundred and forty nine Millions</v>
          </cell>
          <cell r="H153" t="str">
            <v xml:space="preserve"> one hundred and forty nine Billions</v>
          </cell>
        </row>
        <row r="154">
          <cell r="A154">
            <v>150</v>
          </cell>
          <cell r="B154" t="str">
            <v xml:space="preserve"> one hundred and fifty</v>
          </cell>
          <cell r="C154" t="str">
            <v xml:space="preserve"> one hundred and fifty</v>
          </cell>
          <cell r="D154" t="str">
            <v xml:space="preserve"> one hundred and fifty Thousand</v>
          </cell>
          <cell r="E154" t="str">
            <v xml:space="preserve"> one hundred and fifty Lakhs</v>
          </cell>
          <cell r="F154" t="str">
            <v xml:space="preserve"> one hundred and fifty Crores</v>
          </cell>
          <cell r="G154" t="str">
            <v xml:space="preserve"> one hundred and fifty Millions</v>
          </cell>
          <cell r="H154" t="str">
            <v xml:space="preserve"> one hundred and fifty Billions</v>
          </cell>
        </row>
        <row r="155">
          <cell r="A155">
            <v>151</v>
          </cell>
          <cell r="B155" t="str">
            <v xml:space="preserve"> one hundred and fifty one</v>
          </cell>
          <cell r="C155" t="str">
            <v xml:space="preserve"> one hundred and fifty one</v>
          </cell>
          <cell r="D155" t="str">
            <v xml:space="preserve"> one hundred and fifty one Thousand</v>
          </cell>
          <cell r="E155" t="str">
            <v xml:space="preserve"> one hundred and fifty one Lakhs</v>
          </cell>
          <cell r="F155" t="str">
            <v xml:space="preserve"> one hundred and fifty one Crores</v>
          </cell>
          <cell r="G155" t="str">
            <v xml:space="preserve"> one hundred and fifty one Millions</v>
          </cell>
          <cell r="H155" t="str">
            <v xml:space="preserve"> one hundred and fifty one Billions</v>
          </cell>
        </row>
        <row r="156">
          <cell r="A156">
            <v>152</v>
          </cell>
          <cell r="B156" t="str">
            <v xml:space="preserve"> one hundred and fifty two</v>
          </cell>
          <cell r="C156" t="str">
            <v xml:space="preserve"> one hundred and fifty two</v>
          </cell>
          <cell r="D156" t="str">
            <v xml:space="preserve"> one hundred and fifty two Thousand</v>
          </cell>
          <cell r="E156" t="str">
            <v xml:space="preserve"> one hundred and fifty two Lakhs</v>
          </cell>
          <cell r="F156" t="str">
            <v xml:space="preserve"> one hundred and fifty two Crores</v>
          </cell>
          <cell r="G156" t="str">
            <v xml:space="preserve"> one hundred and fifty two Millions</v>
          </cell>
          <cell r="H156" t="str">
            <v xml:space="preserve"> one hundred and fifty two Billions</v>
          </cell>
        </row>
        <row r="157">
          <cell r="A157">
            <v>153</v>
          </cell>
          <cell r="B157" t="str">
            <v xml:space="preserve"> one hundred and fifty three</v>
          </cell>
          <cell r="C157" t="str">
            <v xml:space="preserve"> one hundred and fifty three</v>
          </cell>
          <cell r="D157" t="str">
            <v xml:space="preserve"> one hundred and fifty three Thousand</v>
          </cell>
          <cell r="E157" t="str">
            <v xml:space="preserve"> one hundred and fifty three Lakhs</v>
          </cell>
          <cell r="F157" t="str">
            <v xml:space="preserve"> one hundred and fifty three Crores</v>
          </cell>
          <cell r="G157" t="str">
            <v xml:space="preserve"> one hundred and fifty three Millions</v>
          </cell>
          <cell r="H157" t="str">
            <v xml:space="preserve"> one hundred and fifty three Billions</v>
          </cell>
        </row>
        <row r="158">
          <cell r="A158">
            <v>154</v>
          </cell>
          <cell r="B158" t="str">
            <v xml:space="preserve"> one hundred and fifty four</v>
          </cell>
          <cell r="C158" t="str">
            <v xml:space="preserve"> one hundred and fifty four</v>
          </cell>
          <cell r="D158" t="str">
            <v xml:space="preserve"> one hundred and fifty four Thousand</v>
          </cell>
          <cell r="E158" t="str">
            <v xml:space="preserve"> one hundred and fifty four Lakhs</v>
          </cell>
          <cell r="F158" t="str">
            <v xml:space="preserve"> one hundred and fifty four Crores</v>
          </cell>
          <cell r="G158" t="str">
            <v xml:space="preserve"> one hundred and fifty four Millions</v>
          </cell>
          <cell r="H158" t="str">
            <v xml:space="preserve"> one hundred and fifty four Billions</v>
          </cell>
        </row>
        <row r="159">
          <cell r="A159">
            <v>155</v>
          </cell>
          <cell r="B159" t="str">
            <v xml:space="preserve"> one hundred and fifty five</v>
          </cell>
          <cell r="C159" t="str">
            <v xml:space="preserve"> one hundred and fifty five</v>
          </cell>
          <cell r="D159" t="str">
            <v xml:space="preserve"> one hundred and fifty five Thousand</v>
          </cell>
          <cell r="E159" t="str">
            <v xml:space="preserve"> one hundred and fifty five Lakhs</v>
          </cell>
          <cell r="F159" t="str">
            <v xml:space="preserve"> one hundred and fifty five Crores</v>
          </cell>
          <cell r="G159" t="str">
            <v xml:space="preserve"> one hundred and fifty five Millions</v>
          </cell>
          <cell r="H159" t="str">
            <v xml:space="preserve"> one hundred and fifty five Billions</v>
          </cell>
        </row>
        <row r="160">
          <cell r="A160">
            <v>156</v>
          </cell>
          <cell r="B160" t="str">
            <v xml:space="preserve"> one hundred and fifty six</v>
          </cell>
          <cell r="C160" t="str">
            <v xml:space="preserve"> one hundred and fifty six</v>
          </cell>
          <cell r="D160" t="str">
            <v xml:space="preserve"> one hundred and fifty six Thousand</v>
          </cell>
          <cell r="E160" t="str">
            <v xml:space="preserve"> one hundred and fifty six Lakhs</v>
          </cell>
          <cell r="F160" t="str">
            <v xml:space="preserve"> one hundred and fifty six Crores</v>
          </cell>
          <cell r="G160" t="str">
            <v xml:space="preserve"> one hundred and fifty six Millions</v>
          </cell>
          <cell r="H160" t="str">
            <v xml:space="preserve"> one hundred and fifty six Billions</v>
          </cell>
        </row>
        <row r="161">
          <cell r="A161">
            <v>157</v>
          </cell>
          <cell r="B161" t="str">
            <v xml:space="preserve"> one hundred and fifty seven</v>
          </cell>
          <cell r="C161" t="str">
            <v xml:space="preserve"> one hundred and fifty seven</v>
          </cell>
          <cell r="D161" t="str">
            <v xml:space="preserve"> one hundred and fifty seven Thousand</v>
          </cell>
          <cell r="E161" t="str">
            <v xml:space="preserve"> one hundred and fifty seven Lakhs</v>
          </cell>
          <cell r="F161" t="str">
            <v xml:space="preserve"> one hundred and fifty seven Crores</v>
          </cell>
          <cell r="G161" t="str">
            <v xml:space="preserve"> one hundred and fifty seven Millions</v>
          </cell>
          <cell r="H161" t="str">
            <v xml:space="preserve"> one hundred and fifty seven Billions</v>
          </cell>
        </row>
        <row r="162">
          <cell r="A162">
            <v>158</v>
          </cell>
          <cell r="B162" t="str">
            <v xml:space="preserve"> one hundred and fifty eight</v>
          </cell>
          <cell r="C162" t="str">
            <v xml:space="preserve"> one hundred and fifty eight</v>
          </cell>
          <cell r="D162" t="str">
            <v xml:space="preserve"> one hundred and fifty eight Thousand</v>
          </cell>
          <cell r="E162" t="str">
            <v xml:space="preserve"> one hundred and fifty eight Lakhs</v>
          </cell>
          <cell r="F162" t="str">
            <v xml:space="preserve"> one hundred and fifty eight Crores</v>
          </cell>
          <cell r="G162" t="str">
            <v xml:space="preserve"> one hundred and fifty eight Millions</v>
          </cell>
          <cell r="H162" t="str">
            <v xml:space="preserve"> one hundred and fifty eight Billions</v>
          </cell>
        </row>
        <row r="163">
          <cell r="A163">
            <v>159</v>
          </cell>
          <cell r="B163" t="str">
            <v xml:space="preserve"> one hundred and fifty nine</v>
          </cell>
          <cell r="C163" t="str">
            <v xml:space="preserve"> one hundred and fifty nine</v>
          </cell>
          <cell r="D163" t="str">
            <v xml:space="preserve"> one hundred and fifty nine Thousand</v>
          </cell>
          <cell r="E163" t="str">
            <v xml:space="preserve"> one hundred and fifty nine Lakhs</v>
          </cell>
          <cell r="F163" t="str">
            <v xml:space="preserve"> one hundred and fifty nine Crores</v>
          </cell>
          <cell r="G163" t="str">
            <v xml:space="preserve"> one hundred and fifty nine Millions</v>
          </cell>
          <cell r="H163" t="str">
            <v xml:space="preserve"> one hundred and fifty nine Billions</v>
          </cell>
        </row>
        <row r="164">
          <cell r="A164">
            <v>160</v>
          </cell>
          <cell r="B164" t="str">
            <v xml:space="preserve"> one hundred and sixty</v>
          </cell>
          <cell r="C164" t="str">
            <v xml:space="preserve"> one hundred and sixty</v>
          </cell>
          <cell r="D164" t="str">
            <v xml:space="preserve"> one hundred and sixty Thousand</v>
          </cell>
          <cell r="E164" t="str">
            <v xml:space="preserve"> one hundred and sixty Lakhs</v>
          </cell>
          <cell r="F164" t="str">
            <v xml:space="preserve"> one hundred and sixty Crores</v>
          </cell>
          <cell r="G164" t="str">
            <v xml:space="preserve"> one hundred and sixty Millions</v>
          </cell>
          <cell r="H164" t="str">
            <v xml:space="preserve"> one hundred and sixty Billions</v>
          </cell>
        </row>
        <row r="165">
          <cell r="A165">
            <v>161</v>
          </cell>
          <cell r="B165" t="str">
            <v xml:space="preserve"> one hundred and sixty one</v>
          </cell>
          <cell r="C165" t="str">
            <v xml:space="preserve"> one hundred and sixty one</v>
          </cell>
          <cell r="D165" t="str">
            <v xml:space="preserve"> one hundred and sixty one Thousand</v>
          </cell>
          <cell r="E165" t="str">
            <v xml:space="preserve"> one hundred and sixty one Lakhs</v>
          </cell>
          <cell r="F165" t="str">
            <v xml:space="preserve"> one hundred and sixty one Crores</v>
          </cell>
          <cell r="G165" t="str">
            <v xml:space="preserve"> one hundred and sixty one Millions</v>
          </cell>
          <cell r="H165" t="str">
            <v xml:space="preserve"> one hundred and sixty one Billions</v>
          </cell>
        </row>
        <row r="166">
          <cell r="A166">
            <v>162</v>
          </cell>
          <cell r="B166" t="str">
            <v xml:space="preserve"> one hundred and sixty two</v>
          </cell>
          <cell r="C166" t="str">
            <v xml:space="preserve"> one hundred and sixty two</v>
          </cell>
          <cell r="D166" t="str">
            <v xml:space="preserve"> one hundred and sixty two Thousand</v>
          </cell>
          <cell r="E166" t="str">
            <v xml:space="preserve"> one hundred and sixty two Lakhs</v>
          </cell>
          <cell r="F166" t="str">
            <v xml:space="preserve"> one hundred and sixty two Crores</v>
          </cell>
          <cell r="G166" t="str">
            <v xml:space="preserve"> one hundred and sixty two Millions</v>
          </cell>
          <cell r="H166" t="str">
            <v xml:space="preserve"> one hundred and sixty two Billions</v>
          </cell>
        </row>
        <row r="167">
          <cell r="A167">
            <v>163</v>
          </cell>
          <cell r="B167" t="str">
            <v xml:space="preserve"> one hundred and sixty three</v>
          </cell>
          <cell r="C167" t="str">
            <v xml:space="preserve"> one hundred and sixty three</v>
          </cell>
          <cell r="D167" t="str">
            <v xml:space="preserve"> one hundred and sixty three Thousand</v>
          </cell>
          <cell r="E167" t="str">
            <v xml:space="preserve"> one hundred and sixty three Lakhs</v>
          </cell>
          <cell r="F167" t="str">
            <v xml:space="preserve"> one hundred and sixty three Crores</v>
          </cell>
          <cell r="G167" t="str">
            <v xml:space="preserve"> one hundred and sixty three Millions</v>
          </cell>
          <cell r="H167" t="str">
            <v xml:space="preserve"> one hundred and sixty three Billions</v>
          </cell>
        </row>
        <row r="168">
          <cell r="A168">
            <v>164</v>
          </cell>
          <cell r="B168" t="str">
            <v xml:space="preserve"> one hundred and sixty four</v>
          </cell>
          <cell r="C168" t="str">
            <v xml:space="preserve"> one hundred and sixty four</v>
          </cell>
          <cell r="D168" t="str">
            <v xml:space="preserve"> one hundred and sixty four Thousand</v>
          </cell>
          <cell r="E168" t="str">
            <v xml:space="preserve"> one hundred and sixty four Lakhs</v>
          </cell>
          <cell r="F168" t="str">
            <v xml:space="preserve"> one hundred and sixty four Crores</v>
          </cell>
          <cell r="G168" t="str">
            <v xml:space="preserve"> one hundred and sixty four Millions</v>
          </cell>
          <cell r="H168" t="str">
            <v xml:space="preserve"> one hundred and sixty four Billions</v>
          </cell>
        </row>
        <row r="169">
          <cell r="A169">
            <v>165</v>
          </cell>
          <cell r="B169" t="str">
            <v xml:space="preserve"> one hundred and sixty five</v>
          </cell>
          <cell r="C169" t="str">
            <v xml:space="preserve"> one hundred and sixty five</v>
          </cell>
          <cell r="D169" t="str">
            <v xml:space="preserve"> one hundred and sixty five Thousand</v>
          </cell>
          <cell r="E169" t="str">
            <v xml:space="preserve"> one hundred and sixty five Lakhs</v>
          </cell>
          <cell r="F169" t="str">
            <v xml:space="preserve"> one hundred and sixty five Crores</v>
          </cell>
          <cell r="G169" t="str">
            <v xml:space="preserve"> one hundred and sixty five Millions</v>
          </cell>
          <cell r="H169" t="str">
            <v xml:space="preserve"> one hundred and sixty five Billions</v>
          </cell>
        </row>
        <row r="170">
          <cell r="A170">
            <v>166</v>
          </cell>
          <cell r="B170" t="str">
            <v xml:space="preserve"> one hundred and sixty six</v>
          </cell>
          <cell r="C170" t="str">
            <v xml:space="preserve"> one hundred and sixty six</v>
          </cell>
          <cell r="D170" t="str">
            <v xml:space="preserve"> one hundred and sixty six Thousand</v>
          </cell>
          <cell r="E170" t="str">
            <v xml:space="preserve"> one hundred and sixty six Lakhs</v>
          </cell>
          <cell r="F170" t="str">
            <v xml:space="preserve"> one hundred and sixty six Crores</v>
          </cell>
          <cell r="G170" t="str">
            <v xml:space="preserve"> one hundred and sixty six Millions</v>
          </cell>
          <cell r="H170" t="str">
            <v xml:space="preserve"> one hundred and sixty six Billions</v>
          </cell>
        </row>
        <row r="171">
          <cell r="A171">
            <v>167</v>
          </cell>
          <cell r="B171" t="str">
            <v xml:space="preserve"> one hundred and sixty seven</v>
          </cell>
          <cell r="C171" t="str">
            <v xml:space="preserve"> one hundred and sixty seven</v>
          </cell>
          <cell r="D171" t="str">
            <v xml:space="preserve"> one hundred and sixty seven Thousand</v>
          </cell>
          <cell r="E171" t="str">
            <v xml:space="preserve"> one hundred and sixty seven Lakhs</v>
          </cell>
          <cell r="F171" t="str">
            <v xml:space="preserve"> one hundred and sixty seven Crores</v>
          </cell>
          <cell r="G171" t="str">
            <v xml:space="preserve"> one hundred and sixty seven Millions</v>
          </cell>
          <cell r="H171" t="str">
            <v xml:space="preserve"> one hundred and sixty seven Billions</v>
          </cell>
        </row>
        <row r="172">
          <cell r="A172">
            <v>168</v>
          </cell>
          <cell r="B172" t="str">
            <v xml:space="preserve"> one hundred and sixty eight</v>
          </cell>
          <cell r="C172" t="str">
            <v xml:space="preserve"> one hundred and sixty eight</v>
          </cell>
          <cell r="D172" t="str">
            <v xml:space="preserve"> one hundred and sixty eight Thousand</v>
          </cell>
          <cell r="E172" t="str">
            <v xml:space="preserve"> one hundred and sixty eight Lakhs</v>
          </cell>
          <cell r="F172" t="str">
            <v xml:space="preserve"> one hundred and sixty eight Crores</v>
          </cell>
          <cell r="G172" t="str">
            <v xml:space="preserve"> one hundred and sixty eight Millions</v>
          </cell>
          <cell r="H172" t="str">
            <v xml:space="preserve"> one hundred and sixty eight Billions</v>
          </cell>
        </row>
        <row r="173">
          <cell r="A173">
            <v>169</v>
          </cell>
          <cell r="B173" t="str">
            <v xml:space="preserve"> one hundred and sixty nine</v>
          </cell>
          <cell r="C173" t="str">
            <v xml:space="preserve"> one hundred and sixty nine</v>
          </cell>
          <cell r="D173" t="str">
            <v xml:space="preserve"> one hundred and sixty nine Thousand</v>
          </cell>
          <cell r="E173" t="str">
            <v xml:space="preserve"> one hundred and sixty nine Lakhs</v>
          </cell>
          <cell r="F173" t="str">
            <v xml:space="preserve"> one hundred and sixty nine Crores</v>
          </cell>
          <cell r="G173" t="str">
            <v xml:space="preserve"> one hundred and sixty nine Millions</v>
          </cell>
          <cell r="H173" t="str">
            <v xml:space="preserve"> one hundred and sixty nine Billions</v>
          </cell>
        </row>
        <row r="174">
          <cell r="A174">
            <v>170</v>
          </cell>
          <cell r="B174" t="str">
            <v xml:space="preserve"> one hundred and seventy </v>
          </cell>
          <cell r="C174" t="str">
            <v xml:space="preserve"> one hundred and seventy </v>
          </cell>
          <cell r="D174" t="str">
            <v xml:space="preserve"> one hundred and seventy  Thousand</v>
          </cell>
          <cell r="E174" t="str">
            <v xml:space="preserve"> one hundred and seventy  Lakhs</v>
          </cell>
          <cell r="F174" t="str">
            <v xml:space="preserve"> one hundred and seventy  Crores</v>
          </cell>
          <cell r="G174" t="str">
            <v xml:space="preserve"> one hundred and seventy  Millions</v>
          </cell>
          <cell r="H174" t="str">
            <v xml:space="preserve"> one hundred and seventy  Billions</v>
          </cell>
        </row>
        <row r="175">
          <cell r="A175">
            <v>171</v>
          </cell>
          <cell r="B175" t="str">
            <v xml:space="preserve"> one hundred and seventy one</v>
          </cell>
          <cell r="C175" t="str">
            <v xml:space="preserve"> one hundred and seventy one</v>
          </cell>
          <cell r="D175" t="str">
            <v xml:space="preserve"> one hundred and seventy one Thousand</v>
          </cell>
          <cell r="E175" t="str">
            <v xml:space="preserve"> one hundred and seventy one Lakhs</v>
          </cell>
          <cell r="F175" t="str">
            <v xml:space="preserve"> one hundred and seventy one Crores</v>
          </cell>
          <cell r="G175" t="str">
            <v xml:space="preserve"> one hundred and seventy one Millions</v>
          </cell>
          <cell r="H175" t="str">
            <v xml:space="preserve"> one hundred and seventy one Billions</v>
          </cell>
        </row>
        <row r="176">
          <cell r="A176">
            <v>172</v>
          </cell>
          <cell r="B176" t="str">
            <v xml:space="preserve"> one hundred and seventy two</v>
          </cell>
          <cell r="C176" t="str">
            <v xml:space="preserve"> one hundred and seventy two</v>
          </cell>
          <cell r="D176" t="str">
            <v xml:space="preserve"> one hundred and seventy two Thousand</v>
          </cell>
          <cell r="E176" t="str">
            <v xml:space="preserve"> one hundred and seventy two Lakhs</v>
          </cell>
          <cell r="F176" t="str">
            <v xml:space="preserve"> one hundred and seventy two Crores</v>
          </cell>
          <cell r="G176" t="str">
            <v xml:space="preserve"> one hundred and seventy two Millions</v>
          </cell>
          <cell r="H176" t="str">
            <v xml:space="preserve"> one hundred and seventy two Billions</v>
          </cell>
        </row>
        <row r="177">
          <cell r="A177">
            <v>173</v>
          </cell>
          <cell r="B177" t="str">
            <v xml:space="preserve"> one hundred and seventy three</v>
          </cell>
          <cell r="C177" t="str">
            <v xml:space="preserve"> one hundred and seventy three</v>
          </cell>
          <cell r="D177" t="str">
            <v xml:space="preserve"> one hundred and seventy three Thousand</v>
          </cell>
          <cell r="E177" t="str">
            <v xml:space="preserve"> one hundred and seventy three Lakhs</v>
          </cell>
          <cell r="F177" t="str">
            <v xml:space="preserve"> one hundred and seventy three Crores</v>
          </cell>
          <cell r="G177" t="str">
            <v xml:space="preserve"> one hundred and seventy three Millions</v>
          </cell>
          <cell r="H177" t="str">
            <v xml:space="preserve"> one hundred and seventy three Billions</v>
          </cell>
        </row>
        <row r="178">
          <cell r="A178">
            <v>174</v>
          </cell>
          <cell r="B178" t="str">
            <v xml:space="preserve"> one hundred and seventy four</v>
          </cell>
          <cell r="C178" t="str">
            <v xml:space="preserve"> one hundred and seventy four</v>
          </cell>
          <cell r="D178" t="str">
            <v xml:space="preserve"> one hundred and seventy four Thousand</v>
          </cell>
          <cell r="E178" t="str">
            <v xml:space="preserve"> one hundred and seventy four Lakhs</v>
          </cell>
          <cell r="F178" t="str">
            <v xml:space="preserve"> one hundred and seventy four Crores</v>
          </cell>
          <cell r="G178" t="str">
            <v xml:space="preserve"> one hundred and seventy four Millions</v>
          </cell>
          <cell r="H178" t="str">
            <v xml:space="preserve"> one hundred and seventy four Billions</v>
          </cell>
        </row>
        <row r="179">
          <cell r="A179">
            <v>175</v>
          </cell>
          <cell r="B179" t="str">
            <v xml:space="preserve"> one hundred and seventy five</v>
          </cell>
          <cell r="C179" t="str">
            <v xml:space="preserve"> one hundred and seventy five</v>
          </cell>
          <cell r="D179" t="str">
            <v xml:space="preserve"> one hundred and seventy five Thousand</v>
          </cell>
          <cell r="E179" t="str">
            <v xml:space="preserve"> one hundred and seventy five Lakhs</v>
          </cell>
          <cell r="F179" t="str">
            <v xml:space="preserve"> one hundred and seventy five Crores</v>
          </cell>
          <cell r="G179" t="str">
            <v xml:space="preserve"> one hundred and seventy five Millions</v>
          </cell>
          <cell r="H179" t="str">
            <v xml:space="preserve"> one hundred and seventy five Billions</v>
          </cell>
        </row>
        <row r="180">
          <cell r="A180">
            <v>176</v>
          </cell>
          <cell r="B180" t="str">
            <v xml:space="preserve"> one hundred and seventy six</v>
          </cell>
          <cell r="C180" t="str">
            <v xml:space="preserve"> one hundred and seventy six</v>
          </cell>
          <cell r="D180" t="str">
            <v xml:space="preserve"> one hundred and seventy six Thousand</v>
          </cell>
          <cell r="E180" t="str">
            <v xml:space="preserve"> one hundred and seventy six Lakhs</v>
          </cell>
          <cell r="F180" t="str">
            <v xml:space="preserve"> one hundred and seventy six Crores</v>
          </cell>
          <cell r="G180" t="str">
            <v xml:space="preserve"> one hundred and seventy six Millions</v>
          </cell>
          <cell r="H180" t="str">
            <v xml:space="preserve"> one hundred and seventy six Billions</v>
          </cell>
        </row>
        <row r="181">
          <cell r="A181">
            <v>177</v>
          </cell>
          <cell r="B181" t="str">
            <v xml:space="preserve"> one hundred and seventy seven</v>
          </cell>
          <cell r="C181" t="str">
            <v xml:space="preserve"> one hundred and seventy seven</v>
          </cell>
          <cell r="D181" t="str">
            <v xml:space="preserve"> one hundred and seventy seven Thousand</v>
          </cell>
          <cell r="E181" t="str">
            <v xml:space="preserve"> one hundred and seventy seven Lakhs</v>
          </cell>
          <cell r="F181" t="str">
            <v xml:space="preserve"> one hundred and seventy seven Crores</v>
          </cell>
          <cell r="G181" t="str">
            <v xml:space="preserve"> one hundred and seventy seven Millions</v>
          </cell>
          <cell r="H181" t="str">
            <v xml:space="preserve"> one hundred and seventy seven Billions</v>
          </cell>
        </row>
        <row r="182">
          <cell r="A182">
            <v>178</v>
          </cell>
          <cell r="B182" t="str">
            <v xml:space="preserve"> one hundred and seventy eight</v>
          </cell>
          <cell r="C182" t="str">
            <v xml:space="preserve"> one hundred and seventy eight</v>
          </cell>
          <cell r="D182" t="str">
            <v xml:space="preserve"> one hundred and seventy eight Thousand</v>
          </cell>
          <cell r="E182" t="str">
            <v xml:space="preserve"> one hundred and seventy eight Lakhs</v>
          </cell>
          <cell r="F182" t="str">
            <v xml:space="preserve"> one hundred and seventy eight Crores</v>
          </cell>
          <cell r="G182" t="str">
            <v xml:space="preserve"> one hundred and seventy eight Millions</v>
          </cell>
          <cell r="H182" t="str">
            <v xml:space="preserve"> one hundred and seventy eight Billions</v>
          </cell>
        </row>
        <row r="183">
          <cell r="A183">
            <v>179</v>
          </cell>
          <cell r="B183" t="str">
            <v xml:space="preserve"> one hundred and seventy nine</v>
          </cell>
          <cell r="C183" t="str">
            <v xml:space="preserve"> one hundred and seventy nine</v>
          </cell>
          <cell r="D183" t="str">
            <v xml:space="preserve"> one hundred and seventy nine Thousand</v>
          </cell>
          <cell r="E183" t="str">
            <v xml:space="preserve"> one hundred and seventy nine Lakhs</v>
          </cell>
          <cell r="F183" t="str">
            <v xml:space="preserve"> one hundred and seventy nine Crores</v>
          </cell>
          <cell r="G183" t="str">
            <v xml:space="preserve"> one hundred and seventy nine Millions</v>
          </cell>
          <cell r="H183" t="str">
            <v xml:space="preserve"> one hundred and seventy nine Billions</v>
          </cell>
        </row>
        <row r="184">
          <cell r="A184">
            <v>180</v>
          </cell>
          <cell r="B184" t="str">
            <v xml:space="preserve"> one hundred and eighty</v>
          </cell>
          <cell r="C184" t="str">
            <v xml:space="preserve"> one hundred and eighty</v>
          </cell>
          <cell r="D184" t="str">
            <v xml:space="preserve"> one hundred and eighty Thousand</v>
          </cell>
          <cell r="E184" t="str">
            <v xml:space="preserve"> one hundred and eighty Lakhs</v>
          </cell>
          <cell r="F184" t="str">
            <v xml:space="preserve"> one hundred and eighty Crores</v>
          </cell>
          <cell r="G184" t="str">
            <v xml:space="preserve"> one hundred and eighty Millions</v>
          </cell>
          <cell r="H184" t="str">
            <v xml:space="preserve"> one hundred and eighty Billions</v>
          </cell>
        </row>
        <row r="185">
          <cell r="A185">
            <v>181</v>
          </cell>
          <cell r="B185" t="str">
            <v xml:space="preserve"> one hundred and eighty one</v>
          </cell>
          <cell r="C185" t="str">
            <v xml:space="preserve"> one hundred and eighty one</v>
          </cell>
          <cell r="D185" t="str">
            <v xml:space="preserve"> one hundred and eighty one Thousand</v>
          </cell>
          <cell r="E185" t="str">
            <v xml:space="preserve"> one hundred and eighty one Lakhs</v>
          </cell>
          <cell r="F185" t="str">
            <v xml:space="preserve"> one hundred and eighty one Crores</v>
          </cell>
          <cell r="G185" t="str">
            <v xml:space="preserve"> one hundred and eighty one Millions</v>
          </cell>
          <cell r="H185" t="str">
            <v xml:space="preserve"> one hundred and eighty one Billions</v>
          </cell>
        </row>
        <row r="186">
          <cell r="A186">
            <v>182</v>
          </cell>
          <cell r="B186" t="str">
            <v xml:space="preserve"> one hundred and eighty two</v>
          </cell>
          <cell r="C186" t="str">
            <v xml:space="preserve"> one hundred and eighty two</v>
          </cell>
          <cell r="D186" t="str">
            <v xml:space="preserve"> one hundred and eighty two Thousand</v>
          </cell>
          <cell r="E186" t="str">
            <v xml:space="preserve"> one hundred and eighty two Lakhs</v>
          </cell>
          <cell r="F186" t="str">
            <v xml:space="preserve"> one hundred and eighty two Crores</v>
          </cell>
          <cell r="G186" t="str">
            <v xml:space="preserve"> one hundred and eighty two Millions</v>
          </cell>
          <cell r="H186" t="str">
            <v xml:space="preserve"> one hundred and eighty two Billions</v>
          </cell>
        </row>
        <row r="187">
          <cell r="A187">
            <v>183</v>
          </cell>
          <cell r="B187" t="str">
            <v xml:space="preserve"> one hundred and eighty three</v>
          </cell>
          <cell r="C187" t="str">
            <v xml:space="preserve"> one hundred and eighty three</v>
          </cell>
          <cell r="D187" t="str">
            <v xml:space="preserve"> one hundred and eighty three Thousand</v>
          </cell>
          <cell r="E187" t="str">
            <v xml:space="preserve"> one hundred and eighty three Lakhs</v>
          </cell>
          <cell r="F187" t="str">
            <v xml:space="preserve"> one hundred and eighty three Crores</v>
          </cell>
          <cell r="G187" t="str">
            <v xml:space="preserve"> one hundred and eighty three Millions</v>
          </cell>
          <cell r="H187" t="str">
            <v xml:space="preserve"> one hundred and eighty three Billions</v>
          </cell>
        </row>
        <row r="188">
          <cell r="A188">
            <v>184</v>
          </cell>
          <cell r="B188" t="str">
            <v xml:space="preserve"> one hundred and eighty four</v>
          </cell>
          <cell r="C188" t="str">
            <v xml:space="preserve"> one hundred and eighty four</v>
          </cell>
          <cell r="D188" t="str">
            <v xml:space="preserve"> one hundred and eighty four Thousand</v>
          </cell>
          <cell r="E188" t="str">
            <v xml:space="preserve"> one hundred and eighty four Lakhs</v>
          </cell>
          <cell r="F188" t="str">
            <v xml:space="preserve"> one hundred and eighty four Crores</v>
          </cell>
          <cell r="G188" t="str">
            <v xml:space="preserve"> one hundred and eighty four Millions</v>
          </cell>
          <cell r="H188" t="str">
            <v xml:space="preserve"> one hundred and eighty four Billions</v>
          </cell>
        </row>
        <row r="189">
          <cell r="A189">
            <v>185</v>
          </cell>
          <cell r="B189" t="str">
            <v xml:space="preserve"> one hundred and eighty five</v>
          </cell>
          <cell r="C189" t="str">
            <v xml:space="preserve"> one hundred and eighty five</v>
          </cell>
          <cell r="D189" t="str">
            <v xml:space="preserve"> one hundred and eighty five Thousand</v>
          </cell>
          <cell r="E189" t="str">
            <v xml:space="preserve"> one hundred and eighty five Lakhs</v>
          </cell>
          <cell r="F189" t="str">
            <v xml:space="preserve"> one hundred and eighty five Crores</v>
          </cell>
          <cell r="G189" t="str">
            <v xml:space="preserve"> one hundred and eighty five Millions</v>
          </cell>
          <cell r="H189" t="str">
            <v xml:space="preserve"> one hundred and eighty five Billions</v>
          </cell>
        </row>
        <row r="190">
          <cell r="A190">
            <v>186</v>
          </cell>
          <cell r="B190" t="str">
            <v xml:space="preserve"> one hundred and eighty six</v>
          </cell>
          <cell r="C190" t="str">
            <v xml:space="preserve"> one hundred and eighty six</v>
          </cell>
          <cell r="D190" t="str">
            <v xml:space="preserve"> one hundred and eighty six Thousand</v>
          </cell>
          <cell r="E190" t="str">
            <v xml:space="preserve"> one hundred and eighty six Lakhs</v>
          </cell>
          <cell r="F190" t="str">
            <v xml:space="preserve"> one hundred and eighty six Crores</v>
          </cell>
          <cell r="G190" t="str">
            <v xml:space="preserve"> one hundred and eighty six Millions</v>
          </cell>
          <cell r="H190" t="str">
            <v xml:space="preserve"> one hundred and eighty six Billions</v>
          </cell>
        </row>
        <row r="191">
          <cell r="A191">
            <v>187</v>
          </cell>
          <cell r="B191" t="str">
            <v xml:space="preserve"> one hundred and eighty seven</v>
          </cell>
          <cell r="C191" t="str">
            <v xml:space="preserve"> one hundred and eighty seven</v>
          </cell>
          <cell r="D191" t="str">
            <v xml:space="preserve"> one hundred and eighty seven Thousand</v>
          </cell>
          <cell r="E191" t="str">
            <v xml:space="preserve"> one hundred and eighty seven Lakhs</v>
          </cell>
          <cell r="F191" t="str">
            <v xml:space="preserve"> one hundred and eighty seven Crores</v>
          </cell>
          <cell r="G191" t="str">
            <v xml:space="preserve"> one hundred and eighty seven Millions</v>
          </cell>
          <cell r="H191" t="str">
            <v xml:space="preserve"> one hundred and eighty seven Billions</v>
          </cell>
        </row>
        <row r="192">
          <cell r="A192">
            <v>188</v>
          </cell>
          <cell r="B192" t="str">
            <v xml:space="preserve"> one hundred and eighty eight</v>
          </cell>
          <cell r="C192" t="str">
            <v xml:space="preserve"> one hundred and eighty eight</v>
          </cell>
          <cell r="D192" t="str">
            <v xml:space="preserve"> one hundred and eighty eight Thousand</v>
          </cell>
          <cell r="E192" t="str">
            <v xml:space="preserve"> one hundred and eighty eight Lakhs</v>
          </cell>
          <cell r="F192" t="str">
            <v xml:space="preserve"> one hundred and eighty eight Crores</v>
          </cell>
          <cell r="G192" t="str">
            <v xml:space="preserve"> one hundred and eighty eight Millions</v>
          </cell>
          <cell r="H192" t="str">
            <v xml:space="preserve"> one hundred and eighty eight Billions</v>
          </cell>
        </row>
        <row r="193">
          <cell r="A193">
            <v>189</v>
          </cell>
          <cell r="B193" t="str">
            <v xml:space="preserve"> one hundred and eighty nine</v>
          </cell>
          <cell r="C193" t="str">
            <v xml:space="preserve"> one hundred and eighty nine</v>
          </cell>
          <cell r="D193" t="str">
            <v xml:space="preserve"> one hundred and eighty nine Thousand</v>
          </cell>
          <cell r="E193" t="str">
            <v xml:space="preserve"> one hundred and eighty nine Lakhs</v>
          </cell>
          <cell r="F193" t="str">
            <v xml:space="preserve"> one hundred and eighty nine Crores</v>
          </cell>
          <cell r="G193" t="str">
            <v xml:space="preserve"> one hundred and eighty nine Millions</v>
          </cell>
          <cell r="H193" t="str">
            <v xml:space="preserve"> one hundred and eighty nine Billions</v>
          </cell>
        </row>
        <row r="194">
          <cell r="A194">
            <v>190</v>
          </cell>
          <cell r="B194" t="str">
            <v xml:space="preserve"> one hundred and ninety</v>
          </cell>
          <cell r="C194" t="str">
            <v xml:space="preserve"> one hundred and ninety</v>
          </cell>
          <cell r="D194" t="str">
            <v xml:space="preserve"> one hundred and ninety Thousand</v>
          </cell>
          <cell r="E194" t="str">
            <v xml:space="preserve"> one hundred and ninety Lakhs</v>
          </cell>
          <cell r="F194" t="str">
            <v xml:space="preserve"> one hundred and ninety Crores</v>
          </cell>
          <cell r="G194" t="str">
            <v xml:space="preserve"> one hundred and ninety Millions</v>
          </cell>
          <cell r="H194" t="str">
            <v xml:space="preserve"> one hundred and ninety Billions</v>
          </cell>
        </row>
        <row r="195">
          <cell r="A195">
            <v>191</v>
          </cell>
          <cell r="B195" t="str">
            <v xml:space="preserve"> one hundred and ninety one</v>
          </cell>
          <cell r="C195" t="str">
            <v xml:space="preserve"> one hundred and ninety one</v>
          </cell>
          <cell r="D195" t="str">
            <v xml:space="preserve"> one hundred and ninety one Thousand</v>
          </cell>
          <cell r="E195" t="str">
            <v xml:space="preserve"> one hundred and ninety one Lakhs</v>
          </cell>
          <cell r="F195" t="str">
            <v xml:space="preserve"> one hundred and ninety one Crores</v>
          </cell>
          <cell r="G195" t="str">
            <v xml:space="preserve"> one hundred and ninety one Millions</v>
          </cell>
          <cell r="H195" t="str">
            <v xml:space="preserve"> one hundred and ninety one Billions</v>
          </cell>
        </row>
        <row r="196">
          <cell r="A196">
            <v>192</v>
          </cell>
          <cell r="B196" t="str">
            <v xml:space="preserve"> one hundred and ninety two</v>
          </cell>
          <cell r="C196" t="str">
            <v xml:space="preserve"> one hundred and ninety two</v>
          </cell>
          <cell r="D196" t="str">
            <v xml:space="preserve"> one hundred and ninety two Thousand</v>
          </cell>
          <cell r="E196" t="str">
            <v xml:space="preserve"> one hundred and ninety two Lakhs</v>
          </cell>
          <cell r="F196" t="str">
            <v xml:space="preserve"> one hundred and ninety two Crores</v>
          </cell>
          <cell r="G196" t="str">
            <v xml:space="preserve"> one hundred and ninety two Millions</v>
          </cell>
          <cell r="H196" t="str">
            <v xml:space="preserve"> one hundred and ninety two Billions</v>
          </cell>
        </row>
        <row r="197">
          <cell r="A197">
            <v>193</v>
          </cell>
          <cell r="B197" t="str">
            <v xml:space="preserve"> one hundred and ninety three</v>
          </cell>
          <cell r="C197" t="str">
            <v xml:space="preserve"> one hundred and ninety three</v>
          </cell>
          <cell r="D197" t="str">
            <v xml:space="preserve"> one hundred and ninety three Thousand</v>
          </cell>
          <cell r="E197" t="str">
            <v xml:space="preserve"> one hundred and ninety three Lakhs</v>
          </cell>
          <cell r="F197" t="str">
            <v xml:space="preserve"> one hundred and ninety three Crores</v>
          </cell>
          <cell r="G197" t="str">
            <v xml:space="preserve"> one hundred and ninety three Millions</v>
          </cell>
          <cell r="H197" t="str">
            <v xml:space="preserve"> one hundred and ninety three Billions</v>
          </cell>
        </row>
        <row r="198">
          <cell r="A198">
            <v>194</v>
          </cell>
          <cell r="B198" t="str">
            <v xml:space="preserve"> one hundred and ninety four</v>
          </cell>
          <cell r="C198" t="str">
            <v xml:space="preserve"> one hundred and ninety four</v>
          </cell>
          <cell r="D198" t="str">
            <v xml:space="preserve"> one hundred and ninety four Thousand</v>
          </cell>
          <cell r="E198" t="str">
            <v xml:space="preserve"> one hundred and ninety four Lakhs</v>
          </cell>
          <cell r="F198" t="str">
            <v xml:space="preserve"> one hundred and ninety four Crores</v>
          </cell>
          <cell r="G198" t="str">
            <v xml:space="preserve"> one hundred and ninety four Millions</v>
          </cell>
          <cell r="H198" t="str">
            <v xml:space="preserve"> one hundred and ninety four Billions</v>
          </cell>
        </row>
        <row r="199">
          <cell r="A199">
            <v>195</v>
          </cell>
          <cell r="B199" t="str">
            <v xml:space="preserve"> one hundred and ninety five</v>
          </cell>
          <cell r="C199" t="str">
            <v xml:space="preserve"> one hundred and ninety five</v>
          </cell>
          <cell r="D199" t="str">
            <v xml:space="preserve"> one hundred and ninety five Thousand</v>
          </cell>
          <cell r="E199" t="str">
            <v xml:space="preserve"> one hundred and ninety five Lakhs</v>
          </cell>
          <cell r="F199" t="str">
            <v xml:space="preserve"> one hundred and ninety five Crores</v>
          </cell>
          <cell r="G199" t="str">
            <v xml:space="preserve"> one hundred and ninety five Millions</v>
          </cell>
          <cell r="H199" t="str">
            <v xml:space="preserve"> one hundred and ninety five Billions</v>
          </cell>
        </row>
        <row r="200">
          <cell r="A200">
            <v>196</v>
          </cell>
          <cell r="B200" t="str">
            <v xml:space="preserve"> one hundred and ninety six</v>
          </cell>
          <cell r="C200" t="str">
            <v xml:space="preserve"> one hundred and ninety six</v>
          </cell>
          <cell r="D200" t="str">
            <v xml:space="preserve"> one hundred and ninety six Thousand</v>
          </cell>
          <cell r="E200" t="str">
            <v xml:space="preserve"> one hundred and ninety six Lakhs</v>
          </cell>
          <cell r="F200" t="str">
            <v xml:space="preserve"> one hundred and ninety six Crores</v>
          </cell>
          <cell r="G200" t="str">
            <v xml:space="preserve"> one hundred and ninety six Millions</v>
          </cell>
          <cell r="H200" t="str">
            <v xml:space="preserve"> one hundred and ninety six Billions</v>
          </cell>
        </row>
        <row r="201">
          <cell r="A201">
            <v>197</v>
          </cell>
          <cell r="B201" t="str">
            <v xml:space="preserve"> one hundred and ninety seven</v>
          </cell>
          <cell r="C201" t="str">
            <v xml:space="preserve"> one hundred and ninety seven</v>
          </cell>
          <cell r="D201" t="str">
            <v xml:space="preserve"> one hundred and ninety seven Thousand</v>
          </cell>
          <cell r="E201" t="str">
            <v xml:space="preserve"> one hundred and ninety seven Lakhs</v>
          </cell>
          <cell r="F201" t="str">
            <v xml:space="preserve"> one hundred and ninety seven Crores</v>
          </cell>
          <cell r="G201" t="str">
            <v xml:space="preserve"> one hundred and ninety seven Millions</v>
          </cell>
          <cell r="H201" t="str">
            <v xml:space="preserve"> one hundred and ninety seven Billions</v>
          </cell>
        </row>
        <row r="202">
          <cell r="A202">
            <v>198</v>
          </cell>
          <cell r="B202" t="str">
            <v xml:space="preserve"> one hundred and ninety eight</v>
          </cell>
          <cell r="C202" t="str">
            <v xml:space="preserve"> one hundred and ninety eight</v>
          </cell>
          <cell r="D202" t="str">
            <v xml:space="preserve"> one hundred and ninety eight Thousand</v>
          </cell>
          <cell r="E202" t="str">
            <v xml:space="preserve"> one hundred and ninety eight Lakhs</v>
          </cell>
          <cell r="F202" t="str">
            <v xml:space="preserve"> one hundred and ninety eight Crores</v>
          </cell>
          <cell r="G202" t="str">
            <v xml:space="preserve"> one hundred and ninety eight Millions</v>
          </cell>
          <cell r="H202" t="str">
            <v xml:space="preserve"> one hundred and ninety eight Billions</v>
          </cell>
        </row>
        <row r="203">
          <cell r="A203">
            <v>199</v>
          </cell>
          <cell r="B203" t="str">
            <v xml:space="preserve"> one hundred and ninety nine</v>
          </cell>
          <cell r="C203" t="str">
            <v xml:space="preserve"> one hundred and ninety nine</v>
          </cell>
          <cell r="D203" t="str">
            <v xml:space="preserve"> one hundred and ninety nine Thousand</v>
          </cell>
          <cell r="E203" t="str">
            <v xml:space="preserve"> one hundred and ninety nine Lakhs</v>
          </cell>
          <cell r="F203" t="str">
            <v xml:space="preserve"> one hundred and ninety nine Crores</v>
          </cell>
          <cell r="G203" t="str">
            <v xml:space="preserve"> one hundred and ninety nine Millions</v>
          </cell>
          <cell r="H203" t="str">
            <v xml:space="preserve"> one hundred and ninety nine Billions</v>
          </cell>
        </row>
        <row r="204">
          <cell r="A204">
            <v>200</v>
          </cell>
          <cell r="B204" t="str">
            <v xml:space="preserve"> two hundred</v>
          </cell>
          <cell r="C204" t="str">
            <v xml:space="preserve"> two hundred</v>
          </cell>
          <cell r="D204" t="str">
            <v xml:space="preserve"> two hundred Thousand</v>
          </cell>
          <cell r="E204" t="str">
            <v xml:space="preserve"> two hundred Lakhs</v>
          </cell>
          <cell r="F204" t="str">
            <v xml:space="preserve"> two hundred Crores</v>
          </cell>
          <cell r="G204" t="str">
            <v xml:space="preserve"> two hundred Millions</v>
          </cell>
          <cell r="H204" t="str">
            <v xml:space="preserve"> two hundred Billions</v>
          </cell>
        </row>
        <row r="205">
          <cell r="A205">
            <v>201</v>
          </cell>
          <cell r="B205" t="str">
            <v xml:space="preserve"> two hundred and one</v>
          </cell>
          <cell r="C205" t="str">
            <v xml:space="preserve"> two hundred and one</v>
          </cell>
          <cell r="D205" t="str">
            <v xml:space="preserve"> two hundred and one Thousand</v>
          </cell>
          <cell r="E205" t="str">
            <v xml:space="preserve"> two hundred and one Lakhs</v>
          </cell>
          <cell r="F205" t="str">
            <v xml:space="preserve"> two hundred and one Crores</v>
          </cell>
          <cell r="G205" t="str">
            <v xml:space="preserve"> two hundred and one Millions</v>
          </cell>
          <cell r="H205" t="str">
            <v xml:space="preserve"> two hundred and one Billions</v>
          </cell>
        </row>
        <row r="206">
          <cell r="A206">
            <v>202</v>
          </cell>
          <cell r="B206" t="str">
            <v xml:space="preserve"> two hundred and two</v>
          </cell>
          <cell r="C206" t="str">
            <v xml:space="preserve"> two hundred and two</v>
          </cell>
          <cell r="D206" t="str">
            <v xml:space="preserve"> two hundred and two Thousand</v>
          </cell>
          <cell r="E206" t="str">
            <v xml:space="preserve"> two hundred and two Lakhs</v>
          </cell>
          <cell r="F206" t="str">
            <v xml:space="preserve"> two hundred and two Crores</v>
          </cell>
          <cell r="G206" t="str">
            <v xml:space="preserve"> two hundred and two Millions</v>
          </cell>
          <cell r="H206" t="str">
            <v xml:space="preserve"> two hundred and two Billions</v>
          </cell>
        </row>
        <row r="207">
          <cell r="A207">
            <v>203</v>
          </cell>
          <cell r="B207" t="str">
            <v xml:space="preserve"> two hundred and three</v>
          </cell>
          <cell r="C207" t="str">
            <v xml:space="preserve"> two hundred and three</v>
          </cell>
          <cell r="D207" t="str">
            <v xml:space="preserve"> two hundred and three Thousand</v>
          </cell>
          <cell r="E207" t="str">
            <v xml:space="preserve"> two hundred and three Lakhs</v>
          </cell>
          <cell r="F207" t="str">
            <v xml:space="preserve"> two hundred and three Crores</v>
          </cell>
          <cell r="G207" t="str">
            <v xml:space="preserve"> two hundred and three Millions</v>
          </cell>
          <cell r="H207" t="str">
            <v xml:space="preserve"> two hundred and three Billions</v>
          </cell>
        </row>
        <row r="208">
          <cell r="A208">
            <v>204</v>
          </cell>
          <cell r="B208" t="str">
            <v xml:space="preserve"> two hundred and four</v>
          </cell>
          <cell r="C208" t="str">
            <v xml:space="preserve"> two hundred and four</v>
          </cell>
          <cell r="D208" t="str">
            <v xml:space="preserve"> two hundred and four Thousand</v>
          </cell>
          <cell r="E208" t="str">
            <v xml:space="preserve"> two hundred and four Lakhs</v>
          </cell>
          <cell r="F208" t="str">
            <v xml:space="preserve"> two hundred and four Crores</v>
          </cell>
          <cell r="G208" t="str">
            <v xml:space="preserve"> two hundred and four Millions</v>
          </cell>
          <cell r="H208" t="str">
            <v xml:space="preserve"> two hundred and four Billions</v>
          </cell>
        </row>
        <row r="209">
          <cell r="A209">
            <v>205</v>
          </cell>
          <cell r="B209" t="str">
            <v xml:space="preserve"> two hundred and five</v>
          </cell>
          <cell r="C209" t="str">
            <v xml:space="preserve"> two hundred and five</v>
          </cell>
          <cell r="D209" t="str">
            <v xml:space="preserve"> two hundred and five Thousand</v>
          </cell>
          <cell r="E209" t="str">
            <v xml:space="preserve"> two hundred and five Lakhs</v>
          </cell>
          <cell r="F209" t="str">
            <v xml:space="preserve"> two hundred and five Crores</v>
          </cell>
          <cell r="G209" t="str">
            <v xml:space="preserve"> two hundred and five Millions</v>
          </cell>
          <cell r="H209" t="str">
            <v xml:space="preserve"> two hundred and five Billions</v>
          </cell>
        </row>
        <row r="210">
          <cell r="A210">
            <v>206</v>
          </cell>
          <cell r="B210" t="str">
            <v xml:space="preserve"> two hundred and six</v>
          </cell>
          <cell r="C210" t="str">
            <v xml:space="preserve"> two hundred and six</v>
          </cell>
          <cell r="D210" t="str">
            <v xml:space="preserve"> two hundred and six Thousand</v>
          </cell>
          <cell r="E210" t="str">
            <v xml:space="preserve"> two hundred and six Lakhs</v>
          </cell>
          <cell r="F210" t="str">
            <v xml:space="preserve"> two hundred and six Crores</v>
          </cell>
          <cell r="G210" t="str">
            <v xml:space="preserve"> two hundred and six Millions</v>
          </cell>
          <cell r="H210" t="str">
            <v xml:space="preserve"> two hundred and six Billions</v>
          </cell>
        </row>
        <row r="211">
          <cell r="A211">
            <v>207</v>
          </cell>
          <cell r="B211" t="str">
            <v xml:space="preserve"> two hundred and seven</v>
          </cell>
          <cell r="C211" t="str">
            <v xml:space="preserve"> two hundred and seven</v>
          </cell>
          <cell r="D211" t="str">
            <v xml:space="preserve"> two hundred and seven Thousand</v>
          </cell>
          <cell r="E211" t="str">
            <v xml:space="preserve"> two hundred and seven Lakhs</v>
          </cell>
          <cell r="F211" t="str">
            <v xml:space="preserve"> two hundred and seven Crores</v>
          </cell>
          <cell r="G211" t="str">
            <v xml:space="preserve"> two hundred and seven Millions</v>
          </cell>
          <cell r="H211" t="str">
            <v xml:space="preserve"> two hundred and seven Billions</v>
          </cell>
        </row>
        <row r="212">
          <cell r="A212">
            <v>208</v>
          </cell>
          <cell r="B212" t="str">
            <v xml:space="preserve"> two hundred and eight</v>
          </cell>
          <cell r="C212" t="str">
            <v xml:space="preserve"> two hundred and eight</v>
          </cell>
          <cell r="D212" t="str">
            <v xml:space="preserve"> two hundred and eight Thousand</v>
          </cell>
          <cell r="E212" t="str">
            <v xml:space="preserve"> two hundred and eight Lakhs</v>
          </cell>
          <cell r="F212" t="str">
            <v xml:space="preserve"> two hundred and eight Crores</v>
          </cell>
          <cell r="G212" t="str">
            <v xml:space="preserve"> two hundred and eight Millions</v>
          </cell>
          <cell r="H212" t="str">
            <v xml:space="preserve"> two hundred and eight Billions</v>
          </cell>
        </row>
        <row r="213">
          <cell r="A213">
            <v>209</v>
          </cell>
          <cell r="B213" t="str">
            <v xml:space="preserve"> two hundred and nine</v>
          </cell>
          <cell r="C213" t="str">
            <v xml:space="preserve"> two hundred and nine</v>
          </cell>
          <cell r="D213" t="str">
            <v xml:space="preserve"> two hundred and nine Thousand</v>
          </cell>
          <cell r="E213" t="str">
            <v xml:space="preserve"> two hundred and nine Lakhs</v>
          </cell>
          <cell r="F213" t="str">
            <v xml:space="preserve"> two hundred and nine Crores</v>
          </cell>
          <cell r="G213" t="str">
            <v xml:space="preserve"> two hundred and nine Millions</v>
          </cell>
          <cell r="H213" t="str">
            <v xml:space="preserve"> two hundred and nine Billions</v>
          </cell>
        </row>
        <row r="214">
          <cell r="A214">
            <v>210</v>
          </cell>
          <cell r="B214" t="str">
            <v xml:space="preserve"> two hundred and ten</v>
          </cell>
          <cell r="C214" t="str">
            <v xml:space="preserve"> two hundred and ten</v>
          </cell>
          <cell r="D214" t="str">
            <v xml:space="preserve"> two hundred and ten Thousand</v>
          </cell>
          <cell r="E214" t="str">
            <v xml:space="preserve"> two hundred and ten Lakhs</v>
          </cell>
          <cell r="F214" t="str">
            <v xml:space="preserve"> two hundred and ten Crores</v>
          </cell>
          <cell r="G214" t="str">
            <v xml:space="preserve"> two hundred and ten Millions</v>
          </cell>
          <cell r="H214" t="str">
            <v xml:space="preserve"> two hundred and ten Billions</v>
          </cell>
        </row>
        <row r="215">
          <cell r="A215">
            <v>211</v>
          </cell>
          <cell r="B215" t="str">
            <v xml:space="preserve"> two hundred and eleven</v>
          </cell>
          <cell r="C215" t="str">
            <v xml:space="preserve"> two hundred and eleven</v>
          </cell>
          <cell r="D215" t="str">
            <v xml:space="preserve"> two hundred and eleven Thousand</v>
          </cell>
          <cell r="E215" t="str">
            <v xml:space="preserve"> two hundred and eleven Lakhs</v>
          </cell>
          <cell r="F215" t="str">
            <v xml:space="preserve"> two hundred and eleven Crores</v>
          </cell>
          <cell r="G215" t="str">
            <v xml:space="preserve"> two hundred and eleven Millions</v>
          </cell>
          <cell r="H215" t="str">
            <v xml:space="preserve"> two hundred and eleven Billions</v>
          </cell>
        </row>
        <row r="216">
          <cell r="A216">
            <v>212</v>
          </cell>
          <cell r="B216" t="str">
            <v xml:space="preserve"> two hundred and twelve</v>
          </cell>
          <cell r="C216" t="str">
            <v xml:space="preserve"> two hundred and twelve</v>
          </cell>
          <cell r="D216" t="str">
            <v xml:space="preserve"> two hundred and twelve Thousand</v>
          </cell>
          <cell r="E216" t="str">
            <v xml:space="preserve"> two hundred and twelve Lakhs</v>
          </cell>
          <cell r="F216" t="str">
            <v xml:space="preserve"> two hundred and twelve Crores</v>
          </cell>
          <cell r="G216" t="str">
            <v xml:space="preserve"> two hundred and twelve Millions</v>
          </cell>
          <cell r="H216" t="str">
            <v xml:space="preserve"> two hundred and twelve Billions</v>
          </cell>
        </row>
        <row r="217">
          <cell r="A217">
            <v>213</v>
          </cell>
          <cell r="B217" t="str">
            <v xml:space="preserve"> two hundred and thirteen</v>
          </cell>
          <cell r="C217" t="str">
            <v xml:space="preserve"> two hundred and thirteen</v>
          </cell>
          <cell r="D217" t="str">
            <v xml:space="preserve"> two hundred and thirteen Thousand</v>
          </cell>
          <cell r="E217" t="str">
            <v xml:space="preserve"> two hundred and thirteen Lakhs</v>
          </cell>
          <cell r="F217" t="str">
            <v xml:space="preserve"> two hundred and thirteen Crores</v>
          </cell>
          <cell r="G217" t="str">
            <v xml:space="preserve"> two hundred and thirteen Millions</v>
          </cell>
          <cell r="H217" t="str">
            <v xml:space="preserve"> two hundred and thirteen Billions</v>
          </cell>
        </row>
        <row r="218">
          <cell r="A218">
            <v>214</v>
          </cell>
          <cell r="B218" t="str">
            <v xml:space="preserve"> two hundred and fourteen</v>
          </cell>
          <cell r="C218" t="str">
            <v xml:space="preserve"> two hundred and fourteen</v>
          </cell>
          <cell r="D218" t="str">
            <v xml:space="preserve"> two hundred and fourteen Thousand</v>
          </cell>
          <cell r="E218" t="str">
            <v xml:space="preserve"> two hundred and fourteen Lakhs</v>
          </cell>
          <cell r="F218" t="str">
            <v xml:space="preserve"> two hundred and fourteen Crores</v>
          </cell>
          <cell r="G218" t="str">
            <v xml:space="preserve"> two hundred and fourteen Millions</v>
          </cell>
          <cell r="H218" t="str">
            <v xml:space="preserve"> two hundred and fourteen Billions</v>
          </cell>
        </row>
        <row r="219">
          <cell r="A219">
            <v>215</v>
          </cell>
          <cell r="B219" t="str">
            <v xml:space="preserve"> two hundred and fifteen</v>
          </cell>
          <cell r="C219" t="str">
            <v xml:space="preserve"> two hundred and fifteen</v>
          </cell>
          <cell r="D219" t="str">
            <v xml:space="preserve"> two hundred and fifteen Thousand</v>
          </cell>
          <cell r="E219" t="str">
            <v xml:space="preserve"> two hundred and fifteen Lakhs</v>
          </cell>
          <cell r="F219" t="str">
            <v xml:space="preserve"> two hundred and fifteen Crores</v>
          </cell>
          <cell r="G219" t="str">
            <v xml:space="preserve"> two hundred and fifteen Millions</v>
          </cell>
          <cell r="H219" t="str">
            <v xml:space="preserve"> two hundred and fifteen Billions</v>
          </cell>
        </row>
        <row r="220">
          <cell r="A220">
            <v>216</v>
          </cell>
          <cell r="B220" t="str">
            <v xml:space="preserve"> two hundred and sixteen</v>
          </cell>
          <cell r="C220" t="str">
            <v xml:space="preserve"> two hundred and sixteen</v>
          </cell>
          <cell r="D220" t="str">
            <v xml:space="preserve"> two hundred and sixteen Thousand</v>
          </cell>
          <cell r="E220" t="str">
            <v xml:space="preserve"> two hundred and sixteen Lakhs</v>
          </cell>
          <cell r="F220" t="str">
            <v xml:space="preserve"> two hundred and sixteen Crores</v>
          </cell>
          <cell r="G220" t="str">
            <v xml:space="preserve"> two hundred and sixteen Millions</v>
          </cell>
          <cell r="H220" t="str">
            <v xml:space="preserve"> two hundred and sixteen Billions</v>
          </cell>
        </row>
        <row r="221">
          <cell r="A221">
            <v>217</v>
          </cell>
          <cell r="B221" t="str">
            <v xml:space="preserve"> two hundred and seventeen</v>
          </cell>
          <cell r="C221" t="str">
            <v xml:space="preserve"> two hundred and seventeen</v>
          </cell>
          <cell r="D221" t="str">
            <v xml:space="preserve"> two hundred and seventeen Thousand</v>
          </cell>
          <cell r="E221" t="str">
            <v xml:space="preserve"> two hundred and seventeen Lakhs</v>
          </cell>
          <cell r="F221" t="str">
            <v xml:space="preserve"> two hundred and seventeen Crores</v>
          </cell>
          <cell r="G221" t="str">
            <v xml:space="preserve"> two hundred and seventeen Millions</v>
          </cell>
          <cell r="H221" t="str">
            <v xml:space="preserve"> two hundred and seventeen Billions</v>
          </cell>
        </row>
        <row r="222">
          <cell r="A222">
            <v>218</v>
          </cell>
          <cell r="B222" t="str">
            <v xml:space="preserve"> two hundred and eighteen</v>
          </cell>
          <cell r="C222" t="str">
            <v xml:space="preserve"> two hundred and eighteen</v>
          </cell>
          <cell r="D222" t="str">
            <v xml:space="preserve"> two hundred and eighteen Thousand</v>
          </cell>
          <cell r="E222" t="str">
            <v xml:space="preserve"> two hundred and eighteen Lakhs</v>
          </cell>
          <cell r="F222" t="str">
            <v xml:space="preserve"> two hundred and eighteen Crores</v>
          </cell>
          <cell r="G222" t="str">
            <v xml:space="preserve"> two hundred and eighteen Millions</v>
          </cell>
          <cell r="H222" t="str">
            <v xml:space="preserve"> two hundred and eighteen Billions</v>
          </cell>
        </row>
        <row r="223">
          <cell r="A223">
            <v>219</v>
          </cell>
          <cell r="B223" t="str">
            <v xml:space="preserve"> two hundred and nineteen</v>
          </cell>
          <cell r="C223" t="str">
            <v xml:space="preserve"> two hundred and nineteen</v>
          </cell>
          <cell r="D223" t="str">
            <v xml:space="preserve"> two hundred and nineteen Thousand</v>
          </cell>
          <cell r="E223" t="str">
            <v xml:space="preserve"> two hundred and nineteen Lakhs</v>
          </cell>
          <cell r="F223" t="str">
            <v xml:space="preserve"> two hundred and nineteen Crores</v>
          </cell>
          <cell r="G223" t="str">
            <v xml:space="preserve"> two hundred and nineteen Millions</v>
          </cell>
          <cell r="H223" t="str">
            <v xml:space="preserve"> two hundred and nineteen Billions</v>
          </cell>
        </row>
        <row r="224">
          <cell r="A224">
            <v>220</v>
          </cell>
          <cell r="B224" t="str">
            <v xml:space="preserve"> two hundred and twenty</v>
          </cell>
          <cell r="C224" t="str">
            <v xml:space="preserve"> two hundred and twenty</v>
          </cell>
          <cell r="D224" t="str">
            <v xml:space="preserve"> two hundred and twenty Thousand</v>
          </cell>
          <cell r="E224" t="str">
            <v xml:space="preserve"> two hundred and twenty Lakhs</v>
          </cell>
          <cell r="F224" t="str">
            <v xml:space="preserve"> two hundred and twenty Crores</v>
          </cell>
          <cell r="G224" t="str">
            <v xml:space="preserve"> two hundred and twenty Millions</v>
          </cell>
          <cell r="H224" t="str">
            <v xml:space="preserve"> two hundred and twenty Billions</v>
          </cell>
        </row>
        <row r="225">
          <cell r="A225">
            <v>221</v>
          </cell>
          <cell r="B225" t="str">
            <v xml:space="preserve"> two hundred and twenty one </v>
          </cell>
          <cell r="C225" t="str">
            <v xml:space="preserve"> two hundred and twenty one </v>
          </cell>
          <cell r="D225" t="str">
            <v xml:space="preserve"> two hundred and twenty one  Thousand</v>
          </cell>
          <cell r="E225" t="str">
            <v xml:space="preserve"> two hundred and twenty one  Lakhs</v>
          </cell>
          <cell r="F225" t="str">
            <v xml:space="preserve"> two hundred and twenty one  Crores</v>
          </cell>
          <cell r="G225" t="str">
            <v xml:space="preserve"> two hundred and twenty one  Millions</v>
          </cell>
          <cell r="H225" t="str">
            <v xml:space="preserve"> two hundred and twenty one  Billions</v>
          </cell>
        </row>
        <row r="226">
          <cell r="A226">
            <v>222</v>
          </cell>
          <cell r="B226" t="str">
            <v xml:space="preserve"> two hundred and twenty two</v>
          </cell>
          <cell r="C226" t="str">
            <v xml:space="preserve"> two hundred and twenty two</v>
          </cell>
          <cell r="D226" t="str">
            <v xml:space="preserve"> two hundred and twenty two Thousand</v>
          </cell>
          <cell r="E226" t="str">
            <v xml:space="preserve"> two hundred and twenty two Lakhs</v>
          </cell>
          <cell r="F226" t="str">
            <v xml:space="preserve"> two hundred and twenty two Crores</v>
          </cell>
          <cell r="G226" t="str">
            <v xml:space="preserve"> two hundred and twenty two Millions</v>
          </cell>
          <cell r="H226" t="str">
            <v xml:space="preserve"> two hundred and twenty two Billions</v>
          </cell>
        </row>
        <row r="227">
          <cell r="A227">
            <v>223</v>
          </cell>
          <cell r="B227" t="str">
            <v xml:space="preserve"> two hundred and twenty three</v>
          </cell>
          <cell r="C227" t="str">
            <v xml:space="preserve"> two hundred and twenty three</v>
          </cell>
          <cell r="D227" t="str">
            <v xml:space="preserve"> two hundred and twenty three Thousand</v>
          </cell>
          <cell r="E227" t="str">
            <v xml:space="preserve"> two hundred and twenty three Lakhs</v>
          </cell>
          <cell r="F227" t="str">
            <v xml:space="preserve"> two hundred and twenty three Crores</v>
          </cell>
          <cell r="G227" t="str">
            <v xml:space="preserve"> two hundred and twenty three Millions</v>
          </cell>
          <cell r="H227" t="str">
            <v xml:space="preserve"> two hundred and twenty three Billions</v>
          </cell>
        </row>
        <row r="228">
          <cell r="A228">
            <v>224</v>
          </cell>
          <cell r="B228" t="str">
            <v xml:space="preserve"> two hundred and twenty four</v>
          </cell>
          <cell r="C228" t="str">
            <v xml:space="preserve"> two hundred and twenty four</v>
          </cell>
          <cell r="D228" t="str">
            <v xml:space="preserve"> two hundred and twenty four Thousand</v>
          </cell>
          <cell r="E228" t="str">
            <v xml:space="preserve"> two hundred and twenty four Lakhs</v>
          </cell>
          <cell r="F228" t="str">
            <v xml:space="preserve"> two hundred and twenty four Crores</v>
          </cell>
          <cell r="G228" t="str">
            <v xml:space="preserve"> two hundred and twenty four Millions</v>
          </cell>
          <cell r="H228" t="str">
            <v xml:space="preserve"> two hundred and twenty four Billions</v>
          </cell>
        </row>
        <row r="229">
          <cell r="A229">
            <v>225</v>
          </cell>
          <cell r="B229" t="str">
            <v xml:space="preserve"> two hundred and twenty five</v>
          </cell>
          <cell r="C229" t="str">
            <v xml:space="preserve"> two hundred and twenty five</v>
          </cell>
          <cell r="D229" t="str">
            <v xml:space="preserve"> two hundred and twenty five Thousand</v>
          </cell>
          <cell r="E229" t="str">
            <v xml:space="preserve"> two hundred and twenty five Lakhs</v>
          </cell>
          <cell r="F229" t="str">
            <v xml:space="preserve"> two hundred and twenty five Crores</v>
          </cell>
          <cell r="G229" t="str">
            <v xml:space="preserve"> two hundred and twenty five Millions</v>
          </cell>
          <cell r="H229" t="str">
            <v xml:space="preserve"> two hundred and twenty five Billions</v>
          </cell>
        </row>
        <row r="230">
          <cell r="A230">
            <v>226</v>
          </cell>
          <cell r="B230" t="str">
            <v xml:space="preserve"> two hundred and twenty six</v>
          </cell>
          <cell r="C230" t="str">
            <v xml:space="preserve"> two hundred and twenty six</v>
          </cell>
          <cell r="D230" t="str">
            <v xml:space="preserve"> two hundred and twenty six Thousand</v>
          </cell>
          <cell r="E230" t="str">
            <v xml:space="preserve"> two hundred and twenty six Lakhs</v>
          </cell>
          <cell r="F230" t="str">
            <v xml:space="preserve"> two hundred and twenty six Crores</v>
          </cell>
          <cell r="G230" t="str">
            <v xml:space="preserve"> two hundred and twenty six Millions</v>
          </cell>
          <cell r="H230" t="str">
            <v xml:space="preserve"> two hundred and twenty six Billions</v>
          </cell>
        </row>
        <row r="231">
          <cell r="A231">
            <v>227</v>
          </cell>
          <cell r="B231" t="str">
            <v xml:space="preserve"> two hundred and twenty seven</v>
          </cell>
          <cell r="C231" t="str">
            <v xml:space="preserve"> two hundred and twenty seven</v>
          </cell>
          <cell r="D231" t="str">
            <v xml:space="preserve"> two hundred and twenty seven Thousand</v>
          </cell>
          <cell r="E231" t="str">
            <v xml:space="preserve"> two hundred and twenty seven Lakhs</v>
          </cell>
          <cell r="F231" t="str">
            <v xml:space="preserve"> two hundred and twenty seven Crores</v>
          </cell>
          <cell r="G231" t="str">
            <v xml:space="preserve"> two hundred and twenty seven Millions</v>
          </cell>
          <cell r="H231" t="str">
            <v xml:space="preserve"> two hundred and twenty seven Billions</v>
          </cell>
        </row>
        <row r="232">
          <cell r="A232">
            <v>228</v>
          </cell>
          <cell r="B232" t="str">
            <v xml:space="preserve"> two hundred and twenty eight</v>
          </cell>
          <cell r="C232" t="str">
            <v xml:space="preserve"> two hundred and twenty eight</v>
          </cell>
          <cell r="D232" t="str">
            <v xml:space="preserve"> two hundred and twenty eight Thousand</v>
          </cell>
          <cell r="E232" t="str">
            <v xml:space="preserve"> two hundred and twenty eight Lakhs</v>
          </cell>
          <cell r="F232" t="str">
            <v xml:space="preserve"> two hundred and twenty eight Crores</v>
          </cell>
          <cell r="G232" t="str">
            <v xml:space="preserve"> two hundred and twenty eight Millions</v>
          </cell>
          <cell r="H232" t="str">
            <v xml:space="preserve"> two hundred and twenty eight Billions</v>
          </cell>
        </row>
        <row r="233">
          <cell r="A233">
            <v>229</v>
          </cell>
          <cell r="B233" t="str">
            <v xml:space="preserve"> two hundred and twenty nine</v>
          </cell>
          <cell r="C233" t="str">
            <v xml:space="preserve"> two hundred and twenty nine</v>
          </cell>
          <cell r="D233" t="str">
            <v xml:space="preserve"> two hundred and twenty nine Thousand</v>
          </cell>
          <cell r="E233" t="str">
            <v xml:space="preserve"> two hundred and twenty nine Lakhs</v>
          </cell>
          <cell r="F233" t="str">
            <v xml:space="preserve"> two hundred and twenty nine Crores</v>
          </cell>
          <cell r="G233" t="str">
            <v xml:space="preserve"> two hundred and twenty nine Millions</v>
          </cell>
          <cell r="H233" t="str">
            <v xml:space="preserve"> two hundred and twenty nine Billions</v>
          </cell>
        </row>
        <row r="234">
          <cell r="A234">
            <v>230</v>
          </cell>
          <cell r="B234" t="str">
            <v xml:space="preserve"> two hundred and thirty</v>
          </cell>
          <cell r="C234" t="str">
            <v xml:space="preserve"> two hundred and thirty</v>
          </cell>
          <cell r="D234" t="str">
            <v xml:space="preserve"> two hundred and thirty Thousand</v>
          </cell>
          <cell r="E234" t="str">
            <v xml:space="preserve"> two hundred and thirty Lakhs</v>
          </cell>
          <cell r="F234" t="str">
            <v xml:space="preserve"> two hundred and thirty Crores</v>
          </cell>
          <cell r="G234" t="str">
            <v xml:space="preserve"> two hundred and thirty Millions</v>
          </cell>
          <cell r="H234" t="str">
            <v xml:space="preserve"> two hundred and thirty Billions</v>
          </cell>
        </row>
        <row r="235">
          <cell r="A235">
            <v>231</v>
          </cell>
          <cell r="B235" t="str">
            <v xml:space="preserve"> two hundred and thirty one</v>
          </cell>
          <cell r="C235" t="str">
            <v xml:space="preserve"> two hundred and thirty one</v>
          </cell>
          <cell r="D235" t="str">
            <v xml:space="preserve"> two hundred and thirty one Thousand</v>
          </cell>
          <cell r="E235" t="str">
            <v xml:space="preserve"> two hundred and thirty one Lakhs</v>
          </cell>
          <cell r="F235" t="str">
            <v xml:space="preserve"> two hundred and thirty one Crores</v>
          </cell>
          <cell r="G235" t="str">
            <v xml:space="preserve"> two hundred and thirty one Millions</v>
          </cell>
          <cell r="H235" t="str">
            <v xml:space="preserve"> two hundred and thirty one Billions</v>
          </cell>
        </row>
        <row r="236">
          <cell r="A236">
            <v>232</v>
          </cell>
          <cell r="B236" t="str">
            <v xml:space="preserve"> two hundred and thirty two</v>
          </cell>
          <cell r="C236" t="str">
            <v xml:space="preserve"> two hundred and thirty two</v>
          </cell>
          <cell r="D236" t="str">
            <v xml:space="preserve"> two hundred and thirty two Thousand</v>
          </cell>
          <cell r="E236" t="str">
            <v xml:space="preserve"> two hundred and thirty two Lakhs</v>
          </cell>
          <cell r="F236" t="str">
            <v xml:space="preserve"> two hundred and thirty two Crores</v>
          </cell>
          <cell r="G236" t="str">
            <v xml:space="preserve"> two hundred and thirty two Millions</v>
          </cell>
          <cell r="H236" t="str">
            <v xml:space="preserve"> two hundred and thirty two Billions</v>
          </cell>
        </row>
        <row r="237">
          <cell r="A237">
            <v>233</v>
          </cell>
          <cell r="B237" t="str">
            <v xml:space="preserve"> two hundred and thirty three</v>
          </cell>
          <cell r="C237" t="str">
            <v xml:space="preserve"> two hundred and thirty three</v>
          </cell>
          <cell r="D237" t="str">
            <v xml:space="preserve"> two hundred and thirty three Thousand</v>
          </cell>
          <cell r="E237" t="str">
            <v xml:space="preserve"> two hundred and thirty three Lakhs</v>
          </cell>
          <cell r="F237" t="str">
            <v xml:space="preserve"> two hundred and thirty three Crores</v>
          </cell>
          <cell r="G237" t="str">
            <v xml:space="preserve"> two hundred and thirty three Millions</v>
          </cell>
          <cell r="H237" t="str">
            <v xml:space="preserve"> two hundred and thirty three Billions</v>
          </cell>
        </row>
        <row r="238">
          <cell r="A238">
            <v>234</v>
          </cell>
          <cell r="B238" t="str">
            <v xml:space="preserve"> two hundred and thirty four</v>
          </cell>
          <cell r="C238" t="str">
            <v xml:space="preserve"> two hundred and thirty four</v>
          </cell>
          <cell r="D238" t="str">
            <v xml:space="preserve"> two hundred and thirty four Thousand</v>
          </cell>
          <cell r="E238" t="str">
            <v xml:space="preserve"> two hundred and thirty four Lakhs</v>
          </cell>
          <cell r="F238" t="str">
            <v xml:space="preserve"> two hundred and thirty four Crores</v>
          </cell>
          <cell r="G238" t="str">
            <v xml:space="preserve"> two hundred and thirty four Millions</v>
          </cell>
          <cell r="H238" t="str">
            <v xml:space="preserve"> two hundred and thirty four Billions</v>
          </cell>
        </row>
        <row r="239">
          <cell r="A239">
            <v>235</v>
          </cell>
          <cell r="B239" t="str">
            <v xml:space="preserve"> two hundred and thirty five</v>
          </cell>
          <cell r="C239" t="str">
            <v xml:space="preserve"> two hundred and thirty five</v>
          </cell>
          <cell r="D239" t="str">
            <v xml:space="preserve"> two hundred and thirty five Thousand</v>
          </cell>
          <cell r="E239" t="str">
            <v xml:space="preserve"> two hundred and thirty five Lakhs</v>
          </cell>
          <cell r="F239" t="str">
            <v xml:space="preserve"> two hundred and thirty five Crores</v>
          </cell>
          <cell r="G239" t="str">
            <v xml:space="preserve"> two hundred and thirty five Millions</v>
          </cell>
          <cell r="H239" t="str">
            <v xml:space="preserve"> two hundred and thirty five Billions</v>
          </cell>
        </row>
        <row r="240">
          <cell r="A240">
            <v>236</v>
          </cell>
          <cell r="B240" t="str">
            <v xml:space="preserve"> two hundred and thirty six</v>
          </cell>
          <cell r="C240" t="str">
            <v xml:space="preserve"> two hundred and thirty six</v>
          </cell>
          <cell r="D240" t="str">
            <v xml:space="preserve"> two hundred and thirty six Thousand</v>
          </cell>
          <cell r="E240" t="str">
            <v xml:space="preserve"> two hundred and thirty six Lakhs</v>
          </cell>
          <cell r="F240" t="str">
            <v xml:space="preserve"> two hundred and thirty six Crores</v>
          </cell>
          <cell r="G240" t="str">
            <v xml:space="preserve"> two hundred and thirty six Millions</v>
          </cell>
          <cell r="H240" t="str">
            <v xml:space="preserve"> two hundred and thirty six Billions</v>
          </cell>
        </row>
        <row r="241">
          <cell r="A241">
            <v>237</v>
          </cell>
          <cell r="B241" t="str">
            <v xml:space="preserve"> two hundred and thirty seven</v>
          </cell>
          <cell r="C241" t="str">
            <v xml:space="preserve"> two hundred and thirty seven</v>
          </cell>
          <cell r="D241" t="str">
            <v xml:space="preserve"> two hundred and thirty seven Thousand</v>
          </cell>
          <cell r="E241" t="str">
            <v xml:space="preserve"> two hundred and thirty seven Lakhs</v>
          </cell>
          <cell r="F241" t="str">
            <v xml:space="preserve"> two hundred and thirty seven Crores</v>
          </cell>
          <cell r="G241" t="str">
            <v xml:space="preserve"> two hundred and thirty seven Millions</v>
          </cell>
          <cell r="H241" t="str">
            <v xml:space="preserve"> two hundred and thirty seven Billions</v>
          </cell>
        </row>
        <row r="242">
          <cell r="A242">
            <v>238</v>
          </cell>
          <cell r="B242" t="str">
            <v xml:space="preserve"> two hundred and thirty eight</v>
          </cell>
          <cell r="C242" t="str">
            <v xml:space="preserve"> two hundred and thirty eight</v>
          </cell>
          <cell r="D242" t="str">
            <v xml:space="preserve"> two hundred and thirty eight Thousand</v>
          </cell>
          <cell r="E242" t="str">
            <v xml:space="preserve"> two hundred and thirty eight Lakhs</v>
          </cell>
          <cell r="F242" t="str">
            <v xml:space="preserve"> two hundred and thirty eight Crores</v>
          </cell>
          <cell r="G242" t="str">
            <v xml:space="preserve"> two hundred and thirty eight Millions</v>
          </cell>
          <cell r="H242" t="str">
            <v xml:space="preserve"> two hundred and thirty eight Billions</v>
          </cell>
        </row>
        <row r="243">
          <cell r="A243">
            <v>239</v>
          </cell>
          <cell r="B243" t="str">
            <v xml:space="preserve"> two hundred and thirty nine</v>
          </cell>
          <cell r="C243" t="str">
            <v xml:space="preserve"> two hundred and thirty nine</v>
          </cell>
          <cell r="D243" t="str">
            <v xml:space="preserve"> two hundred and thirty nine Thousand</v>
          </cell>
          <cell r="E243" t="str">
            <v xml:space="preserve"> two hundred and thirty nine Lakhs</v>
          </cell>
          <cell r="F243" t="str">
            <v xml:space="preserve"> two hundred and thirty nine Crores</v>
          </cell>
          <cell r="G243" t="str">
            <v xml:space="preserve"> two hundred and thirty nine Millions</v>
          </cell>
          <cell r="H243" t="str">
            <v xml:space="preserve"> two hundred and thirty nine Billions</v>
          </cell>
        </row>
        <row r="244">
          <cell r="A244">
            <v>240</v>
          </cell>
          <cell r="B244" t="str">
            <v xml:space="preserve"> two hundred and forty</v>
          </cell>
          <cell r="C244" t="str">
            <v xml:space="preserve"> two hundred and forty</v>
          </cell>
          <cell r="D244" t="str">
            <v xml:space="preserve"> two hundred and forty Thousand</v>
          </cell>
          <cell r="E244" t="str">
            <v xml:space="preserve"> two hundred and forty Lakhs</v>
          </cell>
          <cell r="F244" t="str">
            <v xml:space="preserve"> two hundred and forty Crores</v>
          </cell>
          <cell r="G244" t="str">
            <v xml:space="preserve"> two hundred and forty Millions</v>
          </cell>
          <cell r="H244" t="str">
            <v xml:space="preserve"> two hundred and forty Billions</v>
          </cell>
        </row>
        <row r="245">
          <cell r="A245">
            <v>241</v>
          </cell>
          <cell r="B245" t="str">
            <v xml:space="preserve"> two hundred and forty one</v>
          </cell>
          <cell r="C245" t="str">
            <v xml:space="preserve"> two hundred and forty one</v>
          </cell>
          <cell r="D245" t="str">
            <v xml:space="preserve"> two hundred and forty one Thousand</v>
          </cell>
          <cell r="E245" t="str">
            <v xml:space="preserve"> two hundred and forty one Lakhs</v>
          </cell>
          <cell r="F245" t="str">
            <v xml:space="preserve"> two hundred and forty one Crores</v>
          </cell>
          <cell r="G245" t="str">
            <v xml:space="preserve"> two hundred and forty one Millions</v>
          </cell>
          <cell r="H245" t="str">
            <v xml:space="preserve"> two hundred and forty one Billions</v>
          </cell>
        </row>
        <row r="246">
          <cell r="A246">
            <v>242</v>
          </cell>
          <cell r="B246" t="str">
            <v xml:space="preserve"> two hundred and forty two</v>
          </cell>
          <cell r="C246" t="str">
            <v xml:space="preserve"> two hundred and forty two</v>
          </cell>
          <cell r="D246" t="str">
            <v xml:space="preserve"> two hundred and forty two Thousand</v>
          </cell>
          <cell r="E246" t="str">
            <v xml:space="preserve"> two hundred and forty two Lakhs</v>
          </cell>
          <cell r="F246" t="str">
            <v xml:space="preserve"> two hundred and forty two Crores</v>
          </cell>
          <cell r="G246" t="str">
            <v xml:space="preserve"> two hundred and forty two Millions</v>
          </cell>
          <cell r="H246" t="str">
            <v xml:space="preserve"> two hundred and forty two Billions</v>
          </cell>
        </row>
        <row r="247">
          <cell r="A247">
            <v>243</v>
          </cell>
          <cell r="B247" t="str">
            <v xml:space="preserve"> two hundred and forty three</v>
          </cell>
          <cell r="C247" t="str">
            <v xml:space="preserve"> two hundred and forty three</v>
          </cell>
          <cell r="D247" t="str">
            <v xml:space="preserve"> two hundred and forty three Thousand</v>
          </cell>
          <cell r="E247" t="str">
            <v xml:space="preserve"> two hundred and forty three Lakhs</v>
          </cell>
          <cell r="F247" t="str">
            <v xml:space="preserve"> two hundred and forty three Crores</v>
          </cell>
          <cell r="G247" t="str">
            <v xml:space="preserve"> two hundred and forty three Millions</v>
          </cell>
          <cell r="H247" t="str">
            <v xml:space="preserve"> two hundred and forty three Billions</v>
          </cell>
        </row>
        <row r="248">
          <cell r="A248">
            <v>244</v>
          </cell>
          <cell r="B248" t="str">
            <v xml:space="preserve"> two hundred and forty four</v>
          </cell>
          <cell r="C248" t="str">
            <v xml:space="preserve"> two hundred and forty four</v>
          </cell>
          <cell r="D248" t="str">
            <v xml:space="preserve"> two hundred and forty four Thousand</v>
          </cell>
          <cell r="E248" t="str">
            <v xml:space="preserve"> two hundred and forty four Lakhs</v>
          </cell>
          <cell r="F248" t="str">
            <v xml:space="preserve"> two hundred and forty four Crores</v>
          </cell>
          <cell r="G248" t="str">
            <v xml:space="preserve"> two hundred and forty four Millions</v>
          </cell>
          <cell r="H248" t="str">
            <v xml:space="preserve"> two hundred and forty four Billions</v>
          </cell>
        </row>
        <row r="249">
          <cell r="A249">
            <v>245</v>
          </cell>
          <cell r="B249" t="str">
            <v xml:space="preserve"> two hundred and forty five</v>
          </cell>
          <cell r="C249" t="str">
            <v xml:space="preserve"> two hundred and forty five</v>
          </cell>
          <cell r="D249" t="str">
            <v xml:space="preserve"> two hundred and forty five Thousand</v>
          </cell>
          <cell r="E249" t="str">
            <v xml:space="preserve"> two hundred and forty five Lakhs</v>
          </cell>
          <cell r="F249" t="str">
            <v xml:space="preserve"> two hundred and forty five Crores</v>
          </cell>
          <cell r="G249" t="str">
            <v xml:space="preserve"> two hundred and forty five Millions</v>
          </cell>
          <cell r="H249" t="str">
            <v xml:space="preserve"> two hundred and forty five Billions</v>
          </cell>
        </row>
        <row r="250">
          <cell r="A250">
            <v>246</v>
          </cell>
          <cell r="B250" t="str">
            <v xml:space="preserve"> two hundred and forty six</v>
          </cell>
          <cell r="C250" t="str">
            <v xml:space="preserve"> two hundred and forty six</v>
          </cell>
          <cell r="D250" t="str">
            <v xml:space="preserve"> two hundred and forty six Thousand</v>
          </cell>
          <cell r="E250" t="str">
            <v xml:space="preserve"> two hundred and forty six Lakhs</v>
          </cell>
          <cell r="F250" t="str">
            <v xml:space="preserve"> two hundred and forty six Crores</v>
          </cell>
          <cell r="G250" t="str">
            <v xml:space="preserve"> two hundred and forty six Millions</v>
          </cell>
          <cell r="H250" t="str">
            <v xml:space="preserve"> two hundred and forty six Billions</v>
          </cell>
        </row>
        <row r="251">
          <cell r="A251">
            <v>247</v>
          </cell>
          <cell r="B251" t="str">
            <v xml:space="preserve"> two hundred and forty seven</v>
          </cell>
          <cell r="C251" t="str">
            <v xml:space="preserve"> two hundred and forty seven</v>
          </cell>
          <cell r="D251" t="str">
            <v xml:space="preserve"> two hundred and forty seven Thousand</v>
          </cell>
          <cell r="E251" t="str">
            <v xml:space="preserve"> two hundred and forty seven Lakhs</v>
          </cell>
          <cell r="F251" t="str">
            <v xml:space="preserve"> two hundred and forty seven Crores</v>
          </cell>
          <cell r="G251" t="str">
            <v xml:space="preserve"> two hundred and forty seven Millions</v>
          </cell>
          <cell r="H251" t="str">
            <v xml:space="preserve"> two hundred and forty seven Billions</v>
          </cell>
        </row>
        <row r="252">
          <cell r="A252">
            <v>248</v>
          </cell>
          <cell r="B252" t="str">
            <v xml:space="preserve"> two hundred and forty eight</v>
          </cell>
          <cell r="C252" t="str">
            <v xml:space="preserve"> two hundred and forty eight</v>
          </cell>
          <cell r="D252" t="str">
            <v xml:space="preserve"> two hundred and forty eight Thousand</v>
          </cell>
          <cell r="E252" t="str">
            <v xml:space="preserve"> two hundred and forty eight Lakhs</v>
          </cell>
          <cell r="F252" t="str">
            <v xml:space="preserve"> two hundred and forty eight Crores</v>
          </cell>
          <cell r="G252" t="str">
            <v xml:space="preserve"> two hundred and forty eight Millions</v>
          </cell>
          <cell r="H252" t="str">
            <v xml:space="preserve"> two hundred and forty eight Billions</v>
          </cell>
        </row>
        <row r="253">
          <cell r="A253">
            <v>249</v>
          </cell>
          <cell r="B253" t="str">
            <v xml:space="preserve"> two hundred and forty nine</v>
          </cell>
          <cell r="C253" t="str">
            <v xml:space="preserve"> two hundred and forty nine</v>
          </cell>
          <cell r="D253" t="str">
            <v xml:space="preserve"> two hundred and forty nine Thousand</v>
          </cell>
          <cell r="E253" t="str">
            <v xml:space="preserve"> two hundred and forty nine Lakhs</v>
          </cell>
          <cell r="F253" t="str">
            <v xml:space="preserve"> two hundred and forty nine Crores</v>
          </cell>
          <cell r="G253" t="str">
            <v xml:space="preserve"> two hundred and forty nine Millions</v>
          </cell>
          <cell r="H253" t="str">
            <v xml:space="preserve"> two hundred and forty nine Billions</v>
          </cell>
        </row>
        <row r="254">
          <cell r="A254">
            <v>250</v>
          </cell>
          <cell r="B254" t="str">
            <v xml:space="preserve"> two hundred and fifty</v>
          </cell>
          <cell r="C254" t="str">
            <v xml:space="preserve"> two hundred and fifty</v>
          </cell>
          <cell r="D254" t="str">
            <v xml:space="preserve"> two hundred and fifty Thousand</v>
          </cell>
          <cell r="E254" t="str">
            <v xml:space="preserve"> two hundred and fifty Lakhs</v>
          </cell>
          <cell r="F254" t="str">
            <v xml:space="preserve"> two hundred and fifty Crores</v>
          </cell>
          <cell r="G254" t="str">
            <v xml:space="preserve"> two hundred and fifty Millions</v>
          </cell>
          <cell r="H254" t="str">
            <v xml:space="preserve"> two hundred and fifty Billions</v>
          </cell>
        </row>
        <row r="255">
          <cell r="A255">
            <v>251</v>
          </cell>
          <cell r="B255" t="str">
            <v xml:space="preserve"> two hundred and fifty one</v>
          </cell>
          <cell r="C255" t="str">
            <v xml:space="preserve"> two hundred and fifty one</v>
          </cell>
          <cell r="D255" t="str">
            <v xml:space="preserve"> two hundred and fifty one Thousand</v>
          </cell>
          <cell r="E255" t="str">
            <v xml:space="preserve"> two hundred and fifty one Lakhs</v>
          </cell>
          <cell r="F255" t="str">
            <v xml:space="preserve"> two hundred and fifty one Crores</v>
          </cell>
          <cell r="G255" t="str">
            <v xml:space="preserve"> two hundred and fifty one Millions</v>
          </cell>
          <cell r="H255" t="str">
            <v xml:space="preserve"> two hundred and fifty one Billions</v>
          </cell>
        </row>
        <row r="256">
          <cell r="A256">
            <v>252</v>
          </cell>
          <cell r="B256" t="str">
            <v xml:space="preserve"> two hundred and fifty two</v>
          </cell>
          <cell r="C256" t="str">
            <v xml:space="preserve"> two hundred and fifty two</v>
          </cell>
          <cell r="D256" t="str">
            <v xml:space="preserve"> two hundred and fifty two Thousand</v>
          </cell>
          <cell r="E256" t="str">
            <v xml:space="preserve"> two hundred and fifty two Lakhs</v>
          </cell>
          <cell r="F256" t="str">
            <v xml:space="preserve"> two hundred and fifty two Crores</v>
          </cell>
          <cell r="G256" t="str">
            <v xml:space="preserve"> two hundred and fifty two Millions</v>
          </cell>
          <cell r="H256" t="str">
            <v xml:space="preserve"> two hundred and fifty two Billions</v>
          </cell>
        </row>
        <row r="257">
          <cell r="A257">
            <v>253</v>
          </cell>
          <cell r="B257" t="str">
            <v xml:space="preserve"> two hundred and fifty three</v>
          </cell>
          <cell r="C257" t="str">
            <v xml:space="preserve"> two hundred and fifty three</v>
          </cell>
          <cell r="D257" t="str">
            <v xml:space="preserve"> two hundred and fifty three Thousand</v>
          </cell>
          <cell r="E257" t="str">
            <v xml:space="preserve"> two hundred and fifty three Lakhs</v>
          </cell>
          <cell r="F257" t="str">
            <v xml:space="preserve"> two hundred and fifty three Crores</v>
          </cell>
          <cell r="G257" t="str">
            <v xml:space="preserve"> two hundred and fifty three Millions</v>
          </cell>
          <cell r="H257" t="str">
            <v xml:space="preserve"> two hundred and fifty three Billions</v>
          </cell>
        </row>
        <row r="258">
          <cell r="A258">
            <v>254</v>
          </cell>
          <cell r="B258" t="str">
            <v xml:space="preserve"> two hundred and fifty four</v>
          </cell>
          <cell r="C258" t="str">
            <v xml:space="preserve"> two hundred and fifty four</v>
          </cell>
          <cell r="D258" t="str">
            <v xml:space="preserve"> two hundred and fifty four Thousand</v>
          </cell>
          <cell r="E258" t="str">
            <v xml:space="preserve"> two hundred and fifty four Lakhs</v>
          </cell>
          <cell r="F258" t="str">
            <v xml:space="preserve"> two hundred and fifty four Crores</v>
          </cell>
          <cell r="G258" t="str">
            <v xml:space="preserve"> two hundred and fifty four Millions</v>
          </cell>
          <cell r="H258" t="str">
            <v xml:space="preserve"> two hundred and fifty four Billions</v>
          </cell>
        </row>
        <row r="259">
          <cell r="A259">
            <v>255</v>
          </cell>
          <cell r="B259" t="str">
            <v xml:space="preserve"> two hundred and fifty five</v>
          </cell>
          <cell r="C259" t="str">
            <v xml:space="preserve"> two hundred and fifty five</v>
          </cell>
          <cell r="D259" t="str">
            <v xml:space="preserve"> two hundred and fifty five Thousand</v>
          </cell>
          <cell r="E259" t="str">
            <v xml:space="preserve"> two hundred and fifty five Lakhs</v>
          </cell>
          <cell r="F259" t="str">
            <v xml:space="preserve"> two hundred and fifty five Crores</v>
          </cell>
          <cell r="G259" t="str">
            <v xml:space="preserve"> two hundred and fifty five Millions</v>
          </cell>
          <cell r="H259" t="str">
            <v xml:space="preserve"> two hundred and fifty five Billions</v>
          </cell>
        </row>
        <row r="260">
          <cell r="A260">
            <v>256</v>
          </cell>
          <cell r="B260" t="str">
            <v xml:space="preserve"> two hundred and fifty six</v>
          </cell>
          <cell r="C260" t="str">
            <v xml:space="preserve"> two hundred and fifty six</v>
          </cell>
          <cell r="D260" t="str">
            <v xml:space="preserve"> two hundred and fifty six Thousand</v>
          </cell>
          <cell r="E260" t="str">
            <v xml:space="preserve"> two hundred and fifty six Lakhs</v>
          </cell>
          <cell r="F260" t="str">
            <v xml:space="preserve"> two hundred and fifty six Crores</v>
          </cell>
          <cell r="G260" t="str">
            <v xml:space="preserve"> two hundred and fifty six Millions</v>
          </cell>
          <cell r="H260" t="str">
            <v xml:space="preserve"> two hundred and fifty six Billions</v>
          </cell>
        </row>
        <row r="261">
          <cell r="A261">
            <v>257</v>
          </cell>
          <cell r="B261" t="str">
            <v xml:space="preserve"> two hundred and fifty seven</v>
          </cell>
          <cell r="C261" t="str">
            <v xml:space="preserve"> two hundred and fifty seven</v>
          </cell>
          <cell r="D261" t="str">
            <v xml:space="preserve"> two hundred and fifty seven Thousand</v>
          </cell>
          <cell r="E261" t="str">
            <v xml:space="preserve"> two hundred and fifty seven Lakhs</v>
          </cell>
          <cell r="F261" t="str">
            <v xml:space="preserve"> two hundred and fifty seven Crores</v>
          </cell>
          <cell r="G261" t="str">
            <v xml:space="preserve"> two hundred and fifty seven Millions</v>
          </cell>
          <cell r="H261" t="str">
            <v xml:space="preserve"> two hundred and fifty seven Billions</v>
          </cell>
        </row>
        <row r="262">
          <cell r="A262">
            <v>258</v>
          </cell>
          <cell r="B262" t="str">
            <v xml:space="preserve"> two hundred and fifty eight</v>
          </cell>
          <cell r="C262" t="str">
            <v xml:space="preserve"> two hundred and fifty eight</v>
          </cell>
          <cell r="D262" t="str">
            <v xml:space="preserve"> two hundred and fifty eight Thousand</v>
          </cell>
          <cell r="E262" t="str">
            <v xml:space="preserve"> two hundred and fifty eight Lakhs</v>
          </cell>
          <cell r="F262" t="str">
            <v xml:space="preserve"> two hundred and fifty eight Crores</v>
          </cell>
          <cell r="G262" t="str">
            <v xml:space="preserve"> two hundred and fifty eight Millions</v>
          </cell>
          <cell r="H262" t="str">
            <v xml:space="preserve"> two hundred and fifty eight Billions</v>
          </cell>
        </row>
        <row r="263">
          <cell r="A263">
            <v>259</v>
          </cell>
          <cell r="B263" t="str">
            <v xml:space="preserve"> two hundred and fifty nine</v>
          </cell>
          <cell r="C263" t="str">
            <v xml:space="preserve"> two hundred and fifty nine</v>
          </cell>
          <cell r="D263" t="str">
            <v xml:space="preserve"> two hundred and fifty nine Thousand</v>
          </cell>
          <cell r="E263" t="str">
            <v xml:space="preserve"> two hundred and fifty nine Lakhs</v>
          </cell>
          <cell r="F263" t="str">
            <v xml:space="preserve"> two hundred and fifty nine Crores</v>
          </cell>
          <cell r="G263" t="str">
            <v xml:space="preserve"> two hundred and fifty nine Millions</v>
          </cell>
          <cell r="H263" t="str">
            <v xml:space="preserve"> two hundred and fifty nine Billions</v>
          </cell>
        </row>
        <row r="264">
          <cell r="A264">
            <v>260</v>
          </cell>
          <cell r="B264" t="str">
            <v xml:space="preserve"> two hundred and sixty</v>
          </cell>
          <cell r="C264" t="str">
            <v xml:space="preserve"> two hundred and sixty</v>
          </cell>
          <cell r="D264" t="str">
            <v xml:space="preserve"> two hundred and sixty Thousand</v>
          </cell>
          <cell r="E264" t="str">
            <v xml:space="preserve"> two hundred and sixty Lakhs</v>
          </cell>
          <cell r="F264" t="str">
            <v xml:space="preserve"> two hundred and sixty Crores</v>
          </cell>
          <cell r="G264" t="str">
            <v xml:space="preserve"> two hundred and sixty Millions</v>
          </cell>
          <cell r="H264" t="str">
            <v xml:space="preserve"> two hundred and sixty Billions</v>
          </cell>
        </row>
        <row r="265">
          <cell r="A265">
            <v>261</v>
          </cell>
          <cell r="B265" t="str">
            <v xml:space="preserve"> two hundred and sixty one </v>
          </cell>
          <cell r="C265" t="str">
            <v xml:space="preserve"> two hundred and sixty one </v>
          </cell>
          <cell r="D265" t="str">
            <v xml:space="preserve"> two hundred and sixty one  Thousand</v>
          </cell>
          <cell r="E265" t="str">
            <v xml:space="preserve"> two hundred and sixty one  Lakhs</v>
          </cell>
          <cell r="F265" t="str">
            <v xml:space="preserve"> two hundred and sixty one  Crores</v>
          </cell>
          <cell r="G265" t="str">
            <v xml:space="preserve"> two hundred and sixty one  Millions</v>
          </cell>
          <cell r="H265" t="str">
            <v xml:space="preserve"> two hundred and sixty one  Billions</v>
          </cell>
        </row>
        <row r="266">
          <cell r="A266">
            <v>262</v>
          </cell>
          <cell r="B266" t="str">
            <v xml:space="preserve"> two hundred and sixty two</v>
          </cell>
          <cell r="C266" t="str">
            <v xml:space="preserve"> two hundred and sixty two</v>
          </cell>
          <cell r="D266" t="str">
            <v xml:space="preserve"> two hundred and sixty two Thousand</v>
          </cell>
          <cell r="E266" t="str">
            <v xml:space="preserve"> two hundred and sixty two Lakhs</v>
          </cell>
          <cell r="F266" t="str">
            <v xml:space="preserve"> two hundred and sixty two Crores</v>
          </cell>
          <cell r="G266" t="str">
            <v xml:space="preserve"> two hundred and sixty two Millions</v>
          </cell>
          <cell r="H266" t="str">
            <v xml:space="preserve"> two hundred and sixty two Billions</v>
          </cell>
        </row>
        <row r="267">
          <cell r="A267">
            <v>263</v>
          </cell>
          <cell r="B267" t="str">
            <v xml:space="preserve"> two hundred and sixty three</v>
          </cell>
          <cell r="C267" t="str">
            <v xml:space="preserve"> two hundred and sixty three</v>
          </cell>
          <cell r="D267" t="str">
            <v xml:space="preserve"> two hundred and sixty three Thousand</v>
          </cell>
          <cell r="E267" t="str">
            <v xml:space="preserve"> two hundred and sixty three Lakhs</v>
          </cell>
          <cell r="F267" t="str">
            <v xml:space="preserve"> two hundred and sixty three Crores</v>
          </cell>
          <cell r="G267" t="str">
            <v xml:space="preserve"> two hundred and sixty three Millions</v>
          </cell>
          <cell r="H267" t="str">
            <v xml:space="preserve"> two hundred and sixty three Billions</v>
          </cell>
        </row>
        <row r="268">
          <cell r="A268">
            <v>264</v>
          </cell>
          <cell r="B268" t="str">
            <v xml:space="preserve"> two hundred and sixty four</v>
          </cell>
          <cell r="C268" t="str">
            <v xml:space="preserve"> two hundred and sixty four</v>
          </cell>
          <cell r="D268" t="str">
            <v xml:space="preserve"> two hundred and sixty four Thousand</v>
          </cell>
          <cell r="E268" t="str">
            <v xml:space="preserve"> two hundred and sixty four Lakhs</v>
          </cell>
          <cell r="F268" t="str">
            <v xml:space="preserve"> two hundred and sixty four Crores</v>
          </cell>
          <cell r="G268" t="str">
            <v xml:space="preserve"> two hundred and sixty four Millions</v>
          </cell>
          <cell r="H268" t="str">
            <v xml:space="preserve"> two hundred and sixty four Billions</v>
          </cell>
        </row>
        <row r="269">
          <cell r="A269">
            <v>265</v>
          </cell>
          <cell r="B269" t="str">
            <v xml:space="preserve"> two hundred and sixty five</v>
          </cell>
          <cell r="C269" t="str">
            <v xml:space="preserve"> two hundred and sixty five</v>
          </cell>
          <cell r="D269" t="str">
            <v xml:space="preserve"> two hundred and sixty five Thousand</v>
          </cell>
          <cell r="E269" t="str">
            <v xml:space="preserve"> two hundred and sixty five Lakhs</v>
          </cell>
          <cell r="F269" t="str">
            <v xml:space="preserve"> two hundred and sixty five Crores</v>
          </cell>
          <cell r="G269" t="str">
            <v xml:space="preserve"> two hundred and sixty five Millions</v>
          </cell>
          <cell r="H269" t="str">
            <v xml:space="preserve"> two hundred and sixty five Billions</v>
          </cell>
        </row>
        <row r="270">
          <cell r="A270">
            <v>266</v>
          </cell>
          <cell r="B270" t="str">
            <v xml:space="preserve"> two hundred and sixty six</v>
          </cell>
          <cell r="C270" t="str">
            <v xml:space="preserve"> two hundred and sixty six</v>
          </cell>
          <cell r="D270" t="str">
            <v xml:space="preserve"> two hundred and sixty six Thousand</v>
          </cell>
          <cell r="E270" t="str">
            <v xml:space="preserve"> two hundred and sixty six Lakhs</v>
          </cell>
          <cell r="F270" t="str">
            <v xml:space="preserve"> two hundred and sixty six Crores</v>
          </cell>
          <cell r="G270" t="str">
            <v xml:space="preserve"> two hundred and sixty six Millions</v>
          </cell>
          <cell r="H270" t="str">
            <v xml:space="preserve"> two hundred and sixty six Billions</v>
          </cell>
        </row>
        <row r="271">
          <cell r="A271">
            <v>267</v>
          </cell>
          <cell r="B271" t="str">
            <v xml:space="preserve"> two hundred and sixty seven</v>
          </cell>
          <cell r="C271" t="str">
            <v xml:space="preserve"> two hundred and sixty seven</v>
          </cell>
          <cell r="D271" t="str">
            <v xml:space="preserve"> two hundred and sixty seven Thousand</v>
          </cell>
          <cell r="E271" t="str">
            <v xml:space="preserve"> two hundred and sixty seven Lakhs</v>
          </cell>
          <cell r="F271" t="str">
            <v xml:space="preserve"> two hundred and sixty seven Crores</v>
          </cell>
          <cell r="G271" t="str">
            <v xml:space="preserve"> two hundred and sixty seven Millions</v>
          </cell>
          <cell r="H271" t="str">
            <v xml:space="preserve"> two hundred and sixty seven Billions</v>
          </cell>
        </row>
        <row r="272">
          <cell r="A272">
            <v>268</v>
          </cell>
          <cell r="B272" t="str">
            <v xml:space="preserve"> two hundred and sixty eight</v>
          </cell>
          <cell r="C272" t="str">
            <v xml:space="preserve"> two hundred and sixty eight</v>
          </cell>
          <cell r="D272" t="str">
            <v xml:space="preserve"> two hundred and sixty eight Thousand</v>
          </cell>
          <cell r="E272" t="str">
            <v xml:space="preserve"> two hundred and sixty eight Lakhs</v>
          </cell>
          <cell r="F272" t="str">
            <v xml:space="preserve"> two hundred and sixty eight Crores</v>
          </cell>
          <cell r="G272" t="str">
            <v xml:space="preserve"> two hundred and sixty eight Millions</v>
          </cell>
          <cell r="H272" t="str">
            <v xml:space="preserve"> two hundred and sixty eight Billions</v>
          </cell>
        </row>
        <row r="273">
          <cell r="A273">
            <v>269</v>
          </cell>
          <cell r="B273" t="str">
            <v xml:space="preserve"> two hundred and sixty nine</v>
          </cell>
          <cell r="C273" t="str">
            <v xml:space="preserve"> two hundred and sixty nine</v>
          </cell>
          <cell r="D273" t="str">
            <v xml:space="preserve"> two hundred and sixty nine Thousand</v>
          </cell>
          <cell r="E273" t="str">
            <v xml:space="preserve"> two hundred and sixty nine Lakhs</v>
          </cell>
          <cell r="F273" t="str">
            <v xml:space="preserve"> two hundred and sixty nine Crores</v>
          </cell>
          <cell r="G273" t="str">
            <v xml:space="preserve"> two hundred and sixty nine Millions</v>
          </cell>
          <cell r="H273" t="str">
            <v xml:space="preserve"> two hundred and sixty nine Billions</v>
          </cell>
        </row>
        <row r="274">
          <cell r="A274">
            <v>270</v>
          </cell>
          <cell r="B274" t="str">
            <v xml:space="preserve"> two hundred and seventy</v>
          </cell>
          <cell r="C274" t="str">
            <v xml:space="preserve"> two hundred and seventy</v>
          </cell>
          <cell r="D274" t="str">
            <v xml:space="preserve"> two hundred and seventy Thousand</v>
          </cell>
          <cell r="E274" t="str">
            <v xml:space="preserve"> two hundred and seventy Lakhs</v>
          </cell>
          <cell r="F274" t="str">
            <v xml:space="preserve"> two hundred and seventy Crores</v>
          </cell>
          <cell r="G274" t="str">
            <v xml:space="preserve"> two hundred and seventy Millions</v>
          </cell>
          <cell r="H274" t="str">
            <v xml:space="preserve"> two hundred and seventy Billions</v>
          </cell>
        </row>
        <row r="275">
          <cell r="A275">
            <v>271</v>
          </cell>
          <cell r="B275" t="str">
            <v xml:space="preserve"> two hundred and seventy one</v>
          </cell>
          <cell r="C275" t="str">
            <v xml:space="preserve"> two hundred and seventy one</v>
          </cell>
          <cell r="D275" t="str">
            <v xml:space="preserve"> two hundred and seventy one Thousand</v>
          </cell>
          <cell r="E275" t="str">
            <v xml:space="preserve"> two hundred and seventy one Lakhs</v>
          </cell>
          <cell r="F275" t="str">
            <v xml:space="preserve"> two hundred and seventy one Crores</v>
          </cell>
          <cell r="G275" t="str">
            <v xml:space="preserve"> two hundred and seventy one Millions</v>
          </cell>
          <cell r="H275" t="str">
            <v xml:space="preserve"> two hundred and seventy one Billions</v>
          </cell>
        </row>
        <row r="276">
          <cell r="A276">
            <v>272</v>
          </cell>
          <cell r="B276" t="str">
            <v xml:space="preserve"> two hundred and seventy two </v>
          </cell>
          <cell r="C276" t="str">
            <v xml:space="preserve"> two hundred and seventy two </v>
          </cell>
          <cell r="D276" t="str">
            <v xml:space="preserve"> two hundred and seventy two  Thousand</v>
          </cell>
          <cell r="E276" t="str">
            <v xml:space="preserve"> two hundred and seventy two  Lakhs</v>
          </cell>
          <cell r="F276" t="str">
            <v xml:space="preserve"> two hundred and seventy two  Crores</v>
          </cell>
          <cell r="G276" t="str">
            <v xml:space="preserve"> two hundred and seventy two  Millions</v>
          </cell>
          <cell r="H276" t="str">
            <v xml:space="preserve"> two hundred and seventy two  Billions</v>
          </cell>
        </row>
        <row r="277">
          <cell r="A277">
            <v>273</v>
          </cell>
          <cell r="B277" t="str">
            <v xml:space="preserve"> two hundred and seventy three</v>
          </cell>
          <cell r="C277" t="str">
            <v xml:space="preserve"> two hundred and seventy three</v>
          </cell>
          <cell r="D277" t="str">
            <v xml:space="preserve"> two hundred and seventy three Thousand</v>
          </cell>
          <cell r="E277" t="str">
            <v xml:space="preserve"> two hundred and seventy three Lakhs</v>
          </cell>
          <cell r="F277" t="str">
            <v xml:space="preserve"> two hundred and seventy three Crores</v>
          </cell>
          <cell r="G277" t="str">
            <v xml:space="preserve"> two hundred and seventy three Millions</v>
          </cell>
          <cell r="H277" t="str">
            <v xml:space="preserve"> two hundred and seventy three Billions</v>
          </cell>
        </row>
        <row r="278">
          <cell r="A278">
            <v>274</v>
          </cell>
          <cell r="B278" t="str">
            <v xml:space="preserve"> two hundred and seventy four</v>
          </cell>
          <cell r="C278" t="str">
            <v xml:space="preserve"> two hundred and seventy four</v>
          </cell>
          <cell r="D278" t="str">
            <v xml:space="preserve"> two hundred and seventy four Thousand</v>
          </cell>
          <cell r="E278" t="str">
            <v xml:space="preserve"> two hundred and seventy four Lakhs</v>
          </cell>
          <cell r="F278" t="str">
            <v xml:space="preserve"> two hundred and seventy four Crores</v>
          </cell>
          <cell r="G278" t="str">
            <v xml:space="preserve"> two hundred and seventy four Millions</v>
          </cell>
          <cell r="H278" t="str">
            <v xml:space="preserve"> two hundred and seventy four Billions</v>
          </cell>
        </row>
        <row r="279">
          <cell r="A279">
            <v>275</v>
          </cell>
          <cell r="B279" t="str">
            <v xml:space="preserve"> two hundred and seventy five</v>
          </cell>
          <cell r="C279" t="str">
            <v xml:space="preserve"> two hundred and seventy five</v>
          </cell>
          <cell r="D279" t="str">
            <v xml:space="preserve"> two hundred and seventy five Thousand</v>
          </cell>
          <cell r="E279" t="str">
            <v xml:space="preserve"> two hundred and seventy five Lakhs</v>
          </cell>
          <cell r="F279" t="str">
            <v xml:space="preserve"> two hundred and seventy five Crores</v>
          </cell>
          <cell r="G279" t="str">
            <v xml:space="preserve"> two hundred and seventy five Millions</v>
          </cell>
          <cell r="H279" t="str">
            <v xml:space="preserve"> two hundred and seventy five Billions</v>
          </cell>
        </row>
        <row r="280">
          <cell r="A280">
            <v>276</v>
          </cell>
          <cell r="B280" t="str">
            <v xml:space="preserve"> two hundred and seventy six</v>
          </cell>
          <cell r="C280" t="str">
            <v xml:space="preserve"> two hundred and seventy six</v>
          </cell>
          <cell r="D280" t="str">
            <v xml:space="preserve"> two hundred and seventy six Thousand</v>
          </cell>
          <cell r="E280" t="str">
            <v xml:space="preserve"> two hundred and seventy six Lakhs</v>
          </cell>
          <cell r="F280" t="str">
            <v xml:space="preserve"> two hundred and seventy six Crores</v>
          </cell>
          <cell r="G280" t="str">
            <v xml:space="preserve"> two hundred and seventy six Millions</v>
          </cell>
          <cell r="H280" t="str">
            <v xml:space="preserve"> two hundred and seventy six Billions</v>
          </cell>
        </row>
        <row r="281">
          <cell r="A281">
            <v>277</v>
          </cell>
          <cell r="B281" t="str">
            <v xml:space="preserve"> two hundred and seventy seven</v>
          </cell>
          <cell r="C281" t="str">
            <v xml:space="preserve"> two hundred and seventy seven</v>
          </cell>
          <cell r="D281" t="str">
            <v xml:space="preserve"> two hundred and seventy seven Thousand</v>
          </cell>
          <cell r="E281" t="str">
            <v xml:space="preserve"> two hundred and seventy seven Lakhs</v>
          </cell>
          <cell r="F281" t="str">
            <v xml:space="preserve"> two hundred and seventy seven Crores</v>
          </cell>
          <cell r="G281" t="str">
            <v xml:space="preserve"> two hundred and seventy seven Millions</v>
          </cell>
          <cell r="H281" t="str">
            <v xml:space="preserve"> two hundred and seventy seven Billions</v>
          </cell>
        </row>
        <row r="282">
          <cell r="A282">
            <v>278</v>
          </cell>
          <cell r="B282" t="str">
            <v xml:space="preserve"> two hundred and seventy eight</v>
          </cell>
          <cell r="C282" t="str">
            <v xml:space="preserve"> two hundred and seventy eight</v>
          </cell>
          <cell r="D282" t="str">
            <v xml:space="preserve"> two hundred and seventy eight Thousand</v>
          </cell>
          <cell r="E282" t="str">
            <v xml:space="preserve"> two hundred and seventy eight Lakhs</v>
          </cell>
          <cell r="F282" t="str">
            <v xml:space="preserve"> two hundred and seventy eight Crores</v>
          </cell>
          <cell r="G282" t="str">
            <v xml:space="preserve"> two hundred and seventy eight Millions</v>
          </cell>
          <cell r="H282" t="str">
            <v xml:space="preserve"> two hundred and seventy eight Billions</v>
          </cell>
        </row>
        <row r="283">
          <cell r="A283">
            <v>279</v>
          </cell>
          <cell r="B283" t="str">
            <v xml:space="preserve"> two hundred and seventy nine</v>
          </cell>
          <cell r="C283" t="str">
            <v xml:space="preserve"> two hundred and seventy nine</v>
          </cell>
          <cell r="D283" t="str">
            <v xml:space="preserve"> two hundred and seventy nine Thousand</v>
          </cell>
          <cell r="E283" t="str">
            <v xml:space="preserve"> two hundred and seventy nine Lakhs</v>
          </cell>
          <cell r="F283" t="str">
            <v xml:space="preserve"> two hundred and seventy nine Crores</v>
          </cell>
          <cell r="G283" t="str">
            <v xml:space="preserve"> two hundred and seventy nine Millions</v>
          </cell>
          <cell r="H283" t="str">
            <v xml:space="preserve"> two hundred and seventy nine Billions</v>
          </cell>
        </row>
        <row r="284">
          <cell r="A284">
            <v>280</v>
          </cell>
          <cell r="B284" t="str">
            <v xml:space="preserve"> two hundred and eighty</v>
          </cell>
          <cell r="C284" t="str">
            <v xml:space="preserve"> two hundred and eighty</v>
          </cell>
          <cell r="D284" t="str">
            <v xml:space="preserve"> two hundred and eighty Thousand</v>
          </cell>
          <cell r="E284" t="str">
            <v xml:space="preserve"> two hundred and eighty Lakhs</v>
          </cell>
          <cell r="F284" t="str">
            <v xml:space="preserve"> two hundred and eighty Crores</v>
          </cell>
          <cell r="G284" t="str">
            <v xml:space="preserve"> two hundred and eighty Millions</v>
          </cell>
          <cell r="H284" t="str">
            <v xml:space="preserve"> two hundred and eighty Billions</v>
          </cell>
        </row>
        <row r="285">
          <cell r="A285">
            <v>281</v>
          </cell>
          <cell r="B285" t="str">
            <v xml:space="preserve"> two hundred and eighty one</v>
          </cell>
          <cell r="C285" t="str">
            <v xml:space="preserve"> two hundred and eighty one</v>
          </cell>
          <cell r="D285" t="str">
            <v xml:space="preserve"> two hundred and eighty one Thousand</v>
          </cell>
          <cell r="E285" t="str">
            <v xml:space="preserve"> two hundred and eighty one Lakhs</v>
          </cell>
          <cell r="F285" t="str">
            <v xml:space="preserve"> two hundred and eighty one Crores</v>
          </cell>
          <cell r="G285" t="str">
            <v xml:space="preserve"> two hundred and eighty one Millions</v>
          </cell>
          <cell r="H285" t="str">
            <v xml:space="preserve"> two hundred and eighty one Billions</v>
          </cell>
        </row>
        <row r="286">
          <cell r="A286">
            <v>282</v>
          </cell>
          <cell r="B286" t="str">
            <v xml:space="preserve"> two hundred and eighty two</v>
          </cell>
          <cell r="C286" t="str">
            <v xml:space="preserve"> two hundred and eighty two</v>
          </cell>
          <cell r="D286" t="str">
            <v xml:space="preserve"> two hundred and eighty two Thousand</v>
          </cell>
          <cell r="E286" t="str">
            <v xml:space="preserve"> two hundred and eighty two Lakhs</v>
          </cell>
          <cell r="F286" t="str">
            <v xml:space="preserve"> two hundred and eighty two Crores</v>
          </cell>
          <cell r="G286" t="str">
            <v xml:space="preserve"> two hundred and eighty two Millions</v>
          </cell>
          <cell r="H286" t="str">
            <v xml:space="preserve"> two hundred and eighty two Billions</v>
          </cell>
        </row>
        <row r="287">
          <cell r="A287">
            <v>283</v>
          </cell>
          <cell r="B287" t="str">
            <v xml:space="preserve"> two hundred and eighty three</v>
          </cell>
          <cell r="C287" t="str">
            <v xml:space="preserve"> two hundred and eighty three</v>
          </cell>
          <cell r="D287" t="str">
            <v xml:space="preserve"> two hundred and eighty three Thousand</v>
          </cell>
          <cell r="E287" t="str">
            <v xml:space="preserve"> two hundred and eighty three Lakhs</v>
          </cell>
          <cell r="F287" t="str">
            <v xml:space="preserve"> two hundred and eighty three Crores</v>
          </cell>
          <cell r="G287" t="str">
            <v xml:space="preserve"> two hundred and eighty three Millions</v>
          </cell>
          <cell r="H287" t="str">
            <v xml:space="preserve"> two hundred and eighty three Billions</v>
          </cell>
        </row>
        <row r="288">
          <cell r="A288">
            <v>284</v>
          </cell>
          <cell r="B288" t="str">
            <v xml:space="preserve"> two hundred and eighty four</v>
          </cell>
          <cell r="C288" t="str">
            <v xml:space="preserve"> two hundred and eighty four</v>
          </cell>
          <cell r="D288" t="str">
            <v xml:space="preserve"> two hundred and eighty four Thousand</v>
          </cell>
          <cell r="E288" t="str">
            <v xml:space="preserve"> two hundred and eighty four Lakhs</v>
          </cell>
          <cell r="F288" t="str">
            <v xml:space="preserve"> two hundred and eighty four Crores</v>
          </cell>
          <cell r="G288" t="str">
            <v xml:space="preserve"> two hundred and eighty four Millions</v>
          </cell>
          <cell r="H288" t="str">
            <v xml:space="preserve"> two hundred and eighty four Billions</v>
          </cell>
        </row>
        <row r="289">
          <cell r="A289">
            <v>285</v>
          </cell>
          <cell r="B289" t="str">
            <v xml:space="preserve"> two hundred and eighty five</v>
          </cell>
          <cell r="C289" t="str">
            <v xml:space="preserve"> two hundred and eighty five</v>
          </cell>
          <cell r="D289" t="str">
            <v xml:space="preserve"> two hundred and eighty five Thousand</v>
          </cell>
          <cell r="E289" t="str">
            <v xml:space="preserve"> two hundred and eighty five Lakhs</v>
          </cell>
          <cell r="F289" t="str">
            <v xml:space="preserve"> two hundred and eighty five Crores</v>
          </cell>
          <cell r="G289" t="str">
            <v xml:space="preserve"> two hundred and eighty five Millions</v>
          </cell>
          <cell r="H289" t="str">
            <v xml:space="preserve"> two hundred and eighty five Billions</v>
          </cell>
        </row>
        <row r="290">
          <cell r="A290">
            <v>286</v>
          </cell>
          <cell r="B290" t="str">
            <v xml:space="preserve"> two hundred and eighty six</v>
          </cell>
          <cell r="C290" t="str">
            <v xml:space="preserve"> two hundred and eighty six</v>
          </cell>
          <cell r="D290" t="str">
            <v xml:space="preserve"> two hundred and eighty six Thousand</v>
          </cell>
          <cell r="E290" t="str">
            <v xml:space="preserve"> two hundred and eighty six Lakhs</v>
          </cell>
          <cell r="F290" t="str">
            <v xml:space="preserve"> two hundred and eighty six Crores</v>
          </cell>
          <cell r="G290" t="str">
            <v xml:space="preserve"> two hundred and eighty six Millions</v>
          </cell>
          <cell r="H290" t="str">
            <v xml:space="preserve"> two hundred and eighty six Billions</v>
          </cell>
        </row>
        <row r="291">
          <cell r="A291">
            <v>287</v>
          </cell>
          <cell r="B291" t="str">
            <v xml:space="preserve"> two hundred and eighty seven</v>
          </cell>
          <cell r="C291" t="str">
            <v xml:space="preserve"> two hundred and eighty seven</v>
          </cell>
          <cell r="D291" t="str">
            <v xml:space="preserve"> two hundred and eighty seven Thousand</v>
          </cell>
          <cell r="E291" t="str">
            <v xml:space="preserve"> two hundred and eighty seven Lakhs</v>
          </cell>
          <cell r="F291" t="str">
            <v xml:space="preserve"> two hundred and eighty seven Crores</v>
          </cell>
          <cell r="G291" t="str">
            <v xml:space="preserve"> two hundred and eighty seven Millions</v>
          </cell>
          <cell r="H291" t="str">
            <v xml:space="preserve"> two hundred and eighty seven Billions</v>
          </cell>
        </row>
        <row r="292">
          <cell r="A292">
            <v>288</v>
          </cell>
          <cell r="B292" t="str">
            <v xml:space="preserve"> two hundred and eighty eight</v>
          </cell>
          <cell r="C292" t="str">
            <v xml:space="preserve"> two hundred and eighty eight</v>
          </cell>
          <cell r="D292" t="str">
            <v xml:space="preserve"> two hundred and eighty eight Thousand</v>
          </cell>
          <cell r="E292" t="str">
            <v xml:space="preserve"> two hundred and eighty eight Lakhs</v>
          </cell>
          <cell r="F292" t="str">
            <v xml:space="preserve"> two hundred and eighty eight Crores</v>
          </cell>
          <cell r="G292" t="str">
            <v xml:space="preserve"> two hundred and eighty eight Millions</v>
          </cell>
          <cell r="H292" t="str">
            <v xml:space="preserve"> two hundred and eighty eight Billions</v>
          </cell>
        </row>
        <row r="293">
          <cell r="A293">
            <v>289</v>
          </cell>
          <cell r="B293" t="str">
            <v xml:space="preserve"> two hundred and eighty nine</v>
          </cell>
          <cell r="C293" t="str">
            <v xml:space="preserve"> two hundred and eighty nine</v>
          </cell>
          <cell r="D293" t="str">
            <v xml:space="preserve"> two hundred and eighty nine Thousand</v>
          </cell>
          <cell r="E293" t="str">
            <v xml:space="preserve"> two hundred and eighty nine Lakhs</v>
          </cell>
          <cell r="F293" t="str">
            <v xml:space="preserve"> two hundred and eighty nine Crores</v>
          </cell>
          <cell r="G293" t="str">
            <v xml:space="preserve"> two hundred and eighty nine Millions</v>
          </cell>
          <cell r="H293" t="str">
            <v xml:space="preserve"> two hundred and eighty nine Billions</v>
          </cell>
        </row>
        <row r="294">
          <cell r="A294">
            <v>290</v>
          </cell>
          <cell r="B294" t="str">
            <v xml:space="preserve"> two hundred and ninety</v>
          </cell>
          <cell r="C294" t="str">
            <v xml:space="preserve"> two hundred and ninety</v>
          </cell>
          <cell r="D294" t="str">
            <v xml:space="preserve"> two hundred and ninety Thousand</v>
          </cell>
          <cell r="E294" t="str">
            <v xml:space="preserve"> two hundred and ninety Lakhs</v>
          </cell>
          <cell r="F294" t="str">
            <v xml:space="preserve"> two hundred and ninety Crores</v>
          </cell>
          <cell r="G294" t="str">
            <v xml:space="preserve"> two hundred and ninety Millions</v>
          </cell>
          <cell r="H294" t="str">
            <v xml:space="preserve"> two hundred and ninety Billions</v>
          </cell>
        </row>
        <row r="295">
          <cell r="A295">
            <v>291</v>
          </cell>
          <cell r="B295" t="str">
            <v xml:space="preserve"> two hundred and ninety one</v>
          </cell>
          <cell r="C295" t="str">
            <v xml:space="preserve"> two hundred and ninety one</v>
          </cell>
          <cell r="D295" t="str">
            <v xml:space="preserve"> two hundred and ninety one Thousand</v>
          </cell>
          <cell r="E295" t="str">
            <v xml:space="preserve"> two hundred and ninety one Lakhs</v>
          </cell>
          <cell r="F295" t="str">
            <v xml:space="preserve"> two hundred and ninety one Crores</v>
          </cell>
          <cell r="G295" t="str">
            <v xml:space="preserve"> two hundred and ninety one Millions</v>
          </cell>
          <cell r="H295" t="str">
            <v xml:space="preserve"> two hundred and ninety one Billions</v>
          </cell>
        </row>
        <row r="296">
          <cell r="A296">
            <v>292</v>
          </cell>
          <cell r="B296" t="str">
            <v xml:space="preserve"> two hundred and ninety two</v>
          </cell>
          <cell r="C296" t="str">
            <v xml:space="preserve"> two hundred and ninety two</v>
          </cell>
          <cell r="D296" t="str">
            <v xml:space="preserve"> two hundred and ninety two Thousand</v>
          </cell>
          <cell r="E296" t="str">
            <v xml:space="preserve"> two hundred and ninety two Lakhs</v>
          </cell>
          <cell r="F296" t="str">
            <v xml:space="preserve"> two hundred and ninety two Crores</v>
          </cell>
          <cell r="G296" t="str">
            <v xml:space="preserve"> two hundred and ninety two Millions</v>
          </cell>
          <cell r="H296" t="str">
            <v xml:space="preserve"> two hundred and ninety two Billions</v>
          </cell>
        </row>
        <row r="297">
          <cell r="A297">
            <v>293</v>
          </cell>
          <cell r="B297" t="str">
            <v xml:space="preserve"> two hundred and ninety three</v>
          </cell>
          <cell r="C297" t="str">
            <v xml:space="preserve"> two hundred and ninety three</v>
          </cell>
          <cell r="D297" t="str">
            <v xml:space="preserve"> two hundred and ninety three Thousand</v>
          </cell>
          <cell r="E297" t="str">
            <v xml:space="preserve"> two hundred and ninety three Lakhs</v>
          </cell>
          <cell r="F297" t="str">
            <v xml:space="preserve"> two hundred and ninety three Crores</v>
          </cell>
          <cell r="G297" t="str">
            <v xml:space="preserve"> two hundred and ninety three Millions</v>
          </cell>
          <cell r="H297" t="str">
            <v xml:space="preserve"> two hundred and ninety three Billions</v>
          </cell>
        </row>
        <row r="298">
          <cell r="A298">
            <v>294</v>
          </cell>
          <cell r="B298" t="str">
            <v xml:space="preserve"> two hundred and ninety four</v>
          </cell>
          <cell r="C298" t="str">
            <v xml:space="preserve"> two hundred and ninety four</v>
          </cell>
          <cell r="D298" t="str">
            <v xml:space="preserve"> two hundred and ninety four Thousand</v>
          </cell>
          <cell r="E298" t="str">
            <v xml:space="preserve"> two hundred and ninety four Lakhs</v>
          </cell>
          <cell r="F298" t="str">
            <v xml:space="preserve"> two hundred and ninety four Crores</v>
          </cell>
          <cell r="G298" t="str">
            <v xml:space="preserve"> two hundred and ninety four Millions</v>
          </cell>
          <cell r="H298" t="str">
            <v xml:space="preserve"> two hundred and ninety four Billions</v>
          </cell>
        </row>
        <row r="299">
          <cell r="A299">
            <v>295</v>
          </cell>
          <cell r="B299" t="str">
            <v xml:space="preserve"> two hundred and ninety five</v>
          </cell>
          <cell r="C299" t="str">
            <v xml:space="preserve"> two hundred and ninety five</v>
          </cell>
          <cell r="D299" t="str">
            <v xml:space="preserve"> two hundred and ninety five Thousand</v>
          </cell>
          <cell r="E299" t="str">
            <v xml:space="preserve"> two hundred and ninety five Lakhs</v>
          </cell>
          <cell r="F299" t="str">
            <v xml:space="preserve"> two hundred and ninety five Crores</v>
          </cell>
          <cell r="G299" t="str">
            <v xml:space="preserve"> two hundred and ninety five Millions</v>
          </cell>
          <cell r="H299" t="str">
            <v xml:space="preserve"> two hundred and ninety five Billions</v>
          </cell>
        </row>
        <row r="300">
          <cell r="A300">
            <v>296</v>
          </cell>
          <cell r="B300" t="str">
            <v xml:space="preserve"> two hundred and ninety six</v>
          </cell>
          <cell r="C300" t="str">
            <v xml:space="preserve"> two hundred and ninety six</v>
          </cell>
          <cell r="D300" t="str">
            <v xml:space="preserve"> two hundred and ninety six Thousand</v>
          </cell>
          <cell r="E300" t="str">
            <v xml:space="preserve"> two hundred and ninety six Lakhs</v>
          </cell>
          <cell r="F300" t="str">
            <v xml:space="preserve"> two hundred and ninety six Crores</v>
          </cell>
          <cell r="G300" t="str">
            <v xml:space="preserve"> two hundred and ninety six Millions</v>
          </cell>
          <cell r="H300" t="str">
            <v xml:space="preserve"> two hundred and ninety six Billions</v>
          </cell>
        </row>
        <row r="301">
          <cell r="A301">
            <v>297</v>
          </cell>
          <cell r="B301" t="str">
            <v xml:space="preserve"> two hundred and ninety seven</v>
          </cell>
          <cell r="C301" t="str">
            <v xml:space="preserve"> two hundred and ninety seven</v>
          </cell>
          <cell r="D301" t="str">
            <v xml:space="preserve"> two hundred and ninety seven Thousand</v>
          </cell>
          <cell r="E301" t="str">
            <v xml:space="preserve"> two hundred and ninety seven Lakhs</v>
          </cell>
          <cell r="F301" t="str">
            <v xml:space="preserve"> two hundred and ninety seven Crores</v>
          </cell>
          <cell r="G301" t="str">
            <v xml:space="preserve"> two hundred and ninety seven Millions</v>
          </cell>
          <cell r="H301" t="str">
            <v xml:space="preserve"> two hundred and ninety seven Billions</v>
          </cell>
        </row>
        <row r="302">
          <cell r="A302">
            <v>298</v>
          </cell>
          <cell r="B302" t="str">
            <v xml:space="preserve"> two hundred and ninety eight</v>
          </cell>
          <cell r="C302" t="str">
            <v xml:space="preserve"> two hundred and ninety eight</v>
          </cell>
          <cell r="D302" t="str">
            <v xml:space="preserve"> two hundred and ninety eight Thousand</v>
          </cell>
          <cell r="E302" t="str">
            <v xml:space="preserve"> two hundred and ninety eight Lakhs</v>
          </cell>
          <cell r="F302" t="str">
            <v xml:space="preserve"> two hundred and ninety eight Crores</v>
          </cell>
          <cell r="G302" t="str">
            <v xml:space="preserve"> two hundred and ninety eight Millions</v>
          </cell>
          <cell r="H302" t="str">
            <v xml:space="preserve"> two hundred and ninety eight Billions</v>
          </cell>
        </row>
        <row r="303">
          <cell r="A303">
            <v>299</v>
          </cell>
          <cell r="B303" t="str">
            <v xml:space="preserve"> two hundred and ninety nine</v>
          </cell>
          <cell r="C303" t="str">
            <v xml:space="preserve"> two hundred and ninety nine</v>
          </cell>
          <cell r="D303" t="str">
            <v xml:space="preserve"> two hundred and ninety nine Thousand</v>
          </cell>
          <cell r="E303" t="str">
            <v xml:space="preserve"> two hundred and ninety nine Lakhs</v>
          </cell>
          <cell r="F303" t="str">
            <v xml:space="preserve"> two hundred and ninety nine Crores</v>
          </cell>
          <cell r="G303" t="str">
            <v xml:space="preserve"> two hundred and ninety nine Millions</v>
          </cell>
          <cell r="H303" t="str">
            <v xml:space="preserve"> two hundred and ninety nine Billions</v>
          </cell>
        </row>
        <row r="304">
          <cell r="A304">
            <v>300</v>
          </cell>
          <cell r="B304" t="str">
            <v xml:space="preserve"> three hundred </v>
          </cell>
          <cell r="C304" t="str">
            <v xml:space="preserve"> three hundred </v>
          </cell>
          <cell r="D304" t="str">
            <v xml:space="preserve"> three hundred  Thousand</v>
          </cell>
          <cell r="E304" t="str">
            <v xml:space="preserve"> three hundred  Lakhs</v>
          </cell>
          <cell r="F304" t="str">
            <v xml:space="preserve"> three hundred  Crores</v>
          </cell>
          <cell r="G304" t="str">
            <v xml:space="preserve"> three hundred  Millions</v>
          </cell>
          <cell r="H304" t="str">
            <v xml:space="preserve"> three hundred  Billions</v>
          </cell>
        </row>
        <row r="305">
          <cell r="A305">
            <v>301</v>
          </cell>
          <cell r="B305" t="str">
            <v xml:space="preserve"> three hundred and one </v>
          </cell>
          <cell r="C305" t="str">
            <v xml:space="preserve"> three hundred and one </v>
          </cell>
          <cell r="D305" t="str">
            <v xml:space="preserve"> three hundred and one  Thousand</v>
          </cell>
          <cell r="E305" t="str">
            <v xml:space="preserve"> three hundred and one  Lakhs</v>
          </cell>
          <cell r="F305" t="str">
            <v xml:space="preserve"> three hundred and one  Crores</v>
          </cell>
          <cell r="G305" t="str">
            <v xml:space="preserve"> three hundred and one  Millions</v>
          </cell>
          <cell r="H305" t="str">
            <v xml:space="preserve"> three hundred and one  Billions</v>
          </cell>
        </row>
        <row r="306">
          <cell r="A306">
            <v>302</v>
          </cell>
          <cell r="B306" t="str">
            <v xml:space="preserve"> three hundred and two</v>
          </cell>
          <cell r="C306" t="str">
            <v xml:space="preserve"> three hundred and two</v>
          </cell>
          <cell r="D306" t="str">
            <v xml:space="preserve"> three hundred and two Thousand</v>
          </cell>
          <cell r="E306" t="str">
            <v xml:space="preserve"> three hundred and two Lakhs</v>
          </cell>
          <cell r="F306" t="str">
            <v xml:space="preserve"> three hundred and two Crores</v>
          </cell>
          <cell r="G306" t="str">
            <v xml:space="preserve"> three hundred and two Millions</v>
          </cell>
          <cell r="H306" t="str">
            <v xml:space="preserve"> three hundred and two Billions</v>
          </cell>
        </row>
        <row r="307">
          <cell r="A307">
            <v>303</v>
          </cell>
          <cell r="B307" t="str">
            <v xml:space="preserve"> three hundred and three</v>
          </cell>
          <cell r="C307" t="str">
            <v xml:space="preserve"> three hundred and three</v>
          </cell>
          <cell r="D307" t="str">
            <v xml:space="preserve"> three hundred and three Thousand</v>
          </cell>
          <cell r="E307" t="str">
            <v xml:space="preserve"> three hundred and three Lakhs</v>
          </cell>
          <cell r="F307" t="str">
            <v xml:space="preserve"> three hundred and three Crores</v>
          </cell>
          <cell r="G307" t="str">
            <v xml:space="preserve"> three hundred and three Millions</v>
          </cell>
          <cell r="H307" t="str">
            <v xml:space="preserve"> three hundred and three Billions</v>
          </cell>
        </row>
        <row r="308">
          <cell r="A308">
            <v>304</v>
          </cell>
          <cell r="B308" t="str">
            <v xml:space="preserve"> three hundred and four</v>
          </cell>
          <cell r="C308" t="str">
            <v xml:space="preserve"> three hundred and four</v>
          </cell>
          <cell r="D308" t="str">
            <v xml:space="preserve"> three hundred and four Thousand</v>
          </cell>
          <cell r="E308" t="str">
            <v xml:space="preserve"> three hundred and four Lakhs</v>
          </cell>
          <cell r="F308" t="str">
            <v xml:space="preserve"> three hundred and four Crores</v>
          </cell>
          <cell r="G308" t="str">
            <v xml:space="preserve"> three hundred and four Millions</v>
          </cell>
          <cell r="H308" t="str">
            <v xml:space="preserve"> three hundred and four Billions</v>
          </cell>
        </row>
        <row r="309">
          <cell r="A309">
            <v>305</v>
          </cell>
          <cell r="B309" t="str">
            <v xml:space="preserve"> three hundred and five</v>
          </cell>
          <cell r="C309" t="str">
            <v xml:space="preserve"> three hundred and five</v>
          </cell>
          <cell r="D309" t="str">
            <v xml:space="preserve"> three hundred and five Thousand</v>
          </cell>
          <cell r="E309" t="str">
            <v xml:space="preserve"> three hundred and five Lakhs</v>
          </cell>
          <cell r="F309" t="str">
            <v xml:space="preserve"> three hundred and five Crores</v>
          </cell>
          <cell r="G309" t="str">
            <v xml:space="preserve"> three hundred and five Millions</v>
          </cell>
          <cell r="H309" t="str">
            <v xml:space="preserve"> three hundred and five Billions</v>
          </cell>
        </row>
        <row r="310">
          <cell r="A310">
            <v>306</v>
          </cell>
          <cell r="B310" t="str">
            <v xml:space="preserve"> three hundred and six</v>
          </cell>
          <cell r="C310" t="str">
            <v xml:space="preserve"> three hundred and six</v>
          </cell>
          <cell r="D310" t="str">
            <v xml:space="preserve"> three hundred and six Thousand</v>
          </cell>
          <cell r="E310" t="str">
            <v xml:space="preserve"> three hundred and six Lakhs</v>
          </cell>
          <cell r="F310" t="str">
            <v xml:space="preserve"> three hundred and six Crores</v>
          </cell>
          <cell r="G310" t="str">
            <v xml:space="preserve"> three hundred and six Millions</v>
          </cell>
          <cell r="H310" t="str">
            <v xml:space="preserve"> three hundred and six Billions</v>
          </cell>
        </row>
        <row r="311">
          <cell r="A311">
            <v>307</v>
          </cell>
          <cell r="B311" t="str">
            <v xml:space="preserve"> three hundred and seven</v>
          </cell>
          <cell r="C311" t="str">
            <v xml:space="preserve"> three hundred and seven</v>
          </cell>
          <cell r="D311" t="str">
            <v xml:space="preserve"> three hundred and seven Thousand</v>
          </cell>
          <cell r="E311" t="str">
            <v xml:space="preserve"> three hundred and seven Lakhs</v>
          </cell>
          <cell r="F311" t="str">
            <v xml:space="preserve"> three hundred and seven Crores</v>
          </cell>
          <cell r="G311" t="str">
            <v xml:space="preserve"> three hundred and seven Millions</v>
          </cell>
          <cell r="H311" t="str">
            <v xml:space="preserve"> three hundred and seven Billions</v>
          </cell>
        </row>
        <row r="312">
          <cell r="A312">
            <v>308</v>
          </cell>
          <cell r="B312" t="str">
            <v xml:space="preserve"> three hundred and eight</v>
          </cell>
          <cell r="C312" t="str">
            <v xml:space="preserve"> three hundred and eight</v>
          </cell>
          <cell r="D312" t="str">
            <v xml:space="preserve"> three hundred and eight Thousand</v>
          </cell>
          <cell r="E312" t="str">
            <v xml:space="preserve"> three hundred and eight Lakhs</v>
          </cell>
          <cell r="F312" t="str">
            <v xml:space="preserve"> three hundred and eight Crores</v>
          </cell>
          <cell r="G312" t="str">
            <v xml:space="preserve"> three hundred and eight Millions</v>
          </cell>
          <cell r="H312" t="str">
            <v xml:space="preserve"> three hundred and eight Billions</v>
          </cell>
        </row>
        <row r="313">
          <cell r="A313">
            <v>309</v>
          </cell>
          <cell r="B313" t="str">
            <v xml:space="preserve"> three hundred and nine</v>
          </cell>
          <cell r="C313" t="str">
            <v xml:space="preserve"> three hundred and nine</v>
          </cell>
          <cell r="D313" t="str">
            <v xml:space="preserve"> three hundred and nine Thousand</v>
          </cell>
          <cell r="E313" t="str">
            <v xml:space="preserve"> three hundred and nine Lakhs</v>
          </cell>
          <cell r="F313" t="str">
            <v xml:space="preserve"> three hundred and nine Crores</v>
          </cell>
          <cell r="G313" t="str">
            <v xml:space="preserve"> three hundred and nine Millions</v>
          </cell>
          <cell r="H313" t="str">
            <v xml:space="preserve"> three hundred and nine Billions</v>
          </cell>
        </row>
        <row r="314">
          <cell r="A314">
            <v>310</v>
          </cell>
          <cell r="B314" t="str">
            <v xml:space="preserve"> three hundred and ten</v>
          </cell>
          <cell r="C314" t="str">
            <v xml:space="preserve"> three hundred and ten</v>
          </cell>
          <cell r="D314" t="str">
            <v xml:space="preserve"> three hundred and ten Thousand</v>
          </cell>
          <cell r="E314" t="str">
            <v xml:space="preserve"> three hundred and ten Lakhs</v>
          </cell>
          <cell r="F314" t="str">
            <v xml:space="preserve"> three hundred and ten Crores</v>
          </cell>
          <cell r="G314" t="str">
            <v xml:space="preserve"> three hundred and ten Millions</v>
          </cell>
          <cell r="H314" t="str">
            <v xml:space="preserve"> three hundred and ten Billions</v>
          </cell>
        </row>
        <row r="315">
          <cell r="A315">
            <v>311</v>
          </cell>
          <cell r="B315" t="str">
            <v xml:space="preserve"> three hundred and eleven</v>
          </cell>
          <cell r="C315" t="str">
            <v xml:space="preserve"> three hundred and eleven</v>
          </cell>
          <cell r="D315" t="str">
            <v xml:space="preserve"> three hundred and eleven Thousand</v>
          </cell>
          <cell r="E315" t="str">
            <v xml:space="preserve"> three hundred and eleven Lakhs</v>
          </cell>
          <cell r="F315" t="str">
            <v xml:space="preserve"> three hundred and eleven Crores</v>
          </cell>
          <cell r="G315" t="str">
            <v xml:space="preserve"> three hundred and eleven Millions</v>
          </cell>
          <cell r="H315" t="str">
            <v xml:space="preserve"> three hundred and eleven Billions</v>
          </cell>
        </row>
        <row r="316">
          <cell r="A316">
            <v>312</v>
          </cell>
          <cell r="B316" t="str">
            <v xml:space="preserve"> three hundred and twelve</v>
          </cell>
          <cell r="C316" t="str">
            <v xml:space="preserve"> three hundred and twelve</v>
          </cell>
          <cell r="D316" t="str">
            <v xml:space="preserve"> three hundred and twelve Thousand</v>
          </cell>
          <cell r="E316" t="str">
            <v xml:space="preserve"> three hundred and twelve Lakhs</v>
          </cell>
          <cell r="F316" t="str">
            <v xml:space="preserve"> three hundred and twelve Crores</v>
          </cell>
          <cell r="G316" t="str">
            <v xml:space="preserve"> three hundred and twelve Millions</v>
          </cell>
          <cell r="H316" t="str">
            <v xml:space="preserve"> three hundred and twelve Billions</v>
          </cell>
        </row>
        <row r="317">
          <cell r="A317">
            <v>313</v>
          </cell>
          <cell r="B317" t="str">
            <v xml:space="preserve"> three hundred and thirteen</v>
          </cell>
          <cell r="C317" t="str">
            <v xml:space="preserve"> three hundred and thirteen</v>
          </cell>
          <cell r="D317" t="str">
            <v xml:space="preserve"> three hundred and thirteen Thousand</v>
          </cell>
          <cell r="E317" t="str">
            <v xml:space="preserve"> three hundred and thirteen Lakhs</v>
          </cell>
          <cell r="F317" t="str">
            <v xml:space="preserve"> three hundred and thirteen Crores</v>
          </cell>
          <cell r="G317" t="str">
            <v xml:space="preserve"> three hundred and thirteen Millions</v>
          </cell>
          <cell r="H317" t="str">
            <v xml:space="preserve"> three hundred and thirteen Billions</v>
          </cell>
        </row>
        <row r="318">
          <cell r="A318">
            <v>314</v>
          </cell>
          <cell r="B318" t="str">
            <v xml:space="preserve"> three hundred and fourteen</v>
          </cell>
          <cell r="C318" t="str">
            <v xml:space="preserve"> three hundred and fourteen</v>
          </cell>
          <cell r="D318" t="str">
            <v xml:space="preserve"> three hundred and fourteen Thousand</v>
          </cell>
          <cell r="E318" t="str">
            <v xml:space="preserve"> three hundred and fourteen Lakhs</v>
          </cell>
          <cell r="F318" t="str">
            <v xml:space="preserve"> three hundred and fourteen Crores</v>
          </cell>
          <cell r="G318" t="str">
            <v xml:space="preserve"> three hundred and fourteen Millions</v>
          </cell>
          <cell r="H318" t="str">
            <v xml:space="preserve"> three hundred and fourteen Billions</v>
          </cell>
        </row>
        <row r="319">
          <cell r="A319">
            <v>315</v>
          </cell>
          <cell r="B319" t="str">
            <v xml:space="preserve"> three hundred and fifteen</v>
          </cell>
          <cell r="C319" t="str">
            <v xml:space="preserve"> three hundred and fifteen</v>
          </cell>
          <cell r="D319" t="str">
            <v xml:space="preserve"> three hundred and fifteen Thousand</v>
          </cell>
          <cell r="E319" t="str">
            <v xml:space="preserve"> three hundred and fifteen Lakhs</v>
          </cell>
          <cell r="F319" t="str">
            <v xml:space="preserve"> three hundred and fifteen Crores</v>
          </cell>
          <cell r="G319" t="str">
            <v xml:space="preserve"> three hundred and fifteen Millions</v>
          </cell>
          <cell r="H319" t="str">
            <v xml:space="preserve"> three hundred and fifteen Billions</v>
          </cell>
        </row>
        <row r="320">
          <cell r="A320">
            <v>316</v>
          </cell>
          <cell r="B320" t="str">
            <v xml:space="preserve"> three hundred and sixteen</v>
          </cell>
          <cell r="C320" t="str">
            <v xml:space="preserve"> three hundred and sixteen</v>
          </cell>
          <cell r="D320" t="str">
            <v xml:space="preserve"> three hundred and sixteen Thousand</v>
          </cell>
          <cell r="E320" t="str">
            <v xml:space="preserve"> three hundred and sixteen Lakhs</v>
          </cell>
          <cell r="F320" t="str">
            <v xml:space="preserve"> three hundred and sixteen Crores</v>
          </cell>
          <cell r="G320" t="str">
            <v xml:space="preserve"> three hundred and sixteen Millions</v>
          </cell>
          <cell r="H320" t="str">
            <v xml:space="preserve"> three hundred and sixteen Billions</v>
          </cell>
        </row>
        <row r="321">
          <cell r="A321">
            <v>317</v>
          </cell>
          <cell r="B321" t="str">
            <v xml:space="preserve"> three hundred and seventeen</v>
          </cell>
          <cell r="C321" t="str">
            <v xml:space="preserve"> three hundred and seventeen</v>
          </cell>
          <cell r="D321" t="str">
            <v xml:space="preserve"> three hundred and seventeen Thousand</v>
          </cell>
          <cell r="E321" t="str">
            <v xml:space="preserve"> three hundred and seventeen Lakhs</v>
          </cell>
          <cell r="F321" t="str">
            <v xml:space="preserve"> three hundred and seventeen Crores</v>
          </cell>
          <cell r="G321" t="str">
            <v xml:space="preserve"> three hundred and seventeen Millions</v>
          </cell>
          <cell r="H321" t="str">
            <v xml:space="preserve"> three hundred and seventeen Billions</v>
          </cell>
        </row>
        <row r="322">
          <cell r="A322">
            <v>318</v>
          </cell>
          <cell r="B322" t="str">
            <v xml:space="preserve"> three hundred and eighteen</v>
          </cell>
          <cell r="C322" t="str">
            <v xml:space="preserve"> three hundred and eighteen</v>
          </cell>
          <cell r="D322" t="str">
            <v xml:space="preserve"> three hundred and eighteen Thousand</v>
          </cell>
          <cell r="E322" t="str">
            <v xml:space="preserve"> three hundred and eighteen Lakhs</v>
          </cell>
          <cell r="F322" t="str">
            <v xml:space="preserve"> three hundred and eighteen Crores</v>
          </cell>
          <cell r="G322" t="str">
            <v xml:space="preserve"> three hundred and eighteen Millions</v>
          </cell>
          <cell r="H322" t="str">
            <v xml:space="preserve"> three hundred and eighteen Billions</v>
          </cell>
        </row>
        <row r="323">
          <cell r="A323">
            <v>319</v>
          </cell>
          <cell r="B323" t="str">
            <v xml:space="preserve"> three hundred and nineteen</v>
          </cell>
          <cell r="C323" t="str">
            <v xml:space="preserve"> three hundred and nineteen</v>
          </cell>
          <cell r="D323" t="str">
            <v xml:space="preserve"> three hundred and nineteen Thousand</v>
          </cell>
          <cell r="E323" t="str">
            <v xml:space="preserve"> three hundred and nineteen Lakhs</v>
          </cell>
          <cell r="F323" t="str">
            <v xml:space="preserve"> three hundred and nineteen Crores</v>
          </cell>
          <cell r="G323" t="str">
            <v xml:space="preserve"> three hundred and nineteen Millions</v>
          </cell>
          <cell r="H323" t="str">
            <v xml:space="preserve"> three hundred and nineteen Billions</v>
          </cell>
        </row>
        <row r="324">
          <cell r="A324">
            <v>320</v>
          </cell>
          <cell r="B324" t="str">
            <v xml:space="preserve"> three hundred and twenty </v>
          </cell>
          <cell r="C324" t="str">
            <v xml:space="preserve"> three hundred and twenty </v>
          </cell>
          <cell r="D324" t="str">
            <v xml:space="preserve"> three hundred and twenty  Thousand</v>
          </cell>
          <cell r="E324" t="str">
            <v xml:space="preserve"> three hundred and twenty  Lakhs</v>
          </cell>
          <cell r="F324" t="str">
            <v xml:space="preserve"> three hundred and twenty  Crores</v>
          </cell>
          <cell r="G324" t="str">
            <v xml:space="preserve"> three hundred and twenty  Millions</v>
          </cell>
          <cell r="H324" t="str">
            <v xml:space="preserve"> three hundred and twenty  Billions</v>
          </cell>
        </row>
        <row r="325">
          <cell r="A325">
            <v>321</v>
          </cell>
          <cell r="B325" t="str">
            <v xml:space="preserve"> three hundred and twenty one</v>
          </cell>
          <cell r="C325" t="str">
            <v xml:space="preserve"> three hundred and twenty one</v>
          </cell>
          <cell r="D325" t="str">
            <v xml:space="preserve"> three hundred and twenty one Thousand</v>
          </cell>
          <cell r="E325" t="str">
            <v xml:space="preserve"> three hundred and twenty one Lakhs</v>
          </cell>
          <cell r="F325" t="str">
            <v xml:space="preserve"> three hundred and twenty one Crores</v>
          </cell>
          <cell r="G325" t="str">
            <v xml:space="preserve"> three hundred and twenty one Millions</v>
          </cell>
          <cell r="H325" t="str">
            <v xml:space="preserve"> three hundred and twenty one Billions</v>
          </cell>
        </row>
        <row r="326">
          <cell r="A326">
            <v>322</v>
          </cell>
          <cell r="B326" t="str">
            <v xml:space="preserve"> three hundred and twenty two</v>
          </cell>
          <cell r="C326" t="str">
            <v xml:space="preserve"> three hundred and twenty two</v>
          </cell>
          <cell r="D326" t="str">
            <v xml:space="preserve"> three hundred and twenty two Thousand</v>
          </cell>
          <cell r="E326" t="str">
            <v xml:space="preserve"> three hundred and twenty two Lakhs</v>
          </cell>
          <cell r="F326" t="str">
            <v xml:space="preserve"> three hundred and twenty two Crores</v>
          </cell>
          <cell r="G326" t="str">
            <v xml:space="preserve"> three hundred and twenty two Millions</v>
          </cell>
          <cell r="H326" t="str">
            <v xml:space="preserve"> three hundred and twenty two Billions</v>
          </cell>
        </row>
        <row r="327">
          <cell r="A327">
            <v>323</v>
          </cell>
          <cell r="B327" t="str">
            <v xml:space="preserve"> three hundred and twenty three</v>
          </cell>
          <cell r="C327" t="str">
            <v xml:space="preserve"> three hundred and twenty three</v>
          </cell>
          <cell r="D327" t="str">
            <v xml:space="preserve"> three hundred and twenty three Thousand</v>
          </cell>
          <cell r="E327" t="str">
            <v xml:space="preserve"> three hundred and twenty three Lakhs</v>
          </cell>
          <cell r="F327" t="str">
            <v xml:space="preserve"> three hundred and twenty three Crores</v>
          </cell>
          <cell r="G327" t="str">
            <v xml:space="preserve"> three hundred and twenty three Millions</v>
          </cell>
          <cell r="H327" t="str">
            <v xml:space="preserve"> three hundred and twenty three Billions</v>
          </cell>
        </row>
        <row r="328">
          <cell r="A328">
            <v>324</v>
          </cell>
          <cell r="B328" t="str">
            <v xml:space="preserve"> three hundred and twenty four</v>
          </cell>
          <cell r="C328" t="str">
            <v xml:space="preserve"> three hundred and twenty four</v>
          </cell>
          <cell r="D328" t="str">
            <v xml:space="preserve"> three hundred and twenty four Thousand</v>
          </cell>
          <cell r="E328" t="str">
            <v xml:space="preserve"> three hundred and twenty four Lakhs</v>
          </cell>
          <cell r="F328" t="str">
            <v xml:space="preserve"> three hundred and twenty four Crores</v>
          </cell>
          <cell r="G328" t="str">
            <v xml:space="preserve"> three hundred and twenty four Millions</v>
          </cell>
          <cell r="H328" t="str">
            <v xml:space="preserve"> three hundred and twenty four Billions</v>
          </cell>
        </row>
        <row r="329">
          <cell r="A329">
            <v>325</v>
          </cell>
          <cell r="B329" t="str">
            <v xml:space="preserve"> three hundred and twenty five</v>
          </cell>
          <cell r="C329" t="str">
            <v xml:space="preserve"> three hundred and twenty five</v>
          </cell>
          <cell r="D329" t="str">
            <v xml:space="preserve"> three hundred and twenty five Thousand</v>
          </cell>
          <cell r="E329" t="str">
            <v xml:space="preserve"> three hundred and twenty five Lakhs</v>
          </cell>
          <cell r="F329" t="str">
            <v xml:space="preserve"> three hundred and twenty five Crores</v>
          </cell>
          <cell r="G329" t="str">
            <v xml:space="preserve"> three hundred and twenty five Millions</v>
          </cell>
          <cell r="H329" t="str">
            <v xml:space="preserve"> three hundred and twenty five Billions</v>
          </cell>
        </row>
        <row r="330">
          <cell r="A330">
            <v>326</v>
          </cell>
          <cell r="B330" t="str">
            <v xml:space="preserve"> three hundred and twenty six</v>
          </cell>
          <cell r="C330" t="str">
            <v xml:space="preserve"> three hundred and twenty six</v>
          </cell>
          <cell r="D330" t="str">
            <v xml:space="preserve"> three hundred and twenty six Thousand</v>
          </cell>
          <cell r="E330" t="str">
            <v xml:space="preserve"> three hundred and twenty six Lakhs</v>
          </cell>
          <cell r="F330" t="str">
            <v xml:space="preserve"> three hundred and twenty six Crores</v>
          </cell>
          <cell r="G330" t="str">
            <v xml:space="preserve"> three hundred and twenty six Millions</v>
          </cell>
          <cell r="H330" t="str">
            <v xml:space="preserve"> three hundred and twenty six Billions</v>
          </cell>
        </row>
        <row r="331">
          <cell r="A331">
            <v>327</v>
          </cell>
          <cell r="B331" t="str">
            <v xml:space="preserve"> three hundred and twenty seven</v>
          </cell>
          <cell r="C331" t="str">
            <v xml:space="preserve"> three hundred and twenty seven</v>
          </cell>
          <cell r="D331" t="str">
            <v xml:space="preserve"> three hundred and twenty seven Thousand</v>
          </cell>
          <cell r="E331" t="str">
            <v xml:space="preserve"> three hundred and twenty seven Lakhs</v>
          </cell>
          <cell r="F331" t="str">
            <v xml:space="preserve"> three hundred and twenty seven Crores</v>
          </cell>
          <cell r="G331" t="str">
            <v xml:space="preserve"> three hundred and twenty seven Millions</v>
          </cell>
          <cell r="H331" t="str">
            <v xml:space="preserve"> three hundred and twenty seven Billions</v>
          </cell>
        </row>
        <row r="332">
          <cell r="A332">
            <v>328</v>
          </cell>
          <cell r="B332" t="str">
            <v xml:space="preserve"> three hundred and twenty eight</v>
          </cell>
          <cell r="C332" t="str">
            <v xml:space="preserve"> three hundred and twenty eight</v>
          </cell>
          <cell r="D332" t="str">
            <v xml:space="preserve"> three hundred and twenty eight Thousand</v>
          </cell>
          <cell r="E332" t="str">
            <v xml:space="preserve"> three hundred and twenty eight Lakhs</v>
          </cell>
          <cell r="F332" t="str">
            <v xml:space="preserve"> three hundred and twenty eight Crores</v>
          </cell>
          <cell r="G332" t="str">
            <v xml:space="preserve"> three hundred and twenty eight Millions</v>
          </cell>
          <cell r="H332" t="str">
            <v xml:space="preserve"> three hundred and twenty eight Billions</v>
          </cell>
        </row>
        <row r="333">
          <cell r="A333">
            <v>329</v>
          </cell>
          <cell r="B333" t="str">
            <v xml:space="preserve"> three hundred and twenty nine</v>
          </cell>
          <cell r="C333" t="str">
            <v xml:space="preserve"> three hundred and twenty nine</v>
          </cell>
          <cell r="D333" t="str">
            <v xml:space="preserve"> three hundred and twenty nine Thousand</v>
          </cell>
          <cell r="E333" t="str">
            <v xml:space="preserve"> three hundred and twenty nine Lakhs</v>
          </cell>
          <cell r="F333" t="str">
            <v xml:space="preserve"> three hundred and twenty nine Crores</v>
          </cell>
          <cell r="G333" t="str">
            <v xml:space="preserve"> three hundred and twenty nine Millions</v>
          </cell>
          <cell r="H333" t="str">
            <v xml:space="preserve"> three hundred and twenty nine Billions</v>
          </cell>
        </row>
        <row r="334">
          <cell r="A334">
            <v>330</v>
          </cell>
          <cell r="B334" t="str">
            <v xml:space="preserve"> three hundred and thirty</v>
          </cell>
          <cell r="C334" t="str">
            <v xml:space="preserve"> three hundred and thirty</v>
          </cell>
          <cell r="D334" t="str">
            <v xml:space="preserve"> three hundred and thirty Thousand</v>
          </cell>
          <cell r="E334" t="str">
            <v xml:space="preserve"> three hundred and thirty Lakhs</v>
          </cell>
          <cell r="F334" t="str">
            <v xml:space="preserve"> three hundred and thirty Crores</v>
          </cell>
          <cell r="G334" t="str">
            <v xml:space="preserve"> three hundred and thirty Millions</v>
          </cell>
          <cell r="H334" t="str">
            <v xml:space="preserve"> three hundred and thirty Billions</v>
          </cell>
        </row>
        <row r="335">
          <cell r="A335">
            <v>331</v>
          </cell>
          <cell r="B335" t="str">
            <v xml:space="preserve"> three hundred and thirty one</v>
          </cell>
          <cell r="C335" t="str">
            <v xml:space="preserve"> three hundred and thirty one</v>
          </cell>
          <cell r="D335" t="str">
            <v xml:space="preserve"> three hundred and thirty one Thousand</v>
          </cell>
          <cell r="E335" t="str">
            <v xml:space="preserve"> three hundred and thirty one Lakhs</v>
          </cell>
          <cell r="F335" t="str">
            <v xml:space="preserve"> three hundred and thirty one Crores</v>
          </cell>
          <cell r="G335" t="str">
            <v xml:space="preserve"> three hundred and thirty one Millions</v>
          </cell>
          <cell r="H335" t="str">
            <v xml:space="preserve"> three hundred and thirty one Billions</v>
          </cell>
        </row>
        <row r="336">
          <cell r="A336">
            <v>332</v>
          </cell>
          <cell r="B336" t="str">
            <v xml:space="preserve"> three hundred and thirty two</v>
          </cell>
          <cell r="C336" t="str">
            <v xml:space="preserve"> three hundred and thirty two</v>
          </cell>
          <cell r="D336" t="str">
            <v xml:space="preserve"> three hundred and thirty two Thousand</v>
          </cell>
          <cell r="E336" t="str">
            <v xml:space="preserve"> three hundred and thirty two Lakhs</v>
          </cell>
          <cell r="F336" t="str">
            <v xml:space="preserve"> three hundred and thirty two Crores</v>
          </cell>
          <cell r="G336" t="str">
            <v xml:space="preserve"> three hundred and thirty two Millions</v>
          </cell>
          <cell r="H336" t="str">
            <v xml:space="preserve"> three hundred and thirty two Billions</v>
          </cell>
        </row>
        <row r="337">
          <cell r="A337">
            <v>333</v>
          </cell>
          <cell r="B337" t="str">
            <v xml:space="preserve"> three hundred and thirty three</v>
          </cell>
          <cell r="C337" t="str">
            <v xml:space="preserve"> three hundred and thirty three</v>
          </cell>
          <cell r="D337" t="str">
            <v xml:space="preserve"> three hundred and thirty three Thousand</v>
          </cell>
          <cell r="E337" t="str">
            <v xml:space="preserve"> three hundred and thirty three Lakhs</v>
          </cell>
          <cell r="F337" t="str">
            <v xml:space="preserve"> three hundred and thirty three Crores</v>
          </cell>
          <cell r="G337" t="str">
            <v xml:space="preserve"> three hundred and thirty three Millions</v>
          </cell>
          <cell r="H337" t="str">
            <v xml:space="preserve"> three hundred and thirty three Billions</v>
          </cell>
        </row>
        <row r="338">
          <cell r="A338">
            <v>334</v>
          </cell>
          <cell r="B338" t="str">
            <v xml:space="preserve"> three hundred and thirty four</v>
          </cell>
          <cell r="C338" t="str">
            <v xml:space="preserve"> three hundred and thirty four</v>
          </cell>
          <cell r="D338" t="str">
            <v xml:space="preserve"> three hundred and thirty four Thousand</v>
          </cell>
          <cell r="E338" t="str">
            <v xml:space="preserve"> three hundred and thirty four Lakhs</v>
          </cell>
          <cell r="F338" t="str">
            <v xml:space="preserve"> three hundred and thirty four Crores</v>
          </cell>
          <cell r="G338" t="str">
            <v xml:space="preserve"> three hundred and thirty four Millions</v>
          </cell>
          <cell r="H338" t="str">
            <v xml:space="preserve"> three hundred and thirty four Billions</v>
          </cell>
        </row>
        <row r="339">
          <cell r="A339">
            <v>335</v>
          </cell>
          <cell r="B339" t="str">
            <v xml:space="preserve"> three hundred and thirty five</v>
          </cell>
          <cell r="C339" t="str">
            <v xml:space="preserve"> three hundred and thirty five</v>
          </cell>
          <cell r="D339" t="str">
            <v xml:space="preserve"> three hundred and thirty five Thousand</v>
          </cell>
          <cell r="E339" t="str">
            <v xml:space="preserve"> three hundred and thirty five Lakhs</v>
          </cell>
          <cell r="F339" t="str">
            <v xml:space="preserve"> three hundred and thirty five Crores</v>
          </cell>
          <cell r="G339" t="str">
            <v xml:space="preserve"> three hundred and thirty five Millions</v>
          </cell>
          <cell r="H339" t="str">
            <v xml:space="preserve"> three hundred and thirty five Billions</v>
          </cell>
        </row>
        <row r="340">
          <cell r="A340">
            <v>336</v>
          </cell>
          <cell r="B340" t="str">
            <v xml:space="preserve"> three hundred and thirty six</v>
          </cell>
          <cell r="C340" t="str">
            <v xml:space="preserve"> three hundred and thirty six</v>
          </cell>
          <cell r="D340" t="str">
            <v xml:space="preserve"> three hundred and thirty six Thousand</v>
          </cell>
          <cell r="E340" t="str">
            <v xml:space="preserve"> three hundred and thirty six Lakhs</v>
          </cell>
          <cell r="F340" t="str">
            <v xml:space="preserve"> three hundred and thirty six Crores</v>
          </cell>
          <cell r="G340" t="str">
            <v xml:space="preserve"> three hundred and thirty six Millions</v>
          </cell>
          <cell r="H340" t="str">
            <v xml:space="preserve"> three hundred and thirty six Billions</v>
          </cell>
        </row>
        <row r="341">
          <cell r="A341">
            <v>337</v>
          </cell>
          <cell r="B341" t="str">
            <v xml:space="preserve"> three hundred and thirty seven</v>
          </cell>
          <cell r="C341" t="str">
            <v xml:space="preserve"> three hundred and thirty seven</v>
          </cell>
          <cell r="D341" t="str">
            <v xml:space="preserve"> three hundred and thirty seven Thousand</v>
          </cell>
          <cell r="E341" t="str">
            <v xml:space="preserve"> three hundred and thirty seven Lakhs</v>
          </cell>
          <cell r="F341" t="str">
            <v xml:space="preserve"> three hundred and thirty seven Crores</v>
          </cell>
          <cell r="G341" t="str">
            <v xml:space="preserve"> three hundred and thirty seven Millions</v>
          </cell>
          <cell r="H341" t="str">
            <v xml:space="preserve"> three hundred and thirty seven Billions</v>
          </cell>
        </row>
        <row r="342">
          <cell r="A342">
            <v>338</v>
          </cell>
          <cell r="B342" t="str">
            <v xml:space="preserve"> three hundred and thirty eight</v>
          </cell>
          <cell r="C342" t="str">
            <v xml:space="preserve"> three hundred and thirty eight</v>
          </cell>
          <cell r="D342" t="str">
            <v xml:space="preserve"> three hundred and thirty eight Thousand</v>
          </cell>
          <cell r="E342" t="str">
            <v xml:space="preserve"> three hundred and thirty eight Lakhs</v>
          </cell>
          <cell r="F342" t="str">
            <v xml:space="preserve"> three hundred and thirty eight Crores</v>
          </cell>
          <cell r="G342" t="str">
            <v xml:space="preserve"> three hundred and thirty eight Millions</v>
          </cell>
          <cell r="H342" t="str">
            <v xml:space="preserve"> three hundred and thirty eight Billions</v>
          </cell>
        </row>
        <row r="343">
          <cell r="A343">
            <v>339</v>
          </cell>
          <cell r="B343" t="str">
            <v xml:space="preserve"> three hundred and thirty nine</v>
          </cell>
          <cell r="C343" t="str">
            <v xml:space="preserve"> three hundred and thirty nine</v>
          </cell>
          <cell r="D343" t="str">
            <v xml:space="preserve"> three hundred and thirty nine Thousand</v>
          </cell>
          <cell r="E343" t="str">
            <v xml:space="preserve"> three hundred and thirty nine Lakhs</v>
          </cell>
          <cell r="F343" t="str">
            <v xml:space="preserve"> three hundred and thirty nine Crores</v>
          </cell>
          <cell r="G343" t="str">
            <v xml:space="preserve"> three hundred and thirty nine Millions</v>
          </cell>
          <cell r="H343" t="str">
            <v xml:space="preserve"> three hundred and thirty nine Billions</v>
          </cell>
        </row>
        <row r="344">
          <cell r="A344">
            <v>340</v>
          </cell>
          <cell r="B344" t="str">
            <v xml:space="preserve"> three hundred and forty</v>
          </cell>
          <cell r="C344" t="str">
            <v xml:space="preserve"> three hundred and forty</v>
          </cell>
          <cell r="D344" t="str">
            <v xml:space="preserve"> three hundred and forty Thousand</v>
          </cell>
          <cell r="E344" t="str">
            <v xml:space="preserve"> three hundred and forty Lakhs</v>
          </cell>
          <cell r="F344" t="str">
            <v xml:space="preserve"> three hundred and forty Crores</v>
          </cell>
          <cell r="G344" t="str">
            <v xml:space="preserve"> three hundred and forty Millions</v>
          </cell>
          <cell r="H344" t="str">
            <v xml:space="preserve"> three hundred and forty Billions</v>
          </cell>
        </row>
        <row r="345">
          <cell r="A345">
            <v>341</v>
          </cell>
          <cell r="B345" t="str">
            <v xml:space="preserve"> three hundred and forty one</v>
          </cell>
          <cell r="C345" t="str">
            <v xml:space="preserve"> three hundred and forty one</v>
          </cell>
          <cell r="D345" t="str">
            <v xml:space="preserve"> three hundred and forty one Thousand</v>
          </cell>
          <cell r="E345" t="str">
            <v xml:space="preserve"> three hundred and forty one Lakhs</v>
          </cell>
          <cell r="F345" t="str">
            <v xml:space="preserve"> three hundred and forty one Crores</v>
          </cell>
          <cell r="G345" t="str">
            <v xml:space="preserve"> three hundred and forty one Millions</v>
          </cell>
          <cell r="H345" t="str">
            <v xml:space="preserve"> three hundred and forty one Billions</v>
          </cell>
        </row>
        <row r="346">
          <cell r="A346">
            <v>342</v>
          </cell>
          <cell r="B346" t="str">
            <v xml:space="preserve"> three hundred and forty two</v>
          </cell>
          <cell r="C346" t="str">
            <v xml:space="preserve"> three hundred and forty two</v>
          </cell>
          <cell r="D346" t="str">
            <v xml:space="preserve"> three hundred and forty two Thousand</v>
          </cell>
          <cell r="E346" t="str">
            <v xml:space="preserve"> three hundred and forty two Lakhs</v>
          </cell>
          <cell r="F346" t="str">
            <v xml:space="preserve"> three hundred and forty two Crores</v>
          </cell>
          <cell r="G346" t="str">
            <v xml:space="preserve"> three hundred and forty two Millions</v>
          </cell>
          <cell r="H346" t="str">
            <v xml:space="preserve"> three hundred and forty two Billions</v>
          </cell>
        </row>
        <row r="347">
          <cell r="A347">
            <v>343</v>
          </cell>
          <cell r="B347" t="str">
            <v xml:space="preserve"> three hundred and forty three</v>
          </cell>
          <cell r="C347" t="str">
            <v xml:space="preserve"> three hundred and forty three</v>
          </cell>
          <cell r="D347" t="str">
            <v xml:space="preserve"> three hundred and forty three Thousand</v>
          </cell>
          <cell r="E347" t="str">
            <v xml:space="preserve"> three hundred and forty three Lakhs</v>
          </cell>
          <cell r="F347" t="str">
            <v xml:space="preserve"> three hundred and forty three Crores</v>
          </cell>
          <cell r="G347" t="str">
            <v xml:space="preserve"> three hundred and forty three Millions</v>
          </cell>
          <cell r="H347" t="str">
            <v xml:space="preserve"> three hundred and forty three Billions</v>
          </cell>
        </row>
        <row r="348">
          <cell r="A348">
            <v>344</v>
          </cell>
          <cell r="B348" t="str">
            <v xml:space="preserve"> three hundred and forty four</v>
          </cell>
          <cell r="C348" t="str">
            <v xml:space="preserve"> three hundred and forty four</v>
          </cell>
          <cell r="D348" t="str">
            <v xml:space="preserve"> three hundred and forty four Thousand</v>
          </cell>
          <cell r="E348" t="str">
            <v xml:space="preserve"> three hundred and forty four Lakhs</v>
          </cell>
          <cell r="F348" t="str">
            <v xml:space="preserve"> three hundred and forty four Crores</v>
          </cell>
          <cell r="G348" t="str">
            <v xml:space="preserve"> three hundred and forty four Millions</v>
          </cell>
          <cell r="H348" t="str">
            <v xml:space="preserve"> three hundred and forty four Billions</v>
          </cell>
        </row>
        <row r="349">
          <cell r="A349">
            <v>345</v>
          </cell>
          <cell r="B349" t="str">
            <v xml:space="preserve"> three hundred and forty five</v>
          </cell>
          <cell r="C349" t="str">
            <v xml:space="preserve"> three hundred and forty five</v>
          </cell>
          <cell r="D349" t="str">
            <v xml:space="preserve"> three hundred and forty five Thousand</v>
          </cell>
          <cell r="E349" t="str">
            <v xml:space="preserve"> three hundred and forty five Lakhs</v>
          </cell>
          <cell r="F349" t="str">
            <v xml:space="preserve"> three hundred and forty five Crores</v>
          </cell>
          <cell r="G349" t="str">
            <v xml:space="preserve"> three hundred and forty five Millions</v>
          </cell>
          <cell r="H349" t="str">
            <v xml:space="preserve"> three hundred and forty five Billions</v>
          </cell>
        </row>
        <row r="350">
          <cell r="A350">
            <v>346</v>
          </cell>
          <cell r="B350" t="str">
            <v xml:space="preserve"> three hundred and forty six</v>
          </cell>
          <cell r="C350" t="str">
            <v xml:space="preserve"> three hundred and forty six</v>
          </cell>
          <cell r="D350" t="str">
            <v xml:space="preserve"> three hundred and forty six Thousand</v>
          </cell>
          <cell r="E350" t="str">
            <v xml:space="preserve"> three hundred and forty six Lakhs</v>
          </cell>
          <cell r="F350" t="str">
            <v xml:space="preserve"> three hundred and forty six Crores</v>
          </cell>
          <cell r="G350" t="str">
            <v xml:space="preserve"> three hundred and forty six Millions</v>
          </cell>
          <cell r="H350" t="str">
            <v xml:space="preserve"> three hundred and forty six Billions</v>
          </cell>
        </row>
        <row r="351">
          <cell r="A351">
            <v>347</v>
          </cell>
          <cell r="B351" t="str">
            <v xml:space="preserve"> three hundred and forty seven</v>
          </cell>
          <cell r="C351" t="str">
            <v xml:space="preserve"> three hundred and forty seven</v>
          </cell>
          <cell r="D351" t="str">
            <v xml:space="preserve"> three hundred and forty seven Thousand</v>
          </cell>
          <cell r="E351" t="str">
            <v xml:space="preserve"> three hundred and forty seven Lakhs</v>
          </cell>
          <cell r="F351" t="str">
            <v xml:space="preserve"> three hundred and forty seven Crores</v>
          </cell>
          <cell r="G351" t="str">
            <v xml:space="preserve"> three hundred and forty seven Millions</v>
          </cell>
          <cell r="H351" t="str">
            <v xml:space="preserve"> three hundred and forty seven Billions</v>
          </cell>
        </row>
        <row r="352">
          <cell r="A352">
            <v>348</v>
          </cell>
          <cell r="B352" t="str">
            <v xml:space="preserve"> three hundred and forty eight</v>
          </cell>
          <cell r="C352" t="str">
            <v xml:space="preserve"> three hundred and forty eight</v>
          </cell>
          <cell r="D352" t="str">
            <v xml:space="preserve"> three hundred and forty eight Thousand</v>
          </cell>
          <cell r="E352" t="str">
            <v xml:space="preserve"> three hundred and forty eight Lakhs</v>
          </cell>
          <cell r="F352" t="str">
            <v xml:space="preserve"> three hundred and forty eight Crores</v>
          </cell>
          <cell r="G352" t="str">
            <v xml:space="preserve"> three hundred and forty eight Millions</v>
          </cell>
          <cell r="H352" t="str">
            <v xml:space="preserve"> three hundred and forty eight Billions</v>
          </cell>
        </row>
        <row r="353">
          <cell r="A353">
            <v>349</v>
          </cell>
          <cell r="B353" t="str">
            <v xml:space="preserve"> three hundred and forty nine</v>
          </cell>
          <cell r="C353" t="str">
            <v xml:space="preserve"> three hundred and forty nine</v>
          </cell>
          <cell r="D353" t="str">
            <v xml:space="preserve"> three hundred and forty nine Thousand</v>
          </cell>
          <cell r="E353" t="str">
            <v xml:space="preserve"> three hundred and forty nine Lakhs</v>
          </cell>
          <cell r="F353" t="str">
            <v xml:space="preserve"> three hundred and forty nine Crores</v>
          </cell>
          <cell r="G353" t="str">
            <v xml:space="preserve"> three hundred and forty nine Millions</v>
          </cell>
          <cell r="H353" t="str">
            <v xml:space="preserve"> three hundred and forty nine Billions</v>
          </cell>
        </row>
        <row r="354">
          <cell r="A354">
            <v>350</v>
          </cell>
          <cell r="B354" t="str">
            <v xml:space="preserve"> three hundred and fifty</v>
          </cell>
          <cell r="C354" t="str">
            <v xml:space="preserve"> three hundred and fifty</v>
          </cell>
          <cell r="D354" t="str">
            <v xml:space="preserve"> three hundred and fifty Thousand</v>
          </cell>
          <cell r="E354" t="str">
            <v xml:space="preserve"> three hundred and fifty Lakhs</v>
          </cell>
          <cell r="F354" t="str">
            <v xml:space="preserve"> three hundred and fifty Crores</v>
          </cell>
          <cell r="G354" t="str">
            <v xml:space="preserve"> three hundred and fifty Millions</v>
          </cell>
          <cell r="H354" t="str">
            <v xml:space="preserve"> three hundred and fifty Billions</v>
          </cell>
        </row>
        <row r="355">
          <cell r="A355">
            <v>351</v>
          </cell>
          <cell r="B355" t="str">
            <v xml:space="preserve"> three hundred and fifty one</v>
          </cell>
          <cell r="C355" t="str">
            <v xml:space="preserve"> three hundred and fifty one</v>
          </cell>
          <cell r="D355" t="str">
            <v xml:space="preserve"> three hundred and fifty one Thousand</v>
          </cell>
          <cell r="E355" t="str">
            <v xml:space="preserve"> three hundred and fifty one Lakhs</v>
          </cell>
          <cell r="F355" t="str">
            <v xml:space="preserve"> three hundred and fifty one Crores</v>
          </cell>
          <cell r="G355" t="str">
            <v xml:space="preserve"> three hundred and fifty one Millions</v>
          </cell>
          <cell r="H355" t="str">
            <v xml:space="preserve"> three hundred and fifty one Billions</v>
          </cell>
        </row>
        <row r="356">
          <cell r="A356">
            <v>352</v>
          </cell>
          <cell r="B356" t="str">
            <v xml:space="preserve"> three hundred and fifty two</v>
          </cell>
          <cell r="C356" t="str">
            <v xml:space="preserve"> three hundred and fifty two</v>
          </cell>
          <cell r="D356" t="str">
            <v xml:space="preserve"> three hundred and fifty two Thousand</v>
          </cell>
          <cell r="E356" t="str">
            <v xml:space="preserve"> three hundred and fifty two Lakhs</v>
          </cell>
          <cell r="F356" t="str">
            <v xml:space="preserve"> three hundred and fifty two Crores</v>
          </cell>
          <cell r="G356" t="str">
            <v xml:space="preserve"> three hundred and fifty two Millions</v>
          </cell>
          <cell r="H356" t="str">
            <v xml:space="preserve"> three hundred and fifty two Billions</v>
          </cell>
        </row>
        <row r="357">
          <cell r="A357">
            <v>353</v>
          </cell>
          <cell r="B357" t="str">
            <v xml:space="preserve"> three hundred and fifty three</v>
          </cell>
          <cell r="C357" t="str">
            <v xml:space="preserve"> three hundred and fifty three</v>
          </cell>
          <cell r="D357" t="str">
            <v xml:space="preserve"> three hundred and fifty three Thousand</v>
          </cell>
          <cell r="E357" t="str">
            <v xml:space="preserve"> three hundred and fifty three Lakhs</v>
          </cell>
          <cell r="F357" t="str">
            <v xml:space="preserve"> three hundred and fifty three Crores</v>
          </cell>
          <cell r="G357" t="str">
            <v xml:space="preserve"> three hundred and fifty three Millions</v>
          </cell>
          <cell r="H357" t="str">
            <v xml:space="preserve"> three hundred and fifty three Billions</v>
          </cell>
        </row>
        <row r="358">
          <cell r="A358">
            <v>354</v>
          </cell>
          <cell r="B358" t="str">
            <v xml:space="preserve"> three hundred and fifty four</v>
          </cell>
          <cell r="C358" t="str">
            <v xml:space="preserve"> three hundred and fifty four</v>
          </cell>
          <cell r="D358" t="str">
            <v xml:space="preserve"> three hundred and fifty four Thousand</v>
          </cell>
          <cell r="E358" t="str">
            <v xml:space="preserve"> three hundred and fifty four Lakhs</v>
          </cell>
          <cell r="F358" t="str">
            <v xml:space="preserve"> three hundred and fifty four Crores</v>
          </cell>
          <cell r="G358" t="str">
            <v xml:space="preserve"> three hundred and fifty four Millions</v>
          </cell>
          <cell r="H358" t="str">
            <v xml:space="preserve"> three hundred and fifty four Billions</v>
          </cell>
        </row>
        <row r="359">
          <cell r="A359">
            <v>355</v>
          </cell>
          <cell r="B359" t="str">
            <v xml:space="preserve"> three hundred and fifty five</v>
          </cell>
          <cell r="C359" t="str">
            <v xml:space="preserve"> three hundred and fifty five</v>
          </cell>
          <cell r="D359" t="str">
            <v xml:space="preserve"> three hundred and fifty five Thousand</v>
          </cell>
          <cell r="E359" t="str">
            <v xml:space="preserve"> three hundred and fifty five Lakhs</v>
          </cell>
          <cell r="F359" t="str">
            <v xml:space="preserve"> three hundred and fifty five Crores</v>
          </cell>
          <cell r="G359" t="str">
            <v xml:space="preserve"> three hundred and fifty five Millions</v>
          </cell>
          <cell r="H359" t="str">
            <v xml:space="preserve"> three hundred and fifty five Billions</v>
          </cell>
        </row>
        <row r="360">
          <cell r="A360">
            <v>356</v>
          </cell>
          <cell r="B360" t="str">
            <v xml:space="preserve"> three hundred and fifty six</v>
          </cell>
          <cell r="C360" t="str">
            <v xml:space="preserve"> three hundred and fifty six</v>
          </cell>
          <cell r="D360" t="str">
            <v xml:space="preserve"> three hundred and fifty six Thousand</v>
          </cell>
          <cell r="E360" t="str">
            <v xml:space="preserve"> three hundred and fifty six Lakhs</v>
          </cell>
          <cell r="F360" t="str">
            <v xml:space="preserve"> three hundred and fifty six Crores</v>
          </cell>
          <cell r="G360" t="str">
            <v xml:space="preserve"> three hundred and fifty six Millions</v>
          </cell>
          <cell r="H360" t="str">
            <v xml:space="preserve"> three hundred and fifty six Billions</v>
          </cell>
        </row>
        <row r="361">
          <cell r="A361">
            <v>357</v>
          </cell>
          <cell r="B361" t="str">
            <v xml:space="preserve"> three hundred and fifty seven</v>
          </cell>
          <cell r="C361" t="str">
            <v xml:space="preserve"> three hundred and fifty seven</v>
          </cell>
          <cell r="D361" t="str">
            <v xml:space="preserve"> three hundred and fifty seven Thousand</v>
          </cell>
          <cell r="E361" t="str">
            <v xml:space="preserve"> three hundred and fifty seven Lakhs</v>
          </cell>
          <cell r="F361" t="str">
            <v xml:space="preserve"> three hundred and fifty seven Crores</v>
          </cell>
          <cell r="G361" t="str">
            <v xml:space="preserve"> three hundred and fifty seven Millions</v>
          </cell>
          <cell r="H361" t="str">
            <v xml:space="preserve"> three hundred and fifty seven Billions</v>
          </cell>
        </row>
        <row r="362">
          <cell r="A362">
            <v>358</v>
          </cell>
          <cell r="B362" t="str">
            <v xml:space="preserve"> three hundred and fifty eight</v>
          </cell>
          <cell r="C362" t="str">
            <v xml:space="preserve"> three hundred and fifty eight</v>
          </cell>
          <cell r="D362" t="str">
            <v xml:space="preserve"> three hundred and fifty eight Thousand</v>
          </cell>
          <cell r="E362" t="str">
            <v xml:space="preserve"> three hundred and fifty eight Lakhs</v>
          </cell>
          <cell r="F362" t="str">
            <v xml:space="preserve"> three hundred and fifty eight Crores</v>
          </cell>
          <cell r="G362" t="str">
            <v xml:space="preserve"> three hundred and fifty eight Millions</v>
          </cell>
          <cell r="H362" t="str">
            <v xml:space="preserve"> three hundred and fifty eight Billions</v>
          </cell>
        </row>
        <row r="363">
          <cell r="A363">
            <v>359</v>
          </cell>
          <cell r="B363" t="str">
            <v xml:space="preserve"> three hundred and fifty nine</v>
          </cell>
          <cell r="C363" t="str">
            <v xml:space="preserve"> three hundred and fifty nine</v>
          </cell>
          <cell r="D363" t="str">
            <v xml:space="preserve"> three hundred and fifty nine Thousand</v>
          </cell>
          <cell r="E363" t="str">
            <v xml:space="preserve"> three hundred and fifty nine Lakhs</v>
          </cell>
          <cell r="F363" t="str">
            <v xml:space="preserve"> three hundred and fifty nine Crores</v>
          </cell>
          <cell r="G363" t="str">
            <v xml:space="preserve"> three hundred and fifty nine Millions</v>
          </cell>
          <cell r="H363" t="str">
            <v xml:space="preserve"> three hundred and fifty nine Billions</v>
          </cell>
        </row>
        <row r="364">
          <cell r="A364">
            <v>360</v>
          </cell>
          <cell r="B364" t="str">
            <v xml:space="preserve"> three hundred and sixty</v>
          </cell>
          <cell r="C364" t="str">
            <v xml:space="preserve"> three hundred and sixty</v>
          </cell>
          <cell r="D364" t="str">
            <v xml:space="preserve"> three hundred and sixty Thousand</v>
          </cell>
          <cell r="E364" t="str">
            <v xml:space="preserve"> three hundred and sixty Lakhs</v>
          </cell>
          <cell r="F364" t="str">
            <v xml:space="preserve"> three hundred and sixty Crores</v>
          </cell>
          <cell r="G364" t="str">
            <v xml:space="preserve"> three hundred and sixty Millions</v>
          </cell>
          <cell r="H364" t="str">
            <v xml:space="preserve"> three hundred and sixty Billions</v>
          </cell>
        </row>
        <row r="365">
          <cell r="A365">
            <v>361</v>
          </cell>
          <cell r="B365" t="str">
            <v xml:space="preserve"> three hundred and sixty one </v>
          </cell>
          <cell r="C365" t="str">
            <v xml:space="preserve"> three hundred and sixty one </v>
          </cell>
          <cell r="D365" t="str">
            <v xml:space="preserve"> three hundred and sixty one  Thousand</v>
          </cell>
          <cell r="E365" t="str">
            <v xml:space="preserve"> three hundred and sixty one  Lakhs</v>
          </cell>
          <cell r="F365" t="str">
            <v xml:space="preserve"> three hundred and sixty one  Crores</v>
          </cell>
          <cell r="G365" t="str">
            <v xml:space="preserve"> three hundred and sixty one  Millions</v>
          </cell>
          <cell r="H365" t="str">
            <v xml:space="preserve"> three hundred and sixty one  Billions</v>
          </cell>
        </row>
        <row r="366">
          <cell r="A366">
            <v>362</v>
          </cell>
          <cell r="B366" t="str">
            <v xml:space="preserve"> three hundred and sixty two</v>
          </cell>
          <cell r="C366" t="str">
            <v xml:space="preserve"> three hundred and sixty two</v>
          </cell>
          <cell r="D366" t="str">
            <v xml:space="preserve"> three hundred and sixty two Thousand</v>
          </cell>
          <cell r="E366" t="str">
            <v xml:space="preserve"> three hundred and sixty two Lakhs</v>
          </cell>
          <cell r="F366" t="str">
            <v xml:space="preserve"> three hundred and sixty two Crores</v>
          </cell>
          <cell r="G366" t="str">
            <v xml:space="preserve"> three hundred and sixty two Millions</v>
          </cell>
          <cell r="H366" t="str">
            <v xml:space="preserve"> three hundred and sixty two Billions</v>
          </cell>
        </row>
        <row r="367">
          <cell r="A367">
            <v>363</v>
          </cell>
          <cell r="B367" t="str">
            <v xml:space="preserve"> three hundred and sixty three</v>
          </cell>
          <cell r="C367" t="str">
            <v xml:space="preserve"> three hundred and sixty three</v>
          </cell>
          <cell r="D367" t="str">
            <v xml:space="preserve"> three hundred and sixty three Thousand</v>
          </cell>
          <cell r="E367" t="str">
            <v xml:space="preserve"> three hundred and sixty three Lakhs</v>
          </cell>
          <cell r="F367" t="str">
            <v xml:space="preserve"> three hundred and sixty three Crores</v>
          </cell>
          <cell r="G367" t="str">
            <v xml:space="preserve"> three hundred and sixty three Millions</v>
          </cell>
          <cell r="H367" t="str">
            <v xml:space="preserve"> three hundred and sixty three Billions</v>
          </cell>
        </row>
        <row r="368">
          <cell r="A368">
            <v>364</v>
          </cell>
          <cell r="B368" t="str">
            <v xml:space="preserve"> three hundred and sixty four</v>
          </cell>
          <cell r="C368" t="str">
            <v xml:space="preserve"> three hundred and sixty four</v>
          </cell>
          <cell r="D368" t="str">
            <v xml:space="preserve"> three hundred and sixty four Thousand</v>
          </cell>
          <cell r="E368" t="str">
            <v xml:space="preserve"> three hundred and sixty four Lakhs</v>
          </cell>
          <cell r="F368" t="str">
            <v xml:space="preserve"> three hundred and sixty four Crores</v>
          </cell>
          <cell r="G368" t="str">
            <v xml:space="preserve"> three hundred and sixty four Millions</v>
          </cell>
          <cell r="H368" t="str">
            <v xml:space="preserve"> three hundred and sixty four Billions</v>
          </cell>
        </row>
        <row r="369">
          <cell r="A369">
            <v>365</v>
          </cell>
          <cell r="B369" t="str">
            <v xml:space="preserve"> three hundred and sixty five</v>
          </cell>
          <cell r="C369" t="str">
            <v xml:space="preserve"> three hundred and sixty five</v>
          </cell>
          <cell r="D369" t="str">
            <v xml:space="preserve"> three hundred and sixty five Thousand</v>
          </cell>
          <cell r="E369" t="str">
            <v xml:space="preserve"> three hundred and sixty five Lakhs</v>
          </cell>
          <cell r="F369" t="str">
            <v xml:space="preserve"> three hundred and sixty five Crores</v>
          </cell>
          <cell r="G369" t="str">
            <v xml:space="preserve"> three hundred and sixty five Millions</v>
          </cell>
          <cell r="H369" t="str">
            <v xml:space="preserve"> three hundred and sixty five Billions</v>
          </cell>
        </row>
        <row r="370">
          <cell r="A370">
            <v>366</v>
          </cell>
          <cell r="B370" t="str">
            <v xml:space="preserve"> three hundred and sixty six</v>
          </cell>
          <cell r="C370" t="str">
            <v xml:space="preserve"> three hundred and sixty six</v>
          </cell>
          <cell r="D370" t="str">
            <v xml:space="preserve"> three hundred and sixty six Thousand</v>
          </cell>
          <cell r="E370" t="str">
            <v xml:space="preserve"> three hundred and sixty six Lakhs</v>
          </cell>
          <cell r="F370" t="str">
            <v xml:space="preserve"> three hundred and sixty six Crores</v>
          </cell>
          <cell r="G370" t="str">
            <v xml:space="preserve"> three hundred and sixty six Millions</v>
          </cell>
          <cell r="H370" t="str">
            <v xml:space="preserve"> three hundred and sixty six Billions</v>
          </cell>
        </row>
        <row r="371">
          <cell r="A371">
            <v>367</v>
          </cell>
          <cell r="B371" t="str">
            <v xml:space="preserve"> three hundred and sixty seven</v>
          </cell>
          <cell r="C371" t="str">
            <v xml:space="preserve"> three hundred and sixty seven</v>
          </cell>
          <cell r="D371" t="str">
            <v xml:space="preserve"> three hundred and sixty seven Thousand</v>
          </cell>
          <cell r="E371" t="str">
            <v xml:space="preserve"> three hundred and sixty seven Lakhs</v>
          </cell>
          <cell r="F371" t="str">
            <v xml:space="preserve"> three hundred and sixty seven Crores</v>
          </cell>
          <cell r="G371" t="str">
            <v xml:space="preserve"> three hundred and sixty seven Millions</v>
          </cell>
          <cell r="H371" t="str">
            <v xml:space="preserve"> three hundred and sixty seven Billions</v>
          </cell>
        </row>
        <row r="372">
          <cell r="A372">
            <v>368</v>
          </cell>
          <cell r="B372" t="str">
            <v xml:space="preserve"> three hundred and sixty eight</v>
          </cell>
          <cell r="C372" t="str">
            <v xml:space="preserve"> three hundred and sixty eight</v>
          </cell>
          <cell r="D372" t="str">
            <v xml:space="preserve"> three hundred and sixty eight Thousand</v>
          </cell>
          <cell r="E372" t="str">
            <v xml:space="preserve"> three hundred and sixty eight Lakhs</v>
          </cell>
          <cell r="F372" t="str">
            <v xml:space="preserve"> three hundred and sixty eight Crores</v>
          </cell>
          <cell r="G372" t="str">
            <v xml:space="preserve"> three hundred and sixty eight Millions</v>
          </cell>
          <cell r="H372" t="str">
            <v xml:space="preserve"> three hundred and sixty eight Billions</v>
          </cell>
        </row>
        <row r="373">
          <cell r="A373">
            <v>369</v>
          </cell>
          <cell r="B373" t="str">
            <v xml:space="preserve"> three hundred and sixty nine</v>
          </cell>
          <cell r="C373" t="str">
            <v xml:space="preserve"> three hundred and sixty nine</v>
          </cell>
          <cell r="D373" t="str">
            <v xml:space="preserve"> three hundred and sixty nine Thousand</v>
          </cell>
          <cell r="E373" t="str">
            <v xml:space="preserve"> three hundred and sixty nine Lakhs</v>
          </cell>
          <cell r="F373" t="str">
            <v xml:space="preserve"> three hundred and sixty nine Crores</v>
          </cell>
          <cell r="G373" t="str">
            <v xml:space="preserve"> three hundred and sixty nine Millions</v>
          </cell>
          <cell r="H373" t="str">
            <v xml:space="preserve"> three hundred and sixty nine Billions</v>
          </cell>
        </row>
        <row r="374">
          <cell r="A374">
            <v>370</v>
          </cell>
          <cell r="B374" t="str">
            <v xml:space="preserve"> three hundred and seventy</v>
          </cell>
          <cell r="C374" t="str">
            <v xml:space="preserve"> three hundred and seventy</v>
          </cell>
          <cell r="D374" t="str">
            <v xml:space="preserve"> three hundred and seventy Thousand</v>
          </cell>
          <cell r="E374" t="str">
            <v xml:space="preserve"> three hundred and seventy Lakhs</v>
          </cell>
          <cell r="F374" t="str">
            <v xml:space="preserve"> three hundred and seventy Crores</v>
          </cell>
          <cell r="G374" t="str">
            <v xml:space="preserve"> three hundred and seventy Millions</v>
          </cell>
          <cell r="H374" t="str">
            <v xml:space="preserve"> three hundred and seventy Billions</v>
          </cell>
        </row>
        <row r="375">
          <cell r="A375">
            <v>371</v>
          </cell>
          <cell r="B375" t="str">
            <v xml:space="preserve"> three hundred and seventy one</v>
          </cell>
          <cell r="C375" t="str">
            <v xml:space="preserve"> three hundred and seventy one</v>
          </cell>
          <cell r="D375" t="str">
            <v xml:space="preserve"> three hundred and seventy one Thousand</v>
          </cell>
          <cell r="E375" t="str">
            <v xml:space="preserve"> three hundred and seventy one Lakhs</v>
          </cell>
          <cell r="F375" t="str">
            <v xml:space="preserve"> three hundred and seventy one Crores</v>
          </cell>
          <cell r="G375" t="str">
            <v xml:space="preserve"> three hundred and seventy one Millions</v>
          </cell>
          <cell r="H375" t="str">
            <v xml:space="preserve"> three hundred and seventy one Billions</v>
          </cell>
        </row>
        <row r="376">
          <cell r="A376">
            <v>372</v>
          </cell>
          <cell r="B376" t="str">
            <v xml:space="preserve"> three hundred and seventy two</v>
          </cell>
          <cell r="C376" t="str">
            <v xml:space="preserve"> three hundred and seventy two</v>
          </cell>
          <cell r="D376" t="str">
            <v xml:space="preserve"> three hundred and seventy two Thousand</v>
          </cell>
          <cell r="E376" t="str">
            <v xml:space="preserve"> three hundred and seventy two Lakhs</v>
          </cell>
          <cell r="F376" t="str">
            <v xml:space="preserve"> three hundred and seventy two Crores</v>
          </cell>
          <cell r="G376" t="str">
            <v xml:space="preserve"> three hundred and seventy two Millions</v>
          </cell>
          <cell r="H376" t="str">
            <v xml:space="preserve"> three hundred and seventy two Billions</v>
          </cell>
        </row>
        <row r="377">
          <cell r="A377">
            <v>373</v>
          </cell>
          <cell r="B377" t="str">
            <v xml:space="preserve"> three hundred and seventy three</v>
          </cell>
          <cell r="C377" t="str">
            <v xml:space="preserve"> three hundred and seventy three</v>
          </cell>
          <cell r="D377" t="str">
            <v xml:space="preserve"> three hundred and seventy three Thousand</v>
          </cell>
          <cell r="E377" t="str">
            <v xml:space="preserve"> three hundred and seventy three Lakhs</v>
          </cell>
          <cell r="F377" t="str">
            <v xml:space="preserve"> three hundred and seventy three Crores</v>
          </cell>
          <cell r="G377" t="str">
            <v xml:space="preserve"> three hundred and seventy three Millions</v>
          </cell>
          <cell r="H377" t="str">
            <v xml:space="preserve"> three hundred and seventy three Billions</v>
          </cell>
        </row>
        <row r="378">
          <cell r="A378">
            <v>374</v>
          </cell>
          <cell r="B378" t="str">
            <v xml:space="preserve"> three hundred and seventy four</v>
          </cell>
          <cell r="C378" t="str">
            <v xml:space="preserve"> three hundred and seventy four</v>
          </cell>
          <cell r="D378" t="str">
            <v xml:space="preserve"> three hundred and seventy four Thousand</v>
          </cell>
          <cell r="E378" t="str">
            <v xml:space="preserve"> three hundred and seventy four Lakhs</v>
          </cell>
          <cell r="F378" t="str">
            <v xml:space="preserve"> three hundred and seventy four Crores</v>
          </cell>
          <cell r="G378" t="str">
            <v xml:space="preserve"> three hundred and seventy four Millions</v>
          </cell>
          <cell r="H378" t="str">
            <v xml:space="preserve"> three hundred and seventy four Billions</v>
          </cell>
        </row>
        <row r="379">
          <cell r="A379">
            <v>375</v>
          </cell>
          <cell r="B379" t="str">
            <v xml:space="preserve"> three hundred and seventy five</v>
          </cell>
          <cell r="C379" t="str">
            <v xml:space="preserve"> three hundred and seventy five</v>
          </cell>
          <cell r="D379" t="str">
            <v xml:space="preserve"> three hundred and seventy five Thousand</v>
          </cell>
          <cell r="E379" t="str">
            <v xml:space="preserve"> three hundred and seventy five Lakhs</v>
          </cell>
          <cell r="F379" t="str">
            <v xml:space="preserve"> three hundred and seventy five Crores</v>
          </cell>
          <cell r="G379" t="str">
            <v xml:space="preserve"> three hundred and seventy five Millions</v>
          </cell>
          <cell r="H379" t="str">
            <v xml:space="preserve"> three hundred and seventy five Billions</v>
          </cell>
        </row>
        <row r="380">
          <cell r="A380">
            <v>376</v>
          </cell>
          <cell r="B380" t="str">
            <v xml:space="preserve"> three hundred and seventy six</v>
          </cell>
          <cell r="C380" t="str">
            <v xml:space="preserve"> three hundred and seventy six</v>
          </cell>
          <cell r="D380" t="str">
            <v xml:space="preserve"> three hundred and seventy six Thousand</v>
          </cell>
          <cell r="E380" t="str">
            <v xml:space="preserve"> three hundred and seventy six Lakhs</v>
          </cell>
          <cell r="F380" t="str">
            <v xml:space="preserve"> three hundred and seventy six Crores</v>
          </cell>
          <cell r="G380" t="str">
            <v xml:space="preserve"> three hundred and seventy six Millions</v>
          </cell>
          <cell r="H380" t="str">
            <v xml:space="preserve"> three hundred and seventy six Billions</v>
          </cell>
        </row>
        <row r="381">
          <cell r="A381">
            <v>377</v>
          </cell>
          <cell r="B381" t="str">
            <v xml:space="preserve"> three hundred and seventy seven</v>
          </cell>
          <cell r="C381" t="str">
            <v xml:space="preserve"> three hundred and seventy seven</v>
          </cell>
          <cell r="D381" t="str">
            <v xml:space="preserve"> three hundred and seventy seven Thousand</v>
          </cell>
          <cell r="E381" t="str">
            <v xml:space="preserve"> three hundred and seventy seven Lakhs</v>
          </cell>
          <cell r="F381" t="str">
            <v xml:space="preserve"> three hundred and seventy seven Crores</v>
          </cell>
          <cell r="G381" t="str">
            <v xml:space="preserve"> three hundred and seventy seven Millions</v>
          </cell>
          <cell r="H381" t="str">
            <v xml:space="preserve"> three hundred and seventy seven Billions</v>
          </cell>
        </row>
        <row r="382">
          <cell r="A382">
            <v>378</v>
          </cell>
          <cell r="B382" t="str">
            <v xml:space="preserve"> three hundred and seventy eight</v>
          </cell>
          <cell r="C382" t="str">
            <v xml:space="preserve"> three hundred and seventy eight</v>
          </cell>
          <cell r="D382" t="str">
            <v xml:space="preserve"> three hundred and seventy eight Thousand</v>
          </cell>
          <cell r="E382" t="str">
            <v xml:space="preserve"> three hundred and seventy eight Lakhs</v>
          </cell>
          <cell r="F382" t="str">
            <v xml:space="preserve"> three hundred and seventy eight Crores</v>
          </cell>
          <cell r="G382" t="str">
            <v xml:space="preserve"> three hundred and seventy eight Millions</v>
          </cell>
          <cell r="H382" t="str">
            <v xml:space="preserve"> three hundred and seventy eight Billions</v>
          </cell>
        </row>
        <row r="383">
          <cell r="A383">
            <v>379</v>
          </cell>
          <cell r="B383" t="str">
            <v xml:space="preserve"> three hundred and seventy nine</v>
          </cell>
          <cell r="C383" t="str">
            <v xml:space="preserve"> three hundred and seventy nine</v>
          </cell>
          <cell r="D383" t="str">
            <v xml:space="preserve"> three hundred and seventy nine Thousand</v>
          </cell>
          <cell r="E383" t="str">
            <v xml:space="preserve"> three hundred and seventy nine Lakhs</v>
          </cell>
          <cell r="F383" t="str">
            <v xml:space="preserve"> three hundred and seventy nine Crores</v>
          </cell>
          <cell r="G383" t="str">
            <v xml:space="preserve"> three hundred and seventy nine Millions</v>
          </cell>
          <cell r="H383" t="str">
            <v xml:space="preserve"> three hundred and seventy nine Billions</v>
          </cell>
        </row>
        <row r="384">
          <cell r="A384">
            <v>380</v>
          </cell>
          <cell r="B384" t="str">
            <v xml:space="preserve"> three hundred and eighty</v>
          </cell>
          <cell r="C384" t="str">
            <v xml:space="preserve"> three hundred and eighty</v>
          </cell>
          <cell r="D384" t="str">
            <v xml:space="preserve"> three hundred and eighty Thousand</v>
          </cell>
          <cell r="E384" t="str">
            <v xml:space="preserve"> three hundred and eighty Lakhs</v>
          </cell>
          <cell r="F384" t="str">
            <v xml:space="preserve"> three hundred and eighty Crores</v>
          </cell>
          <cell r="G384" t="str">
            <v xml:space="preserve"> three hundred and eighty Millions</v>
          </cell>
          <cell r="H384" t="str">
            <v xml:space="preserve"> three hundred and eighty Billions</v>
          </cell>
        </row>
        <row r="385">
          <cell r="A385">
            <v>381</v>
          </cell>
          <cell r="B385" t="str">
            <v xml:space="preserve"> three hundred and eighty one </v>
          </cell>
          <cell r="C385" t="str">
            <v xml:space="preserve"> three hundred and eighty one </v>
          </cell>
          <cell r="D385" t="str">
            <v xml:space="preserve"> three hundred and eighty one  Thousand</v>
          </cell>
          <cell r="E385" t="str">
            <v xml:space="preserve"> three hundred and eighty one  Lakhs</v>
          </cell>
          <cell r="F385" t="str">
            <v xml:space="preserve"> three hundred and eighty one  Crores</v>
          </cell>
          <cell r="G385" t="str">
            <v xml:space="preserve"> three hundred and eighty one  Millions</v>
          </cell>
          <cell r="H385" t="str">
            <v xml:space="preserve"> three hundred and eighty one  Billions</v>
          </cell>
        </row>
        <row r="386">
          <cell r="A386">
            <v>382</v>
          </cell>
          <cell r="B386" t="str">
            <v xml:space="preserve"> three hundred and eighty two</v>
          </cell>
          <cell r="C386" t="str">
            <v xml:space="preserve"> three hundred and eighty two</v>
          </cell>
          <cell r="D386" t="str">
            <v xml:space="preserve"> three hundred and eighty two Thousand</v>
          </cell>
          <cell r="E386" t="str">
            <v xml:space="preserve"> three hundred and eighty two Lakhs</v>
          </cell>
          <cell r="F386" t="str">
            <v xml:space="preserve"> three hundred and eighty two Crores</v>
          </cell>
          <cell r="G386" t="str">
            <v xml:space="preserve"> three hundred and eighty two Millions</v>
          </cell>
          <cell r="H386" t="str">
            <v xml:space="preserve"> three hundred and eighty two Billions</v>
          </cell>
        </row>
        <row r="387">
          <cell r="A387">
            <v>383</v>
          </cell>
          <cell r="B387" t="str">
            <v xml:space="preserve"> three hundred and eighty three</v>
          </cell>
          <cell r="C387" t="str">
            <v xml:space="preserve"> three hundred and eighty three</v>
          </cell>
          <cell r="D387" t="str">
            <v xml:space="preserve"> three hundred and eighty three Thousand</v>
          </cell>
          <cell r="E387" t="str">
            <v xml:space="preserve"> three hundred and eighty three Lakhs</v>
          </cell>
          <cell r="F387" t="str">
            <v xml:space="preserve"> three hundred and eighty three Crores</v>
          </cell>
          <cell r="G387" t="str">
            <v xml:space="preserve"> three hundred and eighty three Millions</v>
          </cell>
          <cell r="H387" t="str">
            <v xml:space="preserve"> three hundred and eighty three Billions</v>
          </cell>
        </row>
        <row r="388">
          <cell r="A388">
            <v>384</v>
          </cell>
          <cell r="B388" t="str">
            <v xml:space="preserve"> three hundred and eighty four</v>
          </cell>
          <cell r="C388" t="str">
            <v xml:space="preserve"> three hundred and eighty four</v>
          </cell>
          <cell r="D388" t="str">
            <v xml:space="preserve"> three hundred and eighty four Thousand</v>
          </cell>
          <cell r="E388" t="str">
            <v xml:space="preserve"> three hundred and eighty four Lakhs</v>
          </cell>
          <cell r="F388" t="str">
            <v xml:space="preserve"> three hundred and eighty four Crores</v>
          </cell>
          <cell r="G388" t="str">
            <v xml:space="preserve"> three hundred and eighty four Millions</v>
          </cell>
          <cell r="H388" t="str">
            <v xml:space="preserve"> three hundred and eighty four Billions</v>
          </cell>
        </row>
        <row r="389">
          <cell r="A389">
            <v>385</v>
          </cell>
          <cell r="B389" t="str">
            <v xml:space="preserve"> three hundred and eighty five</v>
          </cell>
          <cell r="C389" t="str">
            <v xml:space="preserve"> three hundred and eighty five</v>
          </cell>
          <cell r="D389" t="str">
            <v xml:space="preserve"> three hundred and eighty five Thousand</v>
          </cell>
          <cell r="E389" t="str">
            <v xml:space="preserve"> three hundred and eighty five Lakhs</v>
          </cell>
          <cell r="F389" t="str">
            <v xml:space="preserve"> three hundred and eighty five Crores</v>
          </cell>
          <cell r="G389" t="str">
            <v xml:space="preserve"> three hundred and eighty five Millions</v>
          </cell>
          <cell r="H389" t="str">
            <v xml:space="preserve"> three hundred and eighty five Billions</v>
          </cell>
        </row>
        <row r="390">
          <cell r="A390">
            <v>386</v>
          </cell>
          <cell r="B390" t="str">
            <v xml:space="preserve"> three hundred and eighty six</v>
          </cell>
          <cell r="C390" t="str">
            <v xml:space="preserve"> three hundred and eighty six</v>
          </cell>
          <cell r="D390" t="str">
            <v xml:space="preserve"> three hundred and eighty six Thousand</v>
          </cell>
          <cell r="E390" t="str">
            <v xml:space="preserve"> three hundred and eighty six Lakhs</v>
          </cell>
          <cell r="F390" t="str">
            <v xml:space="preserve"> three hundred and eighty six Crores</v>
          </cell>
          <cell r="G390" t="str">
            <v xml:space="preserve"> three hundred and eighty six Millions</v>
          </cell>
          <cell r="H390" t="str">
            <v xml:space="preserve"> three hundred and eighty six Billions</v>
          </cell>
        </row>
        <row r="391">
          <cell r="A391">
            <v>387</v>
          </cell>
          <cell r="B391" t="str">
            <v xml:space="preserve"> three hundred and eighty seven</v>
          </cell>
          <cell r="C391" t="str">
            <v xml:space="preserve"> three hundred and eighty seven</v>
          </cell>
          <cell r="D391" t="str">
            <v xml:space="preserve"> three hundred and eighty seven Thousand</v>
          </cell>
          <cell r="E391" t="str">
            <v xml:space="preserve"> three hundred and eighty seven Lakhs</v>
          </cell>
          <cell r="F391" t="str">
            <v xml:space="preserve"> three hundred and eighty seven Crores</v>
          </cell>
          <cell r="G391" t="str">
            <v xml:space="preserve"> three hundred and eighty seven Millions</v>
          </cell>
          <cell r="H391" t="str">
            <v xml:space="preserve"> three hundred and eighty seven Billions</v>
          </cell>
        </row>
        <row r="392">
          <cell r="A392">
            <v>388</v>
          </cell>
          <cell r="B392" t="str">
            <v xml:space="preserve"> three hundred and eighty eight</v>
          </cell>
          <cell r="C392" t="str">
            <v xml:space="preserve"> three hundred and eighty eight</v>
          </cell>
          <cell r="D392" t="str">
            <v xml:space="preserve"> three hundred and eighty eight Thousand</v>
          </cell>
          <cell r="E392" t="str">
            <v xml:space="preserve"> three hundred and eighty eight Lakhs</v>
          </cell>
          <cell r="F392" t="str">
            <v xml:space="preserve"> three hundred and eighty eight Crores</v>
          </cell>
          <cell r="G392" t="str">
            <v xml:space="preserve"> three hundred and eighty eight Millions</v>
          </cell>
          <cell r="H392" t="str">
            <v xml:space="preserve"> three hundred and eighty eight Billions</v>
          </cell>
        </row>
        <row r="393">
          <cell r="A393">
            <v>389</v>
          </cell>
          <cell r="B393" t="str">
            <v xml:space="preserve"> three hundred and eighty nine</v>
          </cell>
          <cell r="C393" t="str">
            <v xml:space="preserve"> three hundred and eighty nine</v>
          </cell>
          <cell r="D393" t="str">
            <v xml:space="preserve"> three hundred and eighty nine Thousand</v>
          </cell>
          <cell r="E393" t="str">
            <v xml:space="preserve"> three hundred and eighty nine Lakhs</v>
          </cell>
          <cell r="F393" t="str">
            <v xml:space="preserve"> three hundred and eighty nine Crores</v>
          </cell>
          <cell r="G393" t="str">
            <v xml:space="preserve"> three hundred and eighty nine Millions</v>
          </cell>
          <cell r="H393" t="str">
            <v xml:space="preserve"> three hundred and eighty nine Billions</v>
          </cell>
        </row>
        <row r="394">
          <cell r="A394">
            <v>390</v>
          </cell>
          <cell r="B394" t="str">
            <v xml:space="preserve"> three hundred and ninety</v>
          </cell>
          <cell r="C394" t="str">
            <v xml:space="preserve"> three hundred and ninety</v>
          </cell>
          <cell r="D394" t="str">
            <v xml:space="preserve"> three hundred and ninety Thousand</v>
          </cell>
          <cell r="E394" t="str">
            <v xml:space="preserve"> three hundred and ninety Lakhs</v>
          </cell>
          <cell r="F394" t="str">
            <v xml:space="preserve"> three hundred and ninety Crores</v>
          </cell>
          <cell r="G394" t="str">
            <v xml:space="preserve"> three hundred and ninety Millions</v>
          </cell>
          <cell r="H394" t="str">
            <v xml:space="preserve"> three hundred and ninety Billions</v>
          </cell>
        </row>
        <row r="395">
          <cell r="A395">
            <v>391</v>
          </cell>
          <cell r="B395" t="str">
            <v xml:space="preserve"> three hundred and ninety one</v>
          </cell>
          <cell r="C395" t="str">
            <v xml:space="preserve"> three hundred and ninety one</v>
          </cell>
          <cell r="D395" t="str">
            <v xml:space="preserve"> three hundred and ninety one Thousand</v>
          </cell>
          <cell r="E395" t="str">
            <v xml:space="preserve"> three hundred and ninety one Lakhs</v>
          </cell>
          <cell r="F395" t="str">
            <v xml:space="preserve"> three hundred and ninety one Crores</v>
          </cell>
          <cell r="G395" t="str">
            <v xml:space="preserve"> three hundred and ninety one Millions</v>
          </cell>
          <cell r="H395" t="str">
            <v xml:space="preserve"> three hundred and ninety one Billions</v>
          </cell>
        </row>
        <row r="396">
          <cell r="A396">
            <v>392</v>
          </cell>
          <cell r="B396" t="str">
            <v xml:space="preserve"> three hundred and ninety two</v>
          </cell>
          <cell r="C396" t="str">
            <v xml:space="preserve"> three hundred and ninety two</v>
          </cell>
          <cell r="D396" t="str">
            <v xml:space="preserve"> three hundred and ninety two Thousand</v>
          </cell>
          <cell r="E396" t="str">
            <v xml:space="preserve"> three hundred and ninety two Lakhs</v>
          </cell>
          <cell r="F396" t="str">
            <v xml:space="preserve"> three hundred and ninety two Crores</v>
          </cell>
          <cell r="G396" t="str">
            <v xml:space="preserve"> three hundred and ninety two Millions</v>
          </cell>
          <cell r="H396" t="str">
            <v xml:space="preserve"> three hundred and ninety two Billions</v>
          </cell>
        </row>
        <row r="397">
          <cell r="A397">
            <v>393</v>
          </cell>
          <cell r="B397" t="str">
            <v xml:space="preserve"> three hundred and ninety three</v>
          </cell>
          <cell r="C397" t="str">
            <v xml:space="preserve"> three hundred and ninety three</v>
          </cell>
          <cell r="D397" t="str">
            <v xml:space="preserve"> three hundred and ninety three Thousand</v>
          </cell>
          <cell r="E397" t="str">
            <v xml:space="preserve"> three hundred and ninety three Lakhs</v>
          </cell>
          <cell r="F397" t="str">
            <v xml:space="preserve"> three hundred and ninety three Crores</v>
          </cell>
          <cell r="G397" t="str">
            <v xml:space="preserve"> three hundred and ninety three Millions</v>
          </cell>
          <cell r="H397" t="str">
            <v xml:space="preserve"> three hundred and ninety three Billions</v>
          </cell>
        </row>
        <row r="398">
          <cell r="A398">
            <v>394</v>
          </cell>
          <cell r="B398" t="str">
            <v xml:space="preserve"> three hundred and ninety four</v>
          </cell>
          <cell r="C398" t="str">
            <v xml:space="preserve"> three hundred and ninety four</v>
          </cell>
          <cell r="D398" t="str">
            <v xml:space="preserve"> three hundred and ninety four Thousand</v>
          </cell>
          <cell r="E398" t="str">
            <v xml:space="preserve"> three hundred and ninety four Lakhs</v>
          </cell>
          <cell r="F398" t="str">
            <v xml:space="preserve"> three hundred and ninety four Crores</v>
          </cell>
          <cell r="G398" t="str">
            <v xml:space="preserve"> three hundred and ninety four Millions</v>
          </cell>
          <cell r="H398" t="str">
            <v xml:space="preserve"> three hundred and ninety four Billions</v>
          </cell>
        </row>
        <row r="399">
          <cell r="A399">
            <v>395</v>
          </cell>
          <cell r="B399" t="str">
            <v xml:space="preserve"> three hundred and ninety five</v>
          </cell>
          <cell r="C399" t="str">
            <v xml:space="preserve"> three hundred and ninety five</v>
          </cell>
          <cell r="D399" t="str">
            <v xml:space="preserve"> three hundred and ninety five Thousand</v>
          </cell>
          <cell r="E399" t="str">
            <v xml:space="preserve"> three hundred and ninety five Lakhs</v>
          </cell>
          <cell r="F399" t="str">
            <v xml:space="preserve"> three hundred and ninety five Crores</v>
          </cell>
          <cell r="G399" t="str">
            <v xml:space="preserve"> three hundred and ninety five Millions</v>
          </cell>
          <cell r="H399" t="str">
            <v xml:space="preserve"> three hundred and ninety five Billions</v>
          </cell>
        </row>
        <row r="400">
          <cell r="A400">
            <v>396</v>
          </cell>
          <cell r="B400" t="str">
            <v xml:space="preserve"> three hundred and ninety six</v>
          </cell>
          <cell r="C400" t="str">
            <v xml:space="preserve"> three hundred and ninety six</v>
          </cell>
          <cell r="D400" t="str">
            <v xml:space="preserve"> three hundred and ninety six Thousand</v>
          </cell>
          <cell r="E400" t="str">
            <v xml:space="preserve"> three hundred and ninety six Lakhs</v>
          </cell>
          <cell r="F400" t="str">
            <v xml:space="preserve"> three hundred and ninety six Crores</v>
          </cell>
          <cell r="G400" t="str">
            <v xml:space="preserve"> three hundred and ninety six Millions</v>
          </cell>
          <cell r="H400" t="str">
            <v xml:space="preserve"> three hundred and ninety six Billions</v>
          </cell>
        </row>
        <row r="401">
          <cell r="A401">
            <v>397</v>
          </cell>
          <cell r="B401" t="str">
            <v xml:space="preserve"> three hundred and ninety seven</v>
          </cell>
          <cell r="C401" t="str">
            <v xml:space="preserve"> three hundred and ninety seven</v>
          </cell>
          <cell r="D401" t="str">
            <v xml:space="preserve"> three hundred and ninety seven Thousand</v>
          </cell>
          <cell r="E401" t="str">
            <v xml:space="preserve"> three hundred and ninety seven Lakhs</v>
          </cell>
          <cell r="F401" t="str">
            <v xml:space="preserve"> three hundred and ninety seven Crores</v>
          </cell>
          <cell r="G401" t="str">
            <v xml:space="preserve"> three hundred and ninety seven Millions</v>
          </cell>
          <cell r="H401" t="str">
            <v xml:space="preserve"> three hundred and ninety seven Billions</v>
          </cell>
        </row>
        <row r="402">
          <cell r="A402">
            <v>398</v>
          </cell>
          <cell r="B402" t="str">
            <v xml:space="preserve"> three hundred and ninety eight</v>
          </cell>
          <cell r="C402" t="str">
            <v xml:space="preserve"> three hundred and ninety eight</v>
          </cell>
          <cell r="D402" t="str">
            <v xml:space="preserve"> three hundred and ninety eight Thousand</v>
          </cell>
          <cell r="E402" t="str">
            <v xml:space="preserve"> three hundred and ninety eight Lakhs</v>
          </cell>
          <cell r="F402" t="str">
            <v xml:space="preserve"> three hundred and ninety eight Crores</v>
          </cell>
          <cell r="G402" t="str">
            <v xml:space="preserve"> three hundred and ninety eight Millions</v>
          </cell>
          <cell r="H402" t="str">
            <v xml:space="preserve"> three hundred and ninety eight Billions</v>
          </cell>
        </row>
        <row r="403">
          <cell r="A403">
            <v>399</v>
          </cell>
          <cell r="B403" t="str">
            <v xml:space="preserve"> three hundred and ninety nine</v>
          </cell>
          <cell r="C403" t="str">
            <v xml:space="preserve"> three hundred and ninety nine</v>
          </cell>
          <cell r="D403" t="str">
            <v xml:space="preserve"> three hundred and ninety nine Thousand</v>
          </cell>
          <cell r="E403" t="str">
            <v xml:space="preserve"> three hundred and ninety nine Lakhs</v>
          </cell>
          <cell r="F403" t="str">
            <v xml:space="preserve"> three hundred and ninety nine Crores</v>
          </cell>
          <cell r="G403" t="str">
            <v xml:space="preserve"> three hundred and ninety nine Millions</v>
          </cell>
          <cell r="H403" t="str">
            <v xml:space="preserve"> three hundred and ninety nine Billions</v>
          </cell>
        </row>
        <row r="404">
          <cell r="A404">
            <v>400</v>
          </cell>
          <cell r="B404" t="str">
            <v xml:space="preserve"> four hundred </v>
          </cell>
          <cell r="C404" t="str">
            <v xml:space="preserve"> four hundred </v>
          </cell>
          <cell r="D404" t="str">
            <v xml:space="preserve"> four hundred  Thousand</v>
          </cell>
          <cell r="E404" t="str">
            <v xml:space="preserve"> four hundred  Lakhs</v>
          </cell>
          <cell r="F404" t="str">
            <v xml:space="preserve"> four hundred  Crores</v>
          </cell>
          <cell r="G404" t="str">
            <v xml:space="preserve"> four hundred  Millions</v>
          </cell>
          <cell r="H404" t="str">
            <v xml:space="preserve"> four hundred  Billions</v>
          </cell>
        </row>
        <row r="405">
          <cell r="A405">
            <v>401</v>
          </cell>
          <cell r="B405" t="str">
            <v xml:space="preserve"> four hundred and one</v>
          </cell>
          <cell r="C405" t="str">
            <v xml:space="preserve"> four hundred and one</v>
          </cell>
          <cell r="D405" t="str">
            <v xml:space="preserve"> four hundred and one Thousand</v>
          </cell>
          <cell r="E405" t="str">
            <v xml:space="preserve"> four hundred and one Lakhs</v>
          </cell>
          <cell r="F405" t="str">
            <v xml:space="preserve"> four hundred and one Crores</v>
          </cell>
          <cell r="G405" t="str">
            <v xml:space="preserve"> four hundred and one Millions</v>
          </cell>
          <cell r="H405" t="str">
            <v xml:space="preserve"> four hundred and one Billions</v>
          </cell>
        </row>
        <row r="406">
          <cell r="A406">
            <v>402</v>
          </cell>
          <cell r="B406" t="str">
            <v xml:space="preserve"> four hundred and two</v>
          </cell>
          <cell r="C406" t="str">
            <v xml:space="preserve"> four hundred and two</v>
          </cell>
          <cell r="D406" t="str">
            <v xml:space="preserve"> four hundred and two Thousand</v>
          </cell>
          <cell r="E406" t="str">
            <v xml:space="preserve"> four hundred and two Lakhs</v>
          </cell>
          <cell r="F406" t="str">
            <v xml:space="preserve"> four hundred and two Crores</v>
          </cell>
          <cell r="G406" t="str">
            <v xml:space="preserve"> four hundred and two Millions</v>
          </cell>
          <cell r="H406" t="str">
            <v xml:space="preserve"> four hundred and two Billions</v>
          </cell>
        </row>
        <row r="407">
          <cell r="A407">
            <v>403</v>
          </cell>
          <cell r="B407" t="str">
            <v xml:space="preserve"> four hundred and three</v>
          </cell>
          <cell r="C407" t="str">
            <v xml:space="preserve"> four hundred and three</v>
          </cell>
          <cell r="D407" t="str">
            <v xml:space="preserve"> four hundred and three Thousand</v>
          </cell>
          <cell r="E407" t="str">
            <v xml:space="preserve"> four hundred and three Lakhs</v>
          </cell>
          <cell r="F407" t="str">
            <v xml:space="preserve"> four hundred and three Crores</v>
          </cell>
          <cell r="G407" t="str">
            <v xml:space="preserve"> four hundred and three Millions</v>
          </cell>
          <cell r="H407" t="str">
            <v xml:space="preserve"> four hundred and three Billions</v>
          </cell>
        </row>
        <row r="408">
          <cell r="A408">
            <v>404</v>
          </cell>
          <cell r="B408" t="str">
            <v xml:space="preserve"> four hundred and four</v>
          </cell>
          <cell r="C408" t="str">
            <v xml:space="preserve"> four hundred and four</v>
          </cell>
          <cell r="D408" t="str">
            <v xml:space="preserve"> four hundred and four Thousand</v>
          </cell>
          <cell r="E408" t="str">
            <v xml:space="preserve"> four hundred and four Lakhs</v>
          </cell>
          <cell r="F408" t="str">
            <v xml:space="preserve"> four hundred and four Crores</v>
          </cell>
          <cell r="G408" t="str">
            <v xml:space="preserve"> four hundred and four Millions</v>
          </cell>
          <cell r="H408" t="str">
            <v xml:space="preserve"> four hundred and four Billions</v>
          </cell>
        </row>
        <row r="409">
          <cell r="A409">
            <v>405</v>
          </cell>
          <cell r="B409" t="str">
            <v xml:space="preserve"> four hundred and five</v>
          </cell>
          <cell r="C409" t="str">
            <v xml:space="preserve"> four hundred and five</v>
          </cell>
          <cell r="D409" t="str">
            <v xml:space="preserve"> four hundred and five Thousand</v>
          </cell>
          <cell r="E409" t="str">
            <v xml:space="preserve"> four hundred and five Lakhs</v>
          </cell>
          <cell r="F409" t="str">
            <v xml:space="preserve"> four hundred and five Crores</v>
          </cell>
          <cell r="G409" t="str">
            <v xml:space="preserve"> four hundred and five Millions</v>
          </cell>
          <cell r="H409" t="str">
            <v xml:space="preserve"> four hundred and five Billions</v>
          </cell>
        </row>
        <row r="410">
          <cell r="A410">
            <v>406</v>
          </cell>
          <cell r="B410" t="str">
            <v xml:space="preserve"> four hundred and six</v>
          </cell>
          <cell r="C410" t="str">
            <v xml:space="preserve"> four hundred and six</v>
          </cell>
          <cell r="D410" t="str">
            <v xml:space="preserve"> four hundred and six Thousand</v>
          </cell>
          <cell r="E410" t="str">
            <v xml:space="preserve"> four hundred and six Lakhs</v>
          </cell>
          <cell r="F410" t="str">
            <v xml:space="preserve"> four hundred and six Crores</v>
          </cell>
          <cell r="G410" t="str">
            <v xml:space="preserve"> four hundred and six Millions</v>
          </cell>
          <cell r="H410" t="str">
            <v xml:space="preserve"> four hundred and six Billions</v>
          </cell>
        </row>
        <row r="411">
          <cell r="A411">
            <v>407</v>
          </cell>
          <cell r="B411" t="str">
            <v xml:space="preserve"> four hundred and seven</v>
          </cell>
          <cell r="C411" t="str">
            <v xml:space="preserve"> four hundred and seven</v>
          </cell>
          <cell r="D411" t="str">
            <v xml:space="preserve"> four hundred and seven Thousand</v>
          </cell>
          <cell r="E411" t="str">
            <v xml:space="preserve"> four hundred and seven Lakhs</v>
          </cell>
          <cell r="F411" t="str">
            <v xml:space="preserve"> four hundred and seven Crores</v>
          </cell>
          <cell r="G411" t="str">
            <v xml:space="preserve"> four hundred and seven Millions</v>
          </cell>
          <cell r="H411" t="str">
            <v xml:space="preserve"> four hundred and seven Billions</v>
          </cell>
        </row>
        <row r="412">
          <cell r="A412">
            <v>408</v>
          </cell>
          <cell r="B412" t="str">
            <v xml:space="preserve"> four hundred and eight</v>
          </cell>
          <cell r="C412" t="str">
            <v xml:space="preserve"> four hundred and eight</v>
          </cell>
          <cell r="D412" t="str">
            <v xml:space="preserve"> four hundred and eight Thousand</v>
          </cell>
          <cell r="E412" t="str">
            <v xml:space="preserve"> four hundred and eight Lakhs</v>
          </cell>
          <cell r="F412" t="str">
            <v xml:space="preserve"> four hundred and eight Crores</v>
          </cell>
          <cell r="G412" t="str">
            <v xml:space="preserve"> four hundred and eight Millions</v>
          </cell>
          <cell r="H412" t="str">
            <v xml:space="preserve"> four hundred and eight Billions</v>
          </cell>
        </row>
        <row r="413">
          <cell r="A413">
            <v>409</v>
          </cell>
          <cell r="B413" t="str">
            <v xml:space="preserve"> four hundred and nine</v>
          </cell>
          <cell r="C413" t="str">
            <v xml:space="preserve"> four hundred and nine</v>
          </cell>
          <cell r="D413" t="str">
            <v xml:space="preserve"> four hundred and nine Thousand</v>
          </cell>
          <cell r="E413" t="str">
            <v xml:space="preserve"> four hundred and nine Lakhs</v>
          </cell>
          <cell r="F413" t="str">
            <v xml:space="preserve"> four hundred and nine Crores</v>
          </cell>
          <cell r="G413" t="str">
            <v xml:space="preserve"> four hundred and nine Millions</v>
          </cell>
          <cell r="H413" t="str">
            <v xml:space="preserve"> four hundred and nine Billions</v>
          </cell>
        </row>
        <row r="414">
          <cell r="A414">
            <v>410</v>
          </cell>
          <cell r="B414" t="str">
            <v xml:space="preserve"> four hundred and ten</v>
          </cell>
          <cell r="C414" t="str">
            <v xml:space="preserve"> four hundred and ten</v>
          </cell>
          <cell r="D414" t="str">
            <v xml:space="preserve"> four hundred and ten Thousand</v>
          </cell>
          <cell r="E414" t="str">
            <v xml:space="preserve"> four hundred and ten Lakhs</v>
          </cell>
          <cell r="F414" t="str">
            <v xml:space="preserve"> four hundred and ten Crores</v>
          </cell>
          <cell r="G414" t="str">
            <v xml:space="preserve"> four hundred and ten Millions</v>
          </cell>
          <cell r="H414" t="str">
            <v xml:space="preserve"> four hundred and ten Billions</v>
          </cell>
        </row>
        <row r="415">
          <cell r="A415">
            <v>411</v>
          </cell>
          <cell r="B415" t="str">
            <v xml:space="preserve"> four hundred and eleven</v>
          </cell>
          <cell r="C415" t="str">
            <v xml:space="preserve"> four hundred and eleven</v>
          </cell>
          <cell r="D415" t="str">
            <v xml:space="preserve"> four hundred and eleven Thousand</v>
          </cell>
          <cell r="E415" t="str">
            <v xml:space="preserve"> four hundred and eleven Lakhs</v>
          </cell>
          <cell r="F415" t="str">
            <v xml:space="preserve"> four hundred and eleven Crores</v>
          </cell>
          <cell r="G415" t="str">
            <v xml:space="preserve"> four hundred and eleven Millions</v>
          </cell>
          <cell r="H415" t="str">
            <v xml:space="preserve"> four hundred and eleven Billions</v>
          </cell>
        </row>
        <row r="416">
          <cell r="A416">
            <v>412</v>
          </cell>
          <cell r="B416" t="str">
            <v xml:space="preserve"> four hundred and twelve</v>
          </cell>
          <cell r="C416" t="str">
            <v xml:space="preserve"> four hundred and twelve</v>
          </cell>
          <cell r="D416" t="str">
            <v xml:space="preserve"> four hundred and twelve Thousand</v>
          </cell>
          <cell r="E416" t="str">
            <v xml:space="preserve"> four hundred and twelve Lakhs</v>
          </cell>
          <cell r="F416" t="str">
            <v xml:space="preserve"> four hundred and twelve Crores</v>
          </cell>
          <cell r="G416" t="str">
            <v xml:space="preserve"> four hundred and twelve Millions</v>
          </cell>
          <cell r="H416" t="str">
            <v xml:space="preserve"> four hundred and twelve Billions</v>
          </cell>
        </row>
        <row r="417">
          <cell r="A417">
            <v>413</v>
          </cell>
          <cell r="B417" t="str">
            <v xml:space="preserve"> four hundred and thirteen</v>
          </cell>
          <cell r="C417" t="str">
            <v xml:space="preserve"> four hundred and thirteen</v>
          </cell>
          <cell r="D417" t="str">
            <v xml:space="preserve"> four hundred and thirteen Thousand</v>
          </cell>
          <cell r="E417" t="str">
            <v xml:space="preserve"> four hundred and thirteen Lakhs</v>
          </cell>
          <cell r="F417" t="str">
            <v xml:space="preserve"> four hundred and thirteen Crores</v>
          </cell>
          <cell r="G417" t="str">
            <v xml:space="preserve"> four hundred and thirteen Millions</v>
          </cell>
          <cell r="H417" t="str">
            <v xml:space="preserve"> four hundred and thirteen Billions</v>
          </cell>
        </row>
        <row r="418">
          <cell r="A418">
            <v>414</v>
          </cell>
          <cell r="B418" t="str">
            <v xml:space="preserve"> four hundred and fourteen</v>
          </cell>
          <cell r="C418" t="str">
            <v xml:space="preserve"> four hundred and fourteen</v>
          </cell>
          <cell r="D418" t="str">
            <v xml:space="preserve"> four hundred and fourteen Thousand</v>
          </cell>
          <cell r="E418" t="str">
            <v xml:space="preserve"> four hundred and fourteen Lakhs</v>
          </cell>
          <cell r="F418" t="str">
            <v xml:space="preserve"> four hundred and fourteen Crores</v>
          </cell>
          <cell r="G418" t="str">
            <v xml:space="preserve"> four hundred and fourteen Millions</v>
          </cell>
          <cell r="H418" t="str">
            <v xml:space="preserve"> four hundred and fourteen Billions</v>
          </cell>
        </row>
        <row r="419">
          <cell r="A419">
            <v>415</v>
          </cell>
          <cell r="B419" t="str">
            <v xml:space="preserve"> four hundred and fifteen</v>
          </cell>
          <cell r="C419" t="str">
            <v xml:space="preserve"> four hundred and fifteen</v>
          </cell>
          <cell r="D419" t="str">
            <v xml:space="preserve"> four hundred and fifteen Thousand</v>
          </cell>
          <cell r="E419" t="str">
            <v xml:space="preserve"> four hundred and fifteen Lakhs</v>
          </cell>
          <cell r="F419" t="str">
            <v xml:space="preserve"> four hundred and fifteen Crores</v>
          </cell>
          <cell r="G419" t="str">
            <v xml:space="preserve"> four hundred and fifteen Millions</v>
          </cell>
          <cell r="H419" t="str">
            <v xml:space="preserve"> four hundred and fifteen Billions</v>
          </cell>
        </row>
        <row r="420">
          <cell r="A420">
            <v>416</v>
          </cell>
          <cell r="B420" t="str">
            <v xml:space="preserve"> four hundred and sixteen</v>
          </cell>
          <cell r="C420" t="str">
            <v xml:space="preserve"> four hundred and sixteen</v>
          </cell>
          <cell r="D420" t="str">
            <v xml:space="preserve"> four hundred and sixteen Thousand</v>
          </cell>
          <cell r="E420" t="str">
            <v xml:space="preserve"> four hundred and sixteen Lakhs</v>
          </cell>
          <cell r="F420" t="str">
            <v xml:space="preserve"> four hundred and sixteen Crores</v>
          </cell>
          <cell r="G420" t="str">
            <v xml:space="preserve"> four hundred and sixteen Millions</v>
          </cell>
          <cell r="H420" t="str">
            <v xml:space="preserve"> four hundred and sixteen Billions</v>
          </cell>
        </row>
        <row r="421">
          <cell r="A421">
            <v>417</v>
          </cell>
          <cell r="B421" t="str">
            <v xml:space="preserve"> four hundred and seventeen</v>
          </cell>
          <cell r="C421" t="str">
            <v xml:space="preserve"> four hundred and seventeen</v>
          </cell>
          <cell r="D421" t="str">
            <v xml:space="preserve"> four hundred and seventeen Thousand</v>
          </cell>
          <cell r="E421" t="str">
            <v xml:space="preserve"> four hundred and seventeen Lakhs</v>
          </cell>
          <cell r="F421" t="str">
            <v xml:space="preserve"> four hundred and seventeen Crores</v>
          </cell>
          <cell r="G421" t="str">
            <v xml:space="preserve"> four hundred and seventeen Millions</v>
          </cell>
          <cell r="H421" t="str">
            <v xml:space="preserve"> four hundred and seventeen Billions</v>
          </cell>
        </row>
        <row r="422">
          <cell r="A422">
            <v>418</v>
          </cell>
          <cell r="B422" t="str">
            <v xml:space="preserve"> four hundred and eighteen</v>
          </cell>
          <cell r="C422" t="str">
            <v xml:space="preserve"> four hundred and eighteen</v>
          </cell>
          <cell r="D422" t="str">
            <v xml:space="preserve"> four hundred and eighteen Thousand</v>
          </cell>
          <cell r="E422" t="str">
            <v xml:space="preserve"> four hundred and eighteen Lakhs</v>
          </cell>
          <cell r="F422" t="str">
            <v xml:space="preserve"> four hundred and eighteen Crores</v>
          </cell>
          <cell r="G422" t="str">
            <v xml:space="preserve"> four hundred and eighteen Millions</v>
          </cell>
          <cell r="H422" t="str">
            <v xml:space="preserve"> four hundred and eighteen Billions</v>
          </cell>
        </row>
        <row r="423">
          <cell r="A423">
            <v>419</v>
          </cell>
          <cell r="B423" t="str">
            <v xml:space="preserve"> four hundred and nineteen</v>
          </cell>
          <cell r="C423" t="str">
            <v xml:space="preserve"> four hundred and nineteen</v>
          </cell>
          <cell r="D423" t="str">
            <v xml:space="preserve"> four hundred and nineteen Thousand</v>
          </cell>
          <cell r="E423" t="str">
            <v xml:space="preserve"> four hundred and nineteen Lakhs</v>
          </cell>
          <cell r="F423" t="str">
            <v xml:space="preserve"> four hundred and nineteen Crores</v>
          </cell>
          <cell r="G423" t="str">
            <v xml:space="preserve"> four hundred and nineteen Millions</v>
          </cell>
          <cell r="H423" t="str">
            <v xml:space="preserve"> four hundred and nineteen Billions</v>
          </cell>
        </row>
        <row r="424">
          <cell r="A424">
            <v>420</v>
          </cell>
          <cell r="B424" t="str">
            <v xml:space="preserve"> four hundred and twenty </v>
          </cell>
          <cell r="C424" t="str">
            <v xml:space="preserve"> four hundred and twenty </v>
          </cell>
          <cell r="D424" t="str">
            <v xml:space="preserve"> four hundred and twenty  Thousand</v>
          </cell>
          <cell r="E424" t="str">
            <v xml:space="preserve"> four hundred and twenty  Lakhs</v>
          </cell>
          <cell r="F424" t="str">
            <v xml:space="preserve"> four hundred and twenty  Crores</v>
          </cell>
          <cell r="G424" t="str">
            <v xml:space="preserve"> four hundred and twenty  Millions</v>
          </cell>
          <cell r="H424" t="str">
            <v xml:space="preserve"> four hundred and twenty  Billions</v>
          </cell>
        </row>
        <row r="425">
          <cell r="A425">
            <v>421</v>
          </cell>
          <cell r="B425" t="str">
            <v xml:space="preserve"> four hundred and twenty one</v>
          </cell>
          <cell r="C425" t="str">
            <v xml:space="preserve"> four hundred and twenty one</v>
          </cell>
          <cell r="D425" t="str">
            <v xml:space="preserve"> four hundred and twenty one Thousand</v>
          </cell>
          <cell r="E425" t="str">
            <v xml:space="preserve"> four hundred and twenty one Lakhs</v>
          </cell>
          <cell r="F425" t="str">
            <v xml:space="preserve"> four hundred and twenty one Crores</v>
          </cell>
          <cell r="G425" t="str">
            <v xml:space="preserve"> four hundred and twenty one Millions</v>
          </cell>
          <cell r="H425" t="str">
            <v xml:space="preserve"> four hundred and twenty one Billions</v>
          </cell>
        </row>
        <row r="426">
          <cell r="A426">
            <v>422</v>
          </cell>
          <cell r="B426" t="str">
            <v xml:space="preserve"> four hundred and twenty two</v>
          </cell>
          <cell r="C426" t="str">
            <v xml:space="preserve"> four hundred and twenty two</v>
          </cell>
          <cell r="D426" t="str">
            <v xml:space="preserve"> four hundred and twenty two Thousand</v>
          </cell>
          <cell r="E426" t="str">
            <v xml:space="preserve"> four hundred and twenty two Lakhs</v>
          </cell>
          <cell r="F426" t="str">
            <v xml:space="preserve"> four hundred and twenty two Crores</v>
          </cell>
          <cell r="G426" t="str">
            <v xml:space="preserve"> four hundred and twenty two Millions</v>
          </cell>
          <cell r="H426" t="str">
            <v xml:space="preserve"> four hundred and twenty two Billions</v>
          </cell>
        </row>
        <row r="427">
          <cell r="A427">
            <v>423</v>
          </cell>
          <cell r="B427" t="str">
            <v xml:space="preserve"> four hundred and twenty three</v>
          </cell>
          <cell r="C427" t="str">
            <v xml:space="preserve"> four hundred and twenty three</v>
          </cell>
          <cell r="D427" t="str">
            <v xml:space="preserve"> four hundred and twenty three Thousand</v>
          </cell>
          <cell r="E427" t="str">
            <v xml:space="preserve"> four hundred and twenty three Lakhs</v>
          </cell>
          <cell r="F427" t="str">
            <v xml:space="preserve"> four hundred and twenty three Crores</v>
          </cell>
          <cell r="G427" t="str">
            <v xml:space="preserve"> four hundred and twenty three Millions</v>
          </cell>
          <cell r="H427" t="str">
            <v xml:space="preserve"> four hundred and twenty three Billions</v>
          </cell>
        </row>
        <row r="428">
          <cell r="A428">
            <v>424</v>
          </cell>
          <cell r="B428" t="str">
            <v xml:space="preserve"> four hundred and twenty four</v>
          </cell>
          <cell r="C428" t="str">
            <v xml:space="preserve"> four hundred and twenty four</v>
          </cell>
          <cell r="D428" t="str">
            <v xml:space="preserve"> four hundred and twenty four Thousand</v>
          </cell>
          <cell r="E428" t="str">
            <v xml:space="preserve"> four hundred and twenty four Lakhs</v>
          </cell>
          <cell r="F428" t="str">
            <v xml:space="preserve"> four hundred and twenty four Crores</v>
          </cell>
          <cell r="G428" t="str">
            <v xml:space="preserve"> four hundred and twenty four Millions</v>
          </cell>
          <cell r="H428" t="str">
            <v xml:space="preserve"> four hundred and twenty four Billions</v>
          </cell>
        </row>
        <row r="429">
          <cell r="A429">
            <v>425</v>
          </cell>
          <cell r="B429" t="str">
            <v xml:space="preserve"> four hundred and twenty five</v>
          </cell>
          <cell r="C429" t="str">
            <v xml:space="preserve"> four hundred and twenty five</v>
          </cell>
          <cell r="D429" t="str">
            <v xml:space="preserve"> four hundred and twenty five Thousand</v>
          </cell>
          <cell r="E429" t="str">
            <v xml:space="preserve"> four hundred and twenty five Lakhs</v>
          </cell>
          <cell r="F429" t="str">
            <v xml:space="preserve"> four hundred and twenty five Crores</v>
          </cell>
          <cell r="G429" t="str">
            <v xml:space="preserve"> four hundred and twenty five Millions</v>
          </cell>
          <cell r="H429" t="str">
            <v xml:space="preserve"> four hundred and twenty five Billions</v>
          </cell>
        </row>
        <row r="430">
          <cell r="A430">
            <v>426</v>
          </cell>
          <cell r="B430" t="str">
            <v xml:space="preserve"> four hundred and twenty six</v>
          </cell>
          <cell r="C430" t="str">
            <v xml:space="preserve"> four hundred and twenty six</v>
          </cell>
          <cell r="D430" t="str">
            <v xml:space="preserve"> four hundred and twenty six Thousand</v>
          </cell>
          <cell r="E430" t="str">
            <v xml:space="preserve"> four hundred and twenty six Lakhs</v>
          </cell>
          <cell r="F430" t="str">
            <v xml:space="preserve"> four hundred and twenty six Crores</v>
          </cell>
          <cell r="G430" t="str">
            <v xml:space="preserve"> four hundred and twenty six Millions</v>
          </cell>
          <cell r="H430" t="str">
            <v xml:space="preserve"> four hundred and twenty six Billions</v>
          </cell>
        </row>
        <row r="431">
          <cell r="A431">
            <v>427</v>
          </cell>
          <cell r="B431" t="str">
            <v xml:space="preserve"> four hundred and twenty seven</v>
          </cell>
          <cell r="C431" t="str">
            <v xml:space="preserve"> four hundred and twenty seven</v>
          </cell>
          <cell r="D431" t="str">
            <v xml:space="preserve"> four hundred and twenty seven Thousand</v>
          </cell>
          <cell r="E431" t="str">
            <v xml:space="preserve"> four hundred and twenty seven Lakhs</v>
          </cell>
          <cell r="F431" t="str">
            <v xml:space="preserve"> four hundred and twenty seven Crores</v>
          </cell>
          <cell r="G431" t="str">
            <v xml:space="preserve"> four hundred and twenty seven Millions</v>
          </cell>
          <cell r="H431" t="str">
            <v xml:space="preserve"> four hundred and twenty seven Billions</v>
          </cell>
        </row>
        <row r="432">
          <cell r="A432">
            <v>428</v>
          </cell>
          <cell r="B432" t="str">
            <v xml:space="preserve"> four hundred and twenty eight</v>
          </cell>
          <cell r="C432" t="str">
            <v xml:space="preserve"> four hundred and twenty eight</v>
          </cell>
          <cell r="D432" t="str">
            <v xml:space="preserve"> four hundred and twenty eight Thousand</v>
          </cell>
          <cell r="E432" t="str">
            <v xml:space="preserve"> four hundred and twenty eight Lakhs</v>
          </cell>
          <cell r="F432" t="str">
            <v xml:space="preserve"> four hundred and twenty eight Crores</v>
          </cell>
          <cell r="G432" t="str">
            <v xml:space="preserve"> four hundred and twenty eight Millions</v>
          </cell>
          <cell r="H432" t="str">
            <v xml:space="preserve"> four hundred and twenty eight Billions</v>
          </cell>
        </row>
        <row r="433">
          <cell r="A433">
            <v>429</v>
          </cell>
          <cell r="B433" t="str">
            <v xml:space="preserve"> four hundred and twenty nine</v>
          </cell>
          <cell r="C433" t="str">
            <v xml:space="preserve"> four hundred and twenty nine</v>
          </cell>
          <cell r="D433" t="str">
            <v xml:space="preserve"> four hundred and twenty nine Thousand</v>
          </cell>
          <cell r="E433" t="str">
            <v xml:space="preserve"> four hundred and twenty nine Lakhs</v>
          </cell>
          <cell r="F433" t="str">
            <v xml:space="preserve"> four hundred and twenty nine Crores</v>
          </cell>
          <cell r="G433" t="str">
            <v xml:space="preserve"> four hundred and twenty nine Millions</v>
          </cell>
          <cell r="H433" t="str">
            <v xml:space="preserve"> four hundred and twenty nine Billions</v>
          </cell>
        </row>
        <row r="434">
          <cell r="A434">
            <v>430</v>
          </cell>
          <cell r="B434" t="str">
            <v xml:space="preserve"> four hundred and thirty</v>
          </cell>
          <cell r="C434" t="str">
            <v xml:space="preserve"> four hundred and thirty</v>
          </cell>
          <cell r="D434" t="str">
            <v xml:space="preserve"> four hundred and thirty Thousand</v>
          </cell>
          <cell r="E434" t="str">
            <v xml:space="preserve"> four hundred and thirty Lakhs</v>
          </cell>
          <cell r="F434" t="str">
            <v xml:space="preserve"> four hundred and thirty Crores</v>
          </cell>
          <cell r="G434" t="str">
            <v xml:space="preserve"> four hundred and thirty Millions</v>
          </cell>
          <cell r="H434" t="str">
            <v xml:space="preserve"> four hundred and thirty Billions</v>
          </cell>
        </row>
        <row r="435">
          <cell r="A435">
            <v>431</v>
          </cell>
          <cell r="B435" t="str">
            <v xml:space="preserve"> four hundred and thirty one</v>
          </cell>
          <cell r="C435" t="str">
            <v xml:space="preserve"> four hundred and thirty one</v>
          </cell>
          <cell r="D435" t="str">
            <v xml:space="preserve"> four hundred and thirty one Thousand</v>
          </cell>
          <cell r="E435" t="str">
            <v xml:space="preserve"> four hundred and thirty one Lakhs</v>
          </cell>
          <cell r="F435" t="str">
            <v xml:space="preserve"> four hundred and thirty one Crores</v>
          </cell>
          <cell r="G435" t="str">
            <v xml:space="preserve"> four hundred and thirty one Millions</v>
          </cell>
          <cell r="H435" t="str">
            <v xml:space="preserve"> four hundred and thirty one Billions</v>
          </cell>
        </row>
        <row r="436">
          <cell r="A436">
            <v>432</v>
          </cell>
          <cell r="B436" t="str">
            <v xml:space="preserve"> four hundred and thirty two</v>
          </cell>
          <cell r="C436" t="str">
            <v xml:space="preserve"> four hundred and thirty two</v>
          </cell>
          <cell r="D436" t="str">
            <v xml:space="preserve"> four hundred and thirty two Thousand</v>
          </cell>
          <cell r="E436" t="str">
            <v xml:space="preserve"> four hundred and thirty two Lakhs</v>
          </cell>
          <cell r="F436" t="str">
            <v xml:space="preserve"> four hundred and thirty two Crores</v>
          </cell>
          <cell r="G436" t="str">
            <v xml:space="preserve"> four hundred and thirty two Millions</v>
          </cell>
          <cell r="H436" t="str">
            <v xml:space="preserve"> four hundred and thirty two Billions</v>
          </cell>
        </row>
        <row r="437">
          <cell r="A437">
            <v>433</v>
          </cell>
          <cell r="B437" t="str">
            <v xml:space="preserve"> four hundred and thirty three</v>
          </cell>
          <cell r="C437" t="str">
            <v xml:space="preserve"> four hundred and thirty three</v>
          </cell>
          <cell r="D437" t="str">
            <v xml:space="preserve"> four hundred and thirty three Thousand</v>
          </cell>
          <cell r="E437" t="str">
            <v xml:space="preserve"> four hundred and thirty three Lakhs</v>
          </cell>
          <cell r="F437" t="str">
            <v xml:space="preserve"> four hundred and thirty three Crores</v>
          </cell>
          <cell r="G437" t="str">
            <v xml:space="preserve"> four hundred and thirty three Millions</v>
          </cell>
          <cell r="H437" t="str">
            <v xml:space="preserve"> four hundred and thirty three Billions</v>
          </cell>
        </row>
        <row r="438">
          <cell r="A438">
            <v>434</v>
          </cell>
          <cell r="B438" t="str">
            <v xml:space="preserve"> four hundred and thirty four</v>
          </cell>
          <cell r="C438" t="str">
            <v xml:space="preserve"> four hundred and thirty four</v>
          </cell>
          <cell r="D438" t="str">
            <v xml:space="preserve"> four hundred and thirty four Thousand</v>
          </cell>
          <cell r="E438" t="str">
            <v xml:space="preserve"> four hundred and thirty four Lakhs</v>
          </cell>
          <cell r="F438" t="str">
            <v xml:space="preserve"> four hundred and thirty four Crores</v>
          </cell>
          <cell r="G438" t="str">
            <v xml:space="preserve"> four hundred and thirty four Millions</v>
          </cell>
          <cell r="H438" t="str">
            <v xml:space="preserve"> four hundred and thirty four Billions</v>
          </cell>
        </row>
        <row r="439">
          <cell r="A439">
            <v>435</v>
          </cell>
          <cell r="B439" t="str">
            <v xml:space="preserve"> four hundred and thirty five</v>
          </cell>
          <cell r="C439" t="str">
            <v xml:space="preserve"> four hundred and thirty five</v>
          </cell>
          <cell r="D439" t="str">
            <v xml:space="preserve"> four hundred and thirty five Thousand</v>
          </cell>
          <cell r="E439" t="str">
            <v xml:space="preserve"> four hundred and thirty five Lakhs</v>
          </cell>
          <cell r="F439" t="str">
            <v xml:space="preserve"> four hundred and thirty five Crores</v>
          </cell>
          <cell r="G439" t="str">
            <v xml:space="preserve"> four hundred and thirty five Millions</v>
          </cell>
          <cell r="H439" t="str">
            <v xml:space="preserve"> four hundred and thirty five Billions</v>
          </cell>
        </row>
        <row r="440">
          <cell r="A440">
            <v>436</v>
          </cell>
          <cell r="B440" t="str">
            <v xml:space="preserve"> four hundred and thirty six</v>
          </cell>
          <cell r="C440" t="str">
            <v xml:space="preserve"> four hundred and thirty six</v>
          </cell>
          <cell r="D440" t="str">
            <v xml:space="preserve"> four hundred and thirty six Thousand</v>
          </cell>
          <cell r="E440" t="str">
            <v xml:space="preserve"> four hundred and thirty six Lakhs</v>
          </cell>
          <cell r="F440" t="str">
            <v xml:space="preserve"> four hundred and thirty six Crores</v>
          </cell>
          <cell r="G440" t="str">
            <v xml:space="preserve"> four hundred and thirty six Millions</v>
          </cell>
          <cell r="H440" t="str">
            <v xml:space="preserve"> four hundred and thirty six Billions</v>
          </cell>
        </row>
        <row r="441">
          <cell r="A441">
            <v>437</v>
          </cell>
          <cell r="B441" t="str">
            <v xml:space="preserve"> four hundred and thirty seven</v>
          </cell>
          <cell r="C441" t="str">
            <v xml:space="preserve"> four hundred and thirty seven</v>
          </cell>
          <cell r="D441" t="str">
            <v xml:space="preserve"> four hundred and thirty seven Thousand</v>
          </cell>
          <cell r="E441" t="str">
            <v xml:space="preserve"> four hundred and thirty seven Lakhs</v>
          </cell>
          <cell r="F441" t="str">
            <v xml:space="preserve"> four hundred and thirty seven Crores</v>
          </cell>
          <cell r="G441" t="str">
            <v xml:space="preserve"> four hundred and thirty seven Millions</v>
          </cell>
          <cell r="H441" t="str">
            <v xml:space="preserve"> four hundred and thirty seven Billions</v>
          </cell>
        </row>
        <row r="442">
          <cell r="A442">
            <v>438</v>
          </cell>
          <cell r="B442" t="str">
            <v xml:space="preserve"> four hundred and thirty eight</v>
          </cell>
          <cell r="C442" t="str">
            <v xml:space="preserve"> four hundred and thirty eight</v>
          </cell>
          <cell r="D442" t="str">
            <v xml:space="preserve"> four hundred and thirty eight Thousand</v>
          </cell>
          <cell r="E442" t="str">
            <v xml:space="preserve"> four hundred and thirty eight Lakhs</v>
          </cell>
          <cell r="F442" t="str">
            <v xml:space="preserve"> four hundred and thirty eight Crores</v>
          </cell>
          <cell r="G442" t="str">
            <v xml:space="preserve"> four hundred and thirty eight Millions</v>
          </cell>
          <cell r="H442" t="str">
            <v xml:space="preserve"> four hundred and thirty eight Billions</v>
          </cell>
        </row>
        <row r="443">
          <cell r="A443">
            <v>439</v>
          </cell>
          <cell r="B443" t="str">
            <v xml:space="preserve"> four hundred and thirty nine</v>
          </cell>
          <cell r="C443" t="str">
            <v xml:space="preserve"> four hundred and thirty nine</v>
          </cell>
          <cell r="D443" t="str">
            <v xml:space="preserve"> four hundred and thirty nine Thousand</v>
          </cell>
          <cell r="E443" t="str">
            <v xml:space="preserve"> four hundred and thirty nine Lakhs</v>
          </cell>
          <cell r="F443" t="str">
            <v xml:space="preserve"> four hundred and thirty nine Crores</v>
          </cell>
          <cell r="G443" t="str">
            <v xml:space="preserve"> four hundred and thirty nine Millions</v>
          </cell>
          <cell r="H443" t="str">
            <v xml:space="preserve"> four hundred and thirty nine Billions</v>
          </cell>
        </row>
        <row r="444">
          <cell r="A444">
            <v>440</v>
          </cell>
          <cell r="B444" t="str">
            <v xml:space="preserve"> four hundred and forty</v>
          </cell>
          <cell r="C444" t="str">
            <v xml:space="preserve"> four hundred and forty</v>
          </cell>
          <cell r="D444" t="str">
            <v xml:space="preserve"> four hundred and forty Thousand</v>
          </cell>
          <cell r="E444" t="str">
            <v xml:space="preserve"> four hundred and forty Lakhs</v>
          </cell>
          <cell r="F444" t="str">
            <v xml:space="preserve"> four hundred and forty Crores</v>
          </cell>
          <cell r="G444" t="str">
            <v xml:space="preserve"> four hundred and forty Millions</v>
          </cell>
          <cell r="H444" t="str">
            <v xml:space="preserve"> four hundred and forty Billions</v>
          </cell>
        </row>
        <row r="445">
          <cell r="A445">
            <v>441</v>
          </cell>
          <cell r="B445" t="str">
            <v xml:space="preserve"> four hundred and forty one </v>
          </cell>
          <cell r="C445" t="str">
            <v xml:space="preserve"> four hundred and forty one </v>
          </cell>
          <cell r="D445" t="str">
            <v xml:space="preserve"> four hundred and forty one  Thousand</v>
          </cell>
          <cell r="E445" t="str">
            <v xml:space="preserve"> four hundred and forty one  Lakhs</v>
          </cell>
          <cell r="F445" t="str">
            <v xml:space="preserve"> four hundred and forty one  Crores</v>
          </cell>
          <cell r="G445" t="str">
            <v xml:space="preserve"> four hundred and forty one  Millions</v>
          </cell>
          <cell r="H445" t="str">
            <v xml:space="preserve"> four hundred and forty one  Billions</v>
          </cell>
        </row>
        <row r="446">
          <cell r="A446">
            <v>442</v>
          </cell>
          <cell r="B446" t="str">
            <v xml:space="preserve"> four hundred and forty two</v>
          </cell>
          <cell r="C446" t="str">
            <v xml:space="preserve"> four hundred and forty two</v>
          </cell>
          <cell r="D446" t="str">
            <v xml:space="preserve"> four hundred and forty two Thousand</v>
          </cell>
          <cell r="E446" t="str">
            <v xml:space="preserve"> four hundred and forty two Lakhs</v>
          </cell>
          <cell r="F446" t="str">
            <v xml:space="preserve"> four hundred and forty two Crores</v>
          </cell>
          <cell r="G446" t="str">
            <v xml:space="preserve"> four hundred and forty two Millions</v>
          </cell>
          <cell r="H446" t="str">
            <v xml:space="preserve"> four hundred and forty two Billions</v>
          </cell>
        </row>
        <row r="447">
          <cell r="A447">
            <v>443</v>
          </cell>
          <cell r="B447" t="str">
            <v xml:space="preserve"> four hundred and forty three </v>
          </cell>
          <cell r="C447" t="str">
            <v xml:space="preserve"> four hundred and forty three </v>
          </cell>
          <cell r="D447" t="str">
            <v xml:space="preserve"> four hundred and forty three  Thousand</v>
          </cell>
          <cell r="E447" t="str">
            <v xml:space="preserve"> four hundred and forty three  Lakhs</v>
          </cell>
          <cell r="F447" t="str">
            <v xml:space="preserve"> four hundred and forty three  Crores</v>
          </cell>
          <cell r="G447" t="str">
            <v xml:space="preserve"> four hundred and forty three  Millions</v>
          </cell>
          <cell r="H447" t="str">
            <v xml:space="preserve"> four hundred and forty three  Billions</v>
          </cell>
        </row>
        <row r="448">
          <cell r="A448">
            <v>444</v>
          </cell>
          <cell r="B448" t="str">
            <v xml:space="preserve"> four hundred and forty four</v>
          </cell>
          <cell r="C448" t="str">
            <v xml:space="preserve"> four hundred and forty four</v>
          </cell>
          <cell r="D448" t="str">
            <v xml:space="preserve"> four hundred and forty four Thousand</v>
          </cell>
          <cell r="E448" t="str">
            <v xml:space="preserve"> four hundred and forty four Lakhs</v>
          </cell>
          <cell r="F448" t="str">
            <v xml:space="preserve"> four hundred and forty four Crores</v>
          </cell>
          <cell r="G448" t="str">
            <v xml:space="preserve"> four hundred and forty four Millions</v>
          </cell>
          <cell r="H448" t="str">
            <v xml:space="preserve"> four hundred and forty four Billions</v>
          </cell>
        </row>
        <row r="449">
          <cell r="A449">
            <v>445</v>
          </cell>
          <cell r="B449" t="str">
            <v xml:space="preserve"> four hundred and forty five</v>
          </cell>
          <cell r="C449" t="str">
            <v xml:space="preserve"> four hundred and forty five</v>
          </cell>
          <cell r="D449" t="str">
            <v xml:space="preserve"> four hundred and forty five Thousand</v>
          </cell>
          <cell r="E449" t="str">
            <v xml:space="preserve"> four hundred and forty five Lakhs</v>
          </cell>
          <cell r="F449" t="str">
            <v xml:space="preserve"> four hundred and forty five Crores</v>
          </cell>
          <cell r="G449" t="str">
            <v xml:space="preserve"> four hundred and forty five Millions</v>
          </cell>
          <cell r="H449" t="str">
            <v xml:space="preserve"> four hundred and forty five Billions</v>
          </cell>
        </row>
        <row r="450">
          <cell r="A450">
            <v>446</v>
          </cell>
          <cell r="B450" t="str">
            <v xml:space="preserve"> four hundred and forty six</v>
          </cell>
          <cell r="C450" t="str">
            <v xml:space="preserve"> four hundred and forty six</v>
          </cell>
          <cell r="D450" t="str">
            <v xml:space="preserve"> four hundred and forty six Thousand</v>
          </cell>
          <cell r="E450" t="str">
            <v xml:space="preserve"> four hundred and forty six Lakhs</v>
          </cell>
          <cell r="F450" t="str">
            <v xml:space="preserve"> four hundred and forty six Crores</v>
          </cell>
          <cell r="G450" t="str">
            <v xml:space="preserve"> four hundred and forty six Millions</v>
          </cell>
          <cell r="H450" t="str">
            <v xml:space="preserve"> four hundred and forty six Billions</v>
          </cell>
        </row>
        <row r="451">
          <cell r="A451">
            <v>447</v>
          </cell>
          <cell r="B451" t="str">
            <v xml:space="preserve"> four hundred and forty seven</v>
          </cell>
          <cell r="C451" t="str">
            <v xml:space="preserve"> four hundred and forty seven</v>
          </cell>
          <cell r="D451" t="str">
            <v xml:space="preserve"> four hundred and forty seven Thousand</v>
          </cell>
          <cell r="E451" t="str">
            <v xml:space="preserve"> four hundred and forty seven Lakhs</v>
          </cell>
          <cell r="F451" t="str">
            <v xml:space="preserve"> four hundred and forty seven Crores</v>
          </cell>
          <cell r="G451" t="str">
            <v xml:space="preserve"> four hundred and forty seven Millions</v>
          </cell>
          <cell r="H451" t="str">
            <v xml:space="preserve"> four hundred and forty seven Billions</v>
          </cell>
        </row>
        <row r="452">
          <cell r="A452">
            <v>448</v>
          </cell>
          <cell r="B452" t="str">
            <v xml:space="preserve"> four hundred and forty eight</v>
          </cell>
          <cell r="C452" t="str">
            <v xml:space="preserve"> four hundred and forty eight</v>
          </cell>
          <cell r="D452" t="str">
            <v xml:space="preserve"> four hundred and forty eight Thousand</v>
          </cell>
          <cell r="E452" t="str">
            <v xml:space="preserve"> four hundred and forty eight Lakhs</v>
          </cell>
          <cell r="F452" t="str">
            <v xml:space="preserve"> four hundred and forty eight Crores</v>
          </cell>
          <cell r="G452" t="str">
            <v xml:space="preserve"> four hundred and forty eight Millions</v>
          </cell>
          <cell r="H452" t="str">
            <v xml:space="preserve"> four hundred and forty eight Billions</v>
          </cell>
        </row>
        <row r="453">
          <cell r="A453">
            <v>449</v>
          </cell>
          <cell r="B453" t="str">
            <v xml:space="preserve"> four hundred and forty nine</v>
          </cell>
          <cell r="C453" t="str">
            <v xml:space="preserve"> four hundred and forty nine</v>
          </cell>
          <cell r="D453" t="str">
            <v xml:space="preserve"> four hundred and forty nine Thousand</v>
          </cell>
          <cell r="E453" t="str">
            <v xml:space="preserve"> four hundred and forty nine Lakhs</v>
          </cell>
          <cell r="F453" t="str">
            <v xml:space="preserve"> four hundred and forty nine Crores</v>
          </cell>
          <cell r="G453" t="str">
            <v xml:space="preserve"> four hundred and forty nine Millions</v>
          </cell>
          <cell r="H453" t="str">
            <v xml:space="preserve"> four hundred and forty nine Billions</v>
          </cell>
        </row>
        <row r="454">
          <cell r="A454">
            <v>450</v>
          </cell>
          <cell r="B454" t="str">
            <v xml:space="preserve"> four hundred and fifty</v>
          </cell>
          <cell r="C454" t="str">
            <v xml:space="preserve"> four hundred and fifty</v>
          </cell>
          <cell r="D454" t="str">
            <v xml:space="preserve"> four hundred and fifty Thousand</v>
          </cell>
          <cell r="E454" t="str">
            <v xml:space="preserve"> four hundred and fifty Lakhs</v>
          </cell>
          <cell r="F454" t="str">
            <v xml:space="preserve"> four hundred and fifty Crores</v>
          </cell>
          <cell r="G454" t="str">
            <v xml:space="preserve"> four hundred and fifty Millions</v>
          </cell>
          <cell r="H454" t="str">
            <v xml:space="preserve"> four hundred and fifty Billions</v>
          </cell>
        </row>
        <row r="455">
          <cell r="A455">
            <v>451</v>
          </cell>
          <cell r="B455" t="str">
            <v xml:space="preserve"> four hundred and fifty one</v>
          </cell>
          <cell r="C455" t="str">
            <v xml:space="preserve"> four hundred and fifty one</v>
          </cell>
          <cell r="D455" t="str">
            <v xml:space="preserve"> four hundred and fifty one Thousand</v>
          </cell>
          <cell r="E455" t="str">
            <v xml:space="preserve"> four hundred and fifty one Lakhs</v>
          </cell>
          <cell r="F455" t="str">
            <v xml:space="preserve"> four hundred and fifty one Crores</v>
          </cell>
          <cell r="G455" t="str">
            <v xml:space="preserve"> four hundred and fifty one Millions</v>
          </cell>
          <cell r="H455" t="str">
            <v xml:space="preserve"> four hundred and fifty one Billions</v>
          </cell>
        </row>
        <row r="456">
          <cell r="A456">
            <v>452</v>
          </cell>
          <cell r="B456" t="str">
            <v xml:space="preserve"> four hundred and fifty two</v>
          </cell>
          <cell r="C456" t="str">
            <v xml:space="preserve"> four hundred and fifty two</v>
          </cell>
          <cell r="D456" t="str">
            <v xml:space="preserve"> four hundred and fifty two Thousand</v>
          </cell>
          <cell r="E456" t="str">
            <v xml:space="preserve"> four hundred and fifty two Lakhs</v>
          </cell>
          <cell r="F456" t="str">
            <v xml:space="preserve"> four hundred and fifty two Crores</v>
          </cell>
          <cell r="G456" t="str">
            <v xml:space="preserve"> four hundred and fifty two Millions</v>
          </cell>
          <cell r="H456" t="str">
            <v xml:space="preserve"> four hundred and fifty two Billions</v>
          </cell>
        </row>
        <row r="457">
          <cell r="A457">
            <v>453</v>
          </cell>
          <cell r="B457" t="str">
            <v xml:space="preserve"> four hundred and fifty three</v>
          </cell>
          <cell r="C457" t="str">
            <v xml:space="preserve"> four hundred and fifty three</v>
          </cell>
          <cell r="D457" t="str">
            <v xml:space="preserve"> four hundred and fifty three Thousand</v>
          </cell>
          <cell r="E457" t="str">
            <v xml:space="preserve"> four hundred and fifty three Lakhs</v>
          </cell>
          <cell r="F457" t="str">
            <v xml:space="preserve"> four hundred and fifty three Crores</v>
          </cell>
          <cell r="G457" t="str">
            <v xml:space="preserve"> four hundred and fifty three Millions</v>
          </cell>
          <cell r="H457" t="str">
            <v xml:space="preserve"> four hundred and fifty three Billions</v>
          </cell>
        </row>
        <row r="458">
          <cell r="A458">
            <v>454</v>
          </cell>
          <cell r="B458" t="str">
            <v xml:space="preserve"> four hundred and fifty four</v>
          </cell>
          <cell r="C458" t="str">
            <v xml:space="preserve"> four hundred and fifty four</v>
          </cell>
          <cell r="D458" t="str">
            <v xml:space="preserve"> four hundred and fifty four Thousand</v>
          </cell>
          <cell r="E458" t="str">
            <v xml:space="preserve"> four hundred and fifty four Lakhs</v>
          </cell>
          <cell r="F458" t="str">
            <v xml:space="preserve"> four hundred and fifty four Crores</v>
          </cell>
          <cell r="G458" t="str">
            <v xml:space="preserve"> four hundred and fifty four Millions</v>
          </cell>
          <cell r="H458" t="str">
            <v xml:space="preserve"> four hundred and fifty four Billions</v>
          </cell>
        </row>
        <row r="459">
          <cell r="A459">
            <v>455</v>
          </cell>
          <cell r="B459" t="str">
            <v xml:space="preserve"> four hundred and fifty five</v>
          </cell>
          <cell r="C459" t="str">
            <v xml:space="preserve"> four hundred and fifty five</v>
          </cell>
          <cell r="D459" t="str">
            <v xml:space="preserve"> four hundred and fifty five Thousand</v>
          </cell>
          <cell r="E459" t="str">
            <v xml:space="preserve"> four hundred and fifty five Lakhs</v>
          </cell>
          <cell r="F459" t="str">
            <v xml:space="preserve"> four hundred and fifty five Crores</v>
          </cell>
          <cell r="G459" t="str">
            <v xml:space="preserve"> four hundred and fifty five Millions</v>
          </cell>
          <cell r="H459" t="str">
            <v xml:space="preserve"> four hundred and fifty five Billions</v>
          </cell>
        </row>
        <row r="460">
          <cell r="A460">
            <v>456</v>
          </cell>
          <cell r="B460" t="str">
            <v xml:space="preserve"> four hundred and fifty six</v>
          </cell>
          <cell r="C460" t="str">
            <v xml:space="preserve"> four hundred and fifty six</v>
          </cell>
          <cell r="D460" t="str">
            <v xml:space="preserve"> four hundred and fifty six Thousand</v>
          </cell>
          <cell r="E460" t="str">
            <v xml:space="preserve"> four hundred and fifty six Lakhs</v>
          </cell>
          <cell r="F460" t="str">
            <v xml:space="preserve"> four hundred and fifty six Crores</v>
          </cell>
          <cell r="G460" t="str">
            <v xml:space="preserve"> four hundred and fifty six Millions</v>
          </cell>
          <cell r="H460" t="str">
            <v xml:space="preserve"> four hundred and fifty six Billions</v>
          </cell>
        </row>
        <row r="461">
          <cell r="A461">
            <v>457</v>
          </cell>
          <cell r="B461" t="str">
            <v xml:space="preserve"> four hundred and fifty seven</v>
          </cell>
          <cell r="C461" t="str">
            <v xml:space="preserve"> four hundred and fifty seven</v>
          </cell>
          <cell r="D461" t="str">
            <v xml:space="preserve"> four hundred and fifty seven Thousand</v>
          </cell>
          <cell r="E461" t="str">
            <v xml:space="preserve"> four hundred and fifty seven Lakhs</v>
          </cell>
          <cell r="F461" t="str">
            <v xml:space="preserve"> four hundred and fifty seven Crores</v>
          </cell>
          <cell r="G461" t="str">
            <v xml:space="preserve"> four hundred and fifty seven Millions</v>
          </cell>
          <cell r="H461" t="str">
            <v xml:space="preserve"> four hundred and fifty seven Billions</v>
          </cell>
        </row>
        <row r="462">
          <cell r="A462">
            <v>458</v>
          </cell>
          <cell r="B462" t="str">
            <v xml:space="preserve"> four hundred and fifty eight</v>
          </cell>
          <cell r="C462" t="str">
            <v xml:space="preserve"> four hundred and fifty eight</v>
          </cell>
          <cell r="D462" t="str">
            <v xml:space="preserve"> four hundred and fifty eight Thousand</v>
          </cell>
          <cell r="E462" t="str">
            <v xml:space="preserve"> four hundred and fifty eight Lakhs</v>
          </cell>
          <cell r="F462" t="str">
            <v xml:space="preserve"> four hundred and fifty eight Crores</v>
          </cell>
          <cell r="G462" t="str">
            <v xml:space="preserve"> four hundred and fifty eight Millions</v>
          </cell>
          <cell r="H462" t="str">
            <v xml:space="preserve"> four hundred and fifty eight Billions</v>
          </cell>
        </row>
        <row r="463">
          <cell r="A463">
            <v>459</v>
          </cell>
          <cell r="B463" t="str">
            <v xml:space="preserve"> four hundred and fifty nine</v>
          </cell>
          <cell r="C463" t="str">
            <v xml:space="preserve"> four hundred and fifty nine</v>
          </cell>
          <cell r="D463" t="str">
            <v xml:space="preserve"> four hundred and fifty nine Thousand</v>
          </cell>
          <cell r="E463" t="str">
            <v xml:space="preserve"> four hundred and fifty nine Lakhs</v>
          </cell>
          <cell r="F463" t="str">
            <v xml:space="preserve"> four hundred and fifty nine Crores</v>
          </cell>
          <cell r="G463" t="str">
            <v xml:space="preserve"> four hundred and fifty nine Millions</v>
          </cell>
          <cell r="H463" t="str">
            <v xml:space="preserve"> four hundred and fifty nine Billions</v>
          </cell>
        </row>
        <row r="464">
          <cell r="A464">
            <v>460</v>
          </cell>
          <cell r="B464" t="str">
            <v xml:space="preserve"> four hundred and sixty</v>
          </cell>
          <cell r="C464" t="str">
            <v xml:space="preserve"> four hundred and sixty</v>
          </cell>
          <cell r="D464" t="str">
            <v xml:space="preserve"> four hundred and sixty Thousand</v>
          </cell>
          <cell r="E464" t="str">
            <v xml:space="preserve"> four hundred and sixty Lakhs</v>
          </cell>
          <cell r="F464" t="str">
            <v xml:space="preserve"> four hundred and sixty Crores</v>
          </cell>
          <cell r="G464" t="str">
            <v xml:space="preserve"> four hundred and sixty Millions</v>
          </cell>
          <cell r="H464" t="str">
            <v xml:space="preserve"> four hundred and sixty Billions</v>
          </cell>
        </row>
        <row r="465">
          <cell r="A465">
            <v>461</v>
          </cell>
          <cell r="B465" t="str">
            <v xml:space="preserve"> four hundred and sixty one</v>
          </cell>
          <cell r="C465" t="str">
            <v xml:space="preserve"> four hundred and sixty one</v>
          </cell>
          <cell r="D465" t="str">
            <v xml:space="preserve"> four hundred and sixty one Thousand</v>
          </cell>
          <cell r="E465" t="str">
            <v xml:space="preserve"> four hundred and sixty one Lakhs</v>
          </cell>
          <cell r="F465" t="str">
            <v xml:space="preserve"> four hundred and sixty one Crores</v>
          </cell>
          <cell r="G465" t="str">
            <v xml:space="preserve"> four hundred and sixty one Millions</v>
          </cell>
          <cell r="H465" t="str">
            <v xml:space="preserve"> four hundred and sixty one Billions</v>
          </cell>
        </row>
        <row r="466">
          <cell r="A466">
            <v>462</v>
          </cell>
          <cell r="B466" t="str">
            <v xml:space="preserve"> four hundred and sixty two</v>
          </cell>
          <cell r="C466" t="str">
            <v xml:space="preserve"> four hundred and sixty two</v>
          </cell>
          <cell r="D466" t="str">
            <v xml:space="preserve"> four hundred and sixty two Thousand</v>
          </cell>
          <cell r="E466" t="str">
            <v xml:space="preserve"> four hundred and sixty two Lakhs</v>
          </cell>
          <cell r="F466" t="str">
            <v xml:space="preserve"> four hundred and sixty two Crores</v>
          </cell>
          <cell r="G466" t="str">
            <v xml:space="preserve"> four hundred and sixty two Millions</v>
          </cell>
          <cell r="H466" t="str">
            <v xml:space="preserve"> four hundred and sixty two Billions</v>
          </cell>
        </row>
        <row r="467">
          <cell r="A467">
            <v>463</v>
          </cell>
          <cell r="B467" t="str">
            <v xml:space="preserve"> four hundred and sixty three</v>
          </cell>
          <cell r="C467" t="str">
            <v xml:space="preserve"> four hundred and sixty three</v>
          </cell>
          <cell r="D467" t="str">
            <v xml:space="preserve"> four hundred and sixty three Thousand</v>
          </cell>
          <cell r="E467" t="str">
            <v xml:space="preserve"> four hundred and sixty three Lakhs</v>
          </cell>
          <cell r="F467" t="str">
            <v xml:space="preserve"> four hundred and sixty three Crores</v>
          </cell>
          <cell r="G467" t="str">
            <v xml:space="preserve"> four hundred and sixty three Millions</v>
          </cell>
          <cell r="H467" t="str">
            <v xml:space="preserve"> four hundred and sixty three Billions</v>
          </cell>
        </row>
        <row r="468">
          <cell r="A468">
            <v>464</v>
          </cell>
          <cell r="B468" t="str">
            <v xml:space="preserve"> four hundred and sixty four</v>
          </cell>
          <cell r="C468" t="str">
            <v xml:space="preserve"> four hundred and sixty four</v>
          </cell>
          <cell r="D468" t="str">
            <v xml:space="preserve"> four hundred and sixty four Thousand</v>
          </cell>
          <cell r="E468" t="str">
            <v xml:space="preserve"> four hundred and sixty four Lakhs</v>
          </cell>
          <cell r="F468" t="str">
            <v xml:space="preserve"> four hundred and sixty four Crores</v>
          </cell>
          <cell r="G468" t="str">
            <v xml:space="preserve"> four hundred and sixty four Millions</v>
          </cell>
          <cell r="H468" t="str">
            <v xml:space="preserve"> four hundred and sixty four Billions</v>
          </cell>
        </row>
        <row r="469">
          <cell r="A469">
            <v>465</v>
          </cell>
          <cell r="B469" t="str">
            <v xml:space="preserve"> four hundred and sixty five</v>
          </cell>
          <cell r="C469" t="str">
            <v xml:space="preserve"> four hundred and sixty five</v>
          </cell>
          <cell r="D469" t="str">
            <v xml:space="preserve"> four hundred and sixty five Thousand</v>
          </cell>
          <cell r="E469" t="str">
            <v xml:space="preserve"> four hundred and sixty five Lakhs</v>
          </cell>
          <cell r="F469" t="str">
            <v xml:space="preserve"> four hundred and sixty five Crores</v>
          </cell>
          <cell r="G469" t="str">
            <v xml:space="preserve"> four hundred and sixty five Millions</v>
          </cell>
          <cell r="H469" t="str">
            <v xml:space="preserve"> four hundred and sixty five Billions</v>
          </cell>
        </row>
        <row r="470">
          <cell r="A470">
            <v>466</v>
          </cell>
          <cell r="B470" t="str">
            <v xml:space="preserve"> four hundred and sixty six</v>
          </cell>
          <cell r="C470" t="str">
            <v xml:space="preserve"> four hundred and sixty six</v>
          </cell>
          <cell r="D470" t="str">
            <v xml:space="preserve"> four hundred and sixty six Thousand</v>
          </cell>
          <cell r="E470" t="str">
            <v xml:space="preserve"> four hundred and sixty six Lakhs</v>
          </cell>
          <cell r="F470" t="str">
            <v xml:space="preserve"> four hundred and sixty six Crores</v>
          </cell>
          <cell r="G470" t="str">
            <v xml:space="preserve"> four hundred and sixty six Millions</v>
          </cell>
          <cell r="H470" t="str">
            <v xml:space="preserve"> four hundred and sixty six Billions</v>
          </cell>
        </row>
        <row r="471">
          <cell r="A471">
            <v>467</v>
          </cell>
          <cell r="B471" t="str">
            <v xml:space="preserve"> four hundred and sixty seven</v>
          </cell>
          <cell r="C471" t="str">
            <v xml:space="preserve"> four hundred and sixty seven</v>
          </cell>
          <cell r="D471" t="str">
            <v xml:space="preserve"> four hundred and sixty seven Thousand</v>
          </cell>
          <cell r="E471" t="str">
            <v xml:space="preserve"> four hundred and sixty seven Lakhs</v>
          </cell>
          <cell r="F471" t="str">
            <v xml:space="preserve"> four hundred and sixty seven Crores</v>
          </cell>
          <cell r="G471" t="str">
            <v xml:space="preserve"> four hundred and sixty seven Millions</v>
          </cell>
          <cell r="H471" t="str">
            <v xml:space="preserve"> four hundred and sixty seven Billions</v>
          </cell>
        </row>
        <row r="472">
          <cell r="A472">
            <v>468</v>
          </cell>
          <cell r="B472" t="str">
            <v xml:space="preserve"> four hundred and sixty eight</v>
          </cell>
          <cell r="C472" t="str">
            <v xml:space="preserve"> four hundred and sixty eight</v>
          </cell>
          <cell r="D472" t="str">
            <v xml:space="preserve"> four hundred and sixty eight Thousand</v>
          </cell>
          <cell r="E472" t="str">
            <v xml:space="preserve"> four hundred and sixty eight Lakhs</v>
          </cell>
          <cell r="F472" t="str">
            <v xml:space="preserve"> four hundred and sixty eight Crores</v>
          </cell>
          <cell r="G472" t="str">
            <v xml:space="preserve"> four hundred and sixty eight Millions</v>
          </cell>
          <cell r="H472" t="str">
            <v xml:space="preserve"> four hundred and sixty eight Billions</v>
          </cell>
        </row>
        <row r="473">
          <cell r="A473">
            <v>469</v>
          </cell>
          <cell r="B473" t="str">
            <v xml:space="preserve"> four hundred and sixty nine</v>
          </cell>
          <cell r="C473" t="str">
            <v xml:space="preserve"> four hundred and sixty nine</v>
          </cell>
          <cell r="D473" t="str">
            <v xml:space="preserve"> four hundred and sixty nine Thousand</v>
          </cell>
          <cell r="E473" t="str">
            <v xml:space="preserve"> four hundred and sixty nine Lakhs</v>
          </cell>
          <cell r="F473" t="str">
            <v xml:space="preserve"> four hundred and sixty nine Crores</v>
          </cell>
          <cell r="G473" t="str">
            <v xml:space="preserve"> four hundred and sixty nine Millions</v>
          </cell>
          <cell r="H473" t="str">
            <v xml:space="preserve"> four hundred and sixty nine Billions</v>
          </cell>
        </row>
        <row r="474">
          <cell r="A474">
            <v>470</v>
          </cell>
          <cell r="B474" t="str">
            <v xml:space="preserve"> four hundred and seventy</v>
          </cell>
          <cell r="C474" t="str">
            <v xml:space="preserve"> four hundred and seventy</v>
          </cell>
          <cell r="D474" t="str">
            <v xml:space="preserve"> four hundred and seventy Thousand</v>
          </cell>
          <cell r="E474" t="str">
            <v xml:space="preserve"> four hundred and seventy Lakhs</v>
          </cell>
          <cell r="F474" t="str">
            <v xml:space="preserve"> four hundred and seventy Crores</v>
          </cell>
          <cell r="G474" t="str">
            <v xml:space="preserve"> four hundred and seventy Millions</v>
          </cell>
          <cell r="H474" t="str">
            <v xml:space="preserve"> four hundred and seventy Billions</v>
          </cell>
        </row>
        <row r="475">
          <cell r="A475">
            <v>471</v>
          </cell>
          <cell r="B475" t="str">
            <v xml:space="preserve"> four hundred and seventy one</v>
          </cell>
          <cell r="C475" t="str">
            <v xml:space="preserve"> four hundred and seventy one</v>
          </cell>
          <cell r="D475" t="str">
            <v xml:space="preserve"> four hundred and seventy one Thousand</v>
          </cell>
          <cell r="E475" t="str">
            <v xml:space="preserve"> four hundred and seventy one Lakhs</v>
          </cell>
          <cell r="F475" t="str">
            <v xml:space="preserve"> four hundred and seventy one Crores</v>
          </cell>
          <cell r="G475" t="str">
            <v xml:space="preserve"> four hundred and seventy one Millions</v>
          </cell>
          <cell r="H475" t="str">
            <v xml:space="preserve"> four hundred and seventy one Billions</v>
          </cell>
        </row>
        <row r="476">
          <cell r="A476">
            <v>472</v>
          </cell>
          <cell r="B476" t="str">
            <v xml:space="preserve"> four hundred and seventy two</v>
          </cell>
          <cell r="C476" t="str">
            <v xml:space="preserve"> four hundred and seventy two</v>
          </cell>
          <cell r="D476" t="str">
            <v xml:space="preserve"> four hundred and seventy two Thousand</v>
          </cell>
          <cell r="E476" t="str">
            <v xml:space="preserve"> four hundred and seventy two Lakhs</v>
          </cell>
          <cell r="F476" t="str">
            <v xml:space="preserve"> four hundred and seventy two Crores</v>
          </cell>
          <cell r="G476" t="str">
            <v xml:space="preserve"> four hundred and seventy two Millions</v>
          </cell>
          <cell r="H476" t="str">
            <v xml:space="preserve"> four hundred and seventy two Billions</v>
          </cell>
        </row>
        <row r="477">
          <cell r="A477">
            <v>473</v>
          </cell>
          <cell r="B477" t="str">
            <v xml:space="preserve"> four hundred and seventy three</v>
          </cell>
          <cell r="C477" t="str">
            <v xml:space="preserve"> four hundred and seventy three</v>
          </cell>
          <cell r="D477" t="str">
            <v xml:space="preserve"> four hundred and seventy three Thousand</v>
          </cell>
          <cell r="E477" t="str">
            <v xml:space="preserve"> four hundred and seventy three Lakhs</v>
          </cell>
          <cell r="F477" t="str">
            <v xml:space="preserve"> four hundred and seventy three Crores</v>
          </cell>
          <cell r="G477" t="str">
            <v xml:space="preserve"> four hundred and seventy three Millions</v>
          </cell>
          <cell r="H477" t="str">
            <v xml:space="preserve"> four hundred and seventy three Billions</v>
          </cell>
        </row>
        <row r="478">
          <cell r="A478">
            <v>474</v>
          </cell>
          <cell r="B478" t="str">
            <v xml:space="preserve"> four hundred and seventy four</v>
          </cell>
          <cell r="C478" t="str">
            <v xml:space="preserve"> four hundred and seventy four</v>
          </cell>
          <cell r="D478" t="str">
            <v xml:space="preserve"> four hundred and seventy four Thousand</v>
          </cell>
          <cell r="E478" t="str">
            <v xml:space="preserve"> four hundred and seventy four Lakhs</v>
          </cell>
          <cell r="F478" t="str">
            <v xml:space="preserve"> four hundred and seventy four Crores</v>
          </cell>
          <cell r="G478" t="str">
            <v xml:space="preserve"> four hundred and seventy four Millions</v>
          </cell>
          <cell r="H478" t="str">
            <v xml:space="preserve"> four hundred and seventy four Billions</v>
          </cell>
        </row>
        <row r="479">
          <cell r="A479">
            <v>475</v>
          </cell>
          <cell r="B479" t="str">
            <v xml:space="preserve"> four hundred and seventy five</v>
          </cell>
          <cell r="C479" t="str">
            <v xml:space="preserve"> four hundred and seventy five</v>
          </cell>
          <cell r="D479" t="str">
            <v xml:space="preserve"> four hundred and seventy five Thousand</v>
          </cell>
          <cell r="E479" t="str">
            <v xml:space="preserve"> four hundred and seventy five Lakhs</v>
          </cell>
          <cell r="F479" t="str">
            <v xml:space="preserve"> four hundred and seventy five Crores</v>
          </cell>
          <cell r="G479" t="str">
            <v xml:space="preserve"> four hundred and seventy five Millions</v>
          </cell>
          <cell r="H479" t="str">
            <v xml:space="preserve"> four hundred and seventy five Billions</v>
          </cell>
        </row>
        <row r="480">
          <cell r="A480">
            <v>476</v>
          </cell>
          <cell r="B480" t="str">
            <v xml:space="preserve"> four hundred and seventy six</v>
          </cell>
          <cell r="C480" t="str">
            <v xml:space="preserve"> four hundred and seventy six</v>
          </cell>
          <cell r="D480" t="str">
            <v xml:space="preserve"> four hundred and seventy six Thousand</v>
          </cell>
          <cell r="E480" t="str">
            <v xml:space="preserve"> four hundred and seventy six Lakhs</v>
          </cell>
          <cell r="F480" t="str">
            <v xml:space="preserve"> four hundred and seventy six Crores</v>
          </cell>
          <cell r="G480" t="str">
            <v xml:space="preserve"> four hundred and seventy six Millions</v>
          </cell>
          <cell r="H480" t="str">
            <v xml:space="preserve"> four hundred and seventy six Billions</v>
          </cell>
        </row>
        <row r="481">
          <cell r="A481">
            <v>477</v>
          </cell>
          <cell r="B481" t="str">
            <v xml:space="preserve"> four hundred and seventy seven</v>
          </cell>
          <cell r="C481" t="str">
            <v xml:space="preserve"> four hundred and seventy seven</v>
          </cell>
          <cell r="D481" t="str">
            <v xml:space="preserve"> four hundred and seventy seven Thousand</v>
          </cell>
          <cell r="E481" t="str">
            <v xml:space="preserve"> four hundred and seventy seven Lakhs</v>
          </cell>
          <cell r="F481" t="str">
            <v xml:space="preserve"> four hundred and seventy seven Crores</v>
          </cell>
          <cell r="G481" t="str">
            <v xml:space="preserve"> four hundred and seventy seven Millions</v>
          </cell>
          <cell r="H481" t="str">
            <v xml:space="preserve"> four hundred and seventy seven Billions</v>
          </cell>
        </row>
        <row r="482">
          <cell r="A482">
            <v>478</v>
          </cell>
          <cell r="B482" t="str">
            <v xml:space="preserve"> four hundred and seventy eight</v>
          </cell>
          <cell r="C482" t="str">
            <v xml:space="preserve"> four hundred and seventy eight</v>
          </cell>
          <cell r="D482" t="str">
            <v xml:space="preserve"> four hundred and seventy eight Thousand</v>
          </cell>
          <cell r="E482" t="str">
            <v xml:space="preserve"> four hundred and seventy eight Lakhs</v>
          </cell>
          <cell r="F482" t="str">
            <v xml:space="preserve"> four hundred and seventy eight Crores</v>
          </cell>
          <cell r="G482" t="str">
            <v xml:space="preserve"> four hundred and seventy eight Millions</v>
          </cell>
          <cell r="H482" t="str">
            <v xml:space="preserve"> four hundred and seventy eight Billions</v>
          </cell>
        </row>
        <row r="483">
          <cell r="A483">
            <v>479</v>
          </cell>
          <cell r="B483" t="str">
            <v xml:space="preserve"> four hundred and seventy nine</v>
          </cell>
          <cell r="C483" t="str">
            <v xml:space="preserve"> four hundred and seventy nine</v>
          </cell>
          <cell r="D483" t="str">
            <v xml:space="preserve"> four hundred and seventy nine Thousand</v>
          </cell>
          <cell r="E483" t="str">
            <v xml:space="preserve"> four hundred and seventy nine Lakhs</v>
          </cell>
          <cell r="F483" t="str">
            <v xml:space="preserve"> four hundred and seventy nine Crores</v>
          </cell>
          <cell r="G483" t="str">
            <v xml:space="preserve"> four hundred and seventy nine Millions</v>
          </cell>
          <cell r="H483" t="str">
            <v xml:space="preserve"> four hundred and seventy nine Billions</v>
          </cell>
        </row>
        <row r="484">
          <cell r="A484">
            <v>480</v>
          </cell>
          <cell r="B484" t="str">
            <v xml:space="preserve"> four hundred and eighty</v>
          </cell>
          <cell r="C484" t="str">
            <v xml:space="preserve"> four hundred and eighty</v>
          </cell>
          <cell r="D484" t="str">
            <v xml:space="preserve"> four hundred and eighty Thousand</v>
          </cell>
          <cell r="E484" t="str">
            <v xml:space="preserve"> four hundred and eighty Lakhs</v>
          </cell>
          <cell r="F484" t="str">
            <v xml:space="preserve"> four hundred and eighty Crores</v>
          </cell>
          <cell r="G484" t="str">
            <v xml:space="preserve"> four hundred and eighty Millions</v>
          </cell>
          <cell r="H484" t="str">
            <v xml:space="preserve"> four hundred and eighty Billions</v>
          </cell>
        </row>
        <row r="485">
          <cell r="A485">
            <v>481</v>
          </cell>
          <cell r="B485" t="str">
            <v xml:space="preserve"> four hundred and eighty one</v>
          </cell>
          <cell r="C485" t="str">
            <v xml:space="preserve"> four hundred and eighty one</v>
          </cell>
          <cell r="D485" t="str">
            <v xml:space="preserve"> four hundred and eighty one Thousand</v>
          </cell>
          <cell r="E485" t="str">
            <v xml:space="preserve"> four hundred and eighty one Lakhs</v>
          </cell>
          <cell r="F485" t="str">
            <v xml:space="preserve"> four hundred and eighty one Crores</v>
          </cell>
          <cell r="G485" t="str">
            <v xml:space="preserve"> four hundred and eighty one Millions</v>
          </cell>
          <cell r="H485" t="str">
            <v xml:space="preserve"> four hundred and eighty one Billions</v>
          </cell>
        </row>
        <row r="486">
          <cell r="A486">
            <v>482</v>
          </cell>
          <cell r="B486" t="str">
            <v xml:space="preserve"> four hundred and eighty two</v>
          </cell>
          <cell r="C486" t="str">
            <v xml:space="preserve"> four hundred and eighty two</v>
          </cell>
          <cell r="D486" t="str">
            <v xml:space="preserve"> four hundred and eighty two Thousand</v>
          </cell>
          <cell r="E486" t="str">
            <v xml:space="preserve"> four hundred and eighty two Lakhs</v>
          </cell>
          <cell r="F486" t="str">
            <v xml:space="preserve"> four hundred and eighty two Crores</v>
          </cell>
          <cell r="G486" t="str">
            <v xml:space="preserve"> four hundred and eighty two Millions</v>
          </cell>
          <cell r="H486" t="str">
            <v xml:space="preserve"> four hundred and eighty two Billions</v>
          </cell>
        </row>
        <row r="487">
          <cell r="A487">
            <v>483</v>
          </cell>
          <cell r="B487" t="str">
            <v xml:space="preserve"> four hundred and eighty three</v>
          </cell>
          <cell r="C487" t="str">
            <v xml:space="preserve"> four hundred and eighty three</v>
          </cell>
          <cell r="D487" t="str">
            <v xml:space="preserve"> four hundred and eighty three Thousand</v>
          </cell>
          <cell r="E487" t="str">
            <v xml:space="preserve"> four hundred and eighty three Lakhs</v>
          </cell>
          <cell r="F487" t="str">
            <v xml:space="preserve"> four hundred and eighty three Crores</v>
          </cell>
          <cell r="G487" t="str">
            <v xml:space="preserve"> four hundred and eighty three Millions</v>
          </cell>
          <cell r="H487" t="str">
            <v xml:space="preserve"> four hundred and eighty three Billions</v>
          </cell>
        </row>
        <row r="488">
          <cell r="A488">
            <v>484</v>
          </cell>
          <cell r="B488" t="str">
            <v xml:space="preserve"> four hundred and eighty four</v>
          </cell>
          <cell r="C488" t="str">
            <v xml:space="preserve"> four hundred and eighty four</v>
          </cell>
          <cell r="D488" t="str">
            <v xml:space="preserve"> four hundred and eighty four Thousand</v>
          </cell>
          <cell r="E488" t="str">
            <v xml:space="preserve"> four hundred and eighty four Lakhs</v>
          </cell>
          <cell r="F488" t="str">
            <v xml:space="preserve"> four hundred and eighty four Crores</v>
          </cell>
          <cell r="G488" t="str">
            <v xml:space="preserve"> four hundred and eighty four Millions</v>
          </cell>
          <cell r="H488" t="str">
            <v xml:space="preserve"> four hundred and eighty four Billions</v>
          </cell>
        </row>
        <row r="489">
          <cell r="A489">
            <v>485</v>
          </cell>
          <cell r="B489" t="str">
            <v xml:space="preserve"> four hundred and eighty five</v>
          </cell>
          <cell r="C489" t="str">
            <v xml:space="preserve"> four hundred and eighty five</v>
          </cell>
          <cell r="D489" t="str">
            <v xml:space="preserve"> four hundred and eighty five Thousand</v>
          </cell>
          <cell r="E489" t="str">
            <v xml:space="preserve"> four hundred and eighty five Lakhs</v>
          </cell>
          <cell r="F489" t="str">
            <v xml:space="preserve"> four hundred and eighty five Crores</v>
          </cell>
          <cell r="G489" t="str">
            <v xml:space="preserve"> four hundred and eighty five Millions</v>
          </cell>
          <cell r="H489" t="str">
            <v xml:space="preserve"> four hundred and eighty five Billions</v>
          </cell>
        </row>
        <row r="490">
          <cell r="A490">
            <v>486</v>
          </cell>
          <cell r="B490" t="str">
            <v xml:space="preserve"> four hundred and eighty six</v>
          </cell>
          <cell r="C490" t="str">
            <v xml:space="preserve"> four hundred and eighty six</v>
          </cell>
          <cell r="D490" t="str">
            <v xml:space="preserve"> four hundred and eighty six Thousand</v>
          </cell>
          <cell r="E490" t="str">
            <v xml:space="preserve"> four hundred and eighty six Lakhs</v>
          </cell>
          <cell r="F490" t="str">
            <v xml:space="preserve"> four hundred and eighty six Crores</v>
          </cell>
          <cell r="G490" t="str">
            <v xml:space="preserve"> four hundred and eighty six Millions</v>
          </cell>
          <cell r="H490" t="str">
            <v xml:space="preserve"> four hundred and eighty six Billions</v>
          </cell>
        </row>
        <row r="491">
          <cell r="A491">
            <v>487</v>
          </cell>
          <cell r="B491" t="str">
            <v xml:space="preserve"> four hundred and eighty seven</v>
          </cell>
          <cell r="C491" t="str">
            <v xml:space="preserve"> four hundred and eighty seven</v>
          </cell>
          <cell r="D491" t="str">
            <v xml:space="preserve"> four hundred and eighty seven Thousand</v>
          </cell>
          <cell r="E491" t="str">
            <v xml:space="preserve"> four hundred and eighty seven Lakhs</v>
          </cell>
          <cell r="F491" t="str">
            <v xml:space="preserve"> four hundred and eighty seven Crores</v>
          </cell>
          <cell r="G491" t="str">
            <v xml:space="preserve"> four hundred and eighty seven Millions</v>
          </cell>
          <cell r="H491" t="str">
            <v xml:space="preserve"> four hundred and eighty seven Billions</v>
          </cell>
        </row>
        <row r="492">
          <cell r="A492">
            <v>488</v>
          </cell>
          <cell r="B492" t="str">
            <v xml:space="preserve"> four hundred and eighty eight</v>
          </cell>
          <cell r="C492" t="str">
            <v xml:space="preserve"> four hundred and eighty eight</v>
          </cell>
          <cell r="D492" t="str">
            <v xml:space="preserve"> four hundred and eighty eight Thousand</v>
          </cell>
          <cell r="E492" t="str">
            <v xml:space="preserve"> four hundred and eighty eight Lakhs</v>
          </cell>
          <cell r="F492" t="str">
            <v xml:space="preserve"> four hundred and eighty eight Crores</v>
          </cell>
          <cell r="G492" t="str">
            <v xml:space="preserve"> four hundred and eighty eight Millions</v>
          </cell>
          <cell r="H492" t="str">
            <v xml:space="preserve"> four hundred and eighty eight Billions</v>
          </cell>
        </row>
        <row r="493">
          <cell r="A493">
            <v>489</v>
          </cell>
          <cell r="B493" t="str">
            <v xml:space="preserve"> four hundred and eighty nine</v>
          </cell>
          <cell r="C493" t="str">
            <v xml:space="preserve"> four hundred and eighty nine</v>
          </cell>
          <cell r="D493" t="str">
            <v xml:space="preserve"> four hundred and eighty nine Thousand</v>
          </cell>
          <cell r="E493" t="str">
            <v xml:space="preserve"> four hundred and eighty nine Lakhs</v>
          </cell>
          <cell r="F493" t="str">
            <v xml:space="preserve"> four hundred and eighty nine Crores</v>
          </cell>
          <cell r="G493" t="str">
            <v xml:space="preserve"> four hundred and eighty nine Millions</v>
          </cell>
          <cell r="H493" t="str">
            <v xml:space="preserve"> four hundred and eighty nine Billions</v>
          </cell>
        </row>
        <row r="494">
          <cell r="A494">
            <v>490</v>
          </cell>
          <cell r="B494" t="str">
            <v xml:space="preserve"> four hundred and ninety</v>
          </cell>
          <cell r="C494" t="str">
            <v xml:space="preserve"> four hundred and ninety</v>
          </cell>
          <cell r="D494" t="str">
            <v xml:space="preserve"> four hundred and ninety Thousand</v>
          </cell>
          <cell r="E494" t="str">
            <v xml:space="preserve"> four hundred and ninety Lakhs</v>
          </cell>
          <cell r="F494" t="str">
            <v xml:space="preserve"> four hundred and ninety Crores</v>
          </cell>
          <cell r="G494" t="str">
            <v xml:space="preserve"> four hundred and ninety Millions</v>
          </cell>
          <cell r="H494" t="str">
            <v xml:space="preserve"> four hundred and ninety Billions</v>
          </cell>
        </row>
        <row r="495">
          <cell r="A495">
            <v>491</v>
          </cell>
          <cell r="B495" t="str">
            <v xml:space="preserve"> four hundred and ninety one</v>
          </cell>
          <cell r="C495" t="str">
            <v xml:space="preserve"> four hundred and ninety one</v>
          </cell>
          <cell r="D495" t="str">
            <v xml:space="preserve"> four hundred and ninety one Thousand</v>
          </cell>
          <cell r="E495" t="str">
            <v xml:space="preserve"> four hundred and ninety one Lakhs</v>
          </cell>
          <cell r="F495" t="str">
            <v xml:space="preserve"> four hundred and ninety one Crores</v>
          </cell>
          <cell r="G495" t="str">
            <v xml:space="preserve"> four hundred and ninety one Millions</v>
          </cell>
          <cell r="H495" t="str">
            <v xml:space="preserve"> four hundred and ninety one Billions</v>
          </cell>
        </row>
        <row r="496">
          <cell r="A496">
            <v>492</v>
          </cell>
          <cell r="B496" t="str">
            <v xml:space="preserve"> four hundred and ninety two</v>
          </cell>
          <cell r="C496" t="str">
            <v xml:space="preserve"> four hundred and ninety two</v>
          </cell>
          <cell r="D496" t="str">
            <v xml:space="preserve"> four hundred and ninety two Thousand</v>
          </cell>
          <cell r="E496" t="str">
            <v xml:space="preserve"> four hundred and ninety two Lakhs</v>
          </cell>
          <cell r="F496" t="str">
            <v xml:space="preserve"> four hundred and ninety two Crores</v>
          </cell>
          <cell r="G496" t="str">
            <v xml:space="preserve"> four hundred and ninety two Millions</v>
          </cell>
          <cell r="H496" t="str">
            <v xml:space="preserve"> four hundred and ninety two Billions</v>
          </cell>
        </row>
        <row r="497">
          <cell r="A497">
            <v>493</v>
          </cell>
          <cell r="B497" t="str">
            <v xml:space="preserve"> four hundred and ninety three</v>
          </cell>
          <cell r="C497" t="str">
            <v xml:space="preserve"> four hundred and ninety three</v>
          </cell>
          <cell r="D497" t="str">
            <v xml:space="preserve"> four hundred and ninety three Thousand</v>
          </cell>
          <cell r="E497" t="str">
            <v xml:space="preserve"> four hundred and ninety three Lakhs</v>
          </cell>
          <cell r="F497" t="str">
            <v xml:space="preserve"> four hundred and ninety three Crores</v>
          </cell>
          <cell r="G497" t="str">
            <v xml:space="preserve"> four hundred and ninety three Millions</v>
          </cell>
          <cell r="H497" t="str">
            <v xml:space="preserve"> four hundred and ninety three Billions</v>
          </cell>
        </row>
        <row r="498">
          <cell r="A498">
            <v>494</v>
          </cell>
          <cell r="B498" t="str">
            <v xml:space="preserve"> four hundred and ninety four </v>
          </cell>
          <cell r="C498" t="str">
            <v xml:space="preserve"> four hundred and ninety four </v>
          </cell>
          <cell r="D498" t="str">
            <v xml:space="preserve"> four hundred and ninety four  Thousand</v>
          </cell>
          <cell r="E498" t="str">
            <v xml:space="preserve"> four hundred and ninety four  Lakhs</v>
          </cell>
          <cell r="F498" t="str">
            <v xml:space="preserve"> four hundred and ninety four  Crores</v>
          </cell>
          <cell r="G498" t="str">
            <v xml:space="preserve"> four hundred and ninety four  Millions</v>
          </cell>
          <cell r="H498" t="str">
            <v xml:space="preserve"> four hundred and ninety four  Billions</v>
          </cell>
        </row>
        <row r="499">
          <cell r="A499">
            <v>495</v>
          </cell>
          <cell r="B499" t="str">
            <v xml:space="preserve"> four hundred and ninety five</v>
          </cell>
          <cell r="C499" t="str">
            <v xml:space="preserve"> four hundred and ninety five</v>
          </cell>
          <cell r="D499" t="str">
            <v xml:space="preserve"> four hundred and ninety five Thousand</v>
          </cell>
          <cell r="E499" t="str">
            <v xml:space="preserve"> four hundred and ninety five Lakhs</v>
          </cell>
          <cell r="F499" t="str">
            <v xml:space="preserve"> four hundred and ninety five Crores</v>
          </cell>
          <cell r="G499" t="str">
            <v xml:space="preserve"> four hundred and ninety five Millions</v>
          </cell>
          <cell r="H499" t="str">
            <v xml:space="preserve"> four hundred and ninety five Billions</v>
          </cell>
        </row>
        <row r="500">
          <cell r="A500">
            <v>496</v>
          </cell>
          <cell r="B500" t="str">
            <v xml:space="preserve"> four hundred and ninety six</v>
          </cell>
          <cell r="C500" t="str">
            <v xml:space="preserve"> four hundred and ninety six</v>
          </cell>
          <cell r="D500" t="str">
            <v xml:space="preserve"> four hundred and ninety six Thousand</v>
          </cell>
          <cell r="E500" t="str">
            <v xml:space="preserve"> four hundred and ninety six Lakhs</v>
          </cell>
          <cell r="F500" t="str">
            <v xml:space="preserve"> four hundred and ninety six Crores</v>
          </cell>
          <cell r="G500" t="str">
            <v xml:space="preserve"> four hundred and ninety six Millions</v>
          </cell>
          <cell r="H500" t="str">
            <v xml:space="preserve"> four hundred and ninety six Billions</v>
          </cell>
        </row>
        <row r="501">
          <cell r="A501">
            <v>497</v>
          </cell>
          <cell r="B501" t="str">
            <v xml:space="preserve"> four hundred and ninety seven</v>
          </cell>
          <cell r="C501" t="str">
            <v xml:space="preserve"> four hundred and ninety seven</v>
          </cell>
          <cell r="D501" t="str">
            <v xml:space="preserve"> four hundred and ninety seven Thousand</v>
          </cell>
          <cell r="E501" t="str">
            <v xml:space="preserve"> four hundred and ninety seven Lakhs</v>
          </cell>
          <cell r="F501" t="str">
            <v xml:space="preserve"> four hundred and ninety seven Crores</v>
          </cell>
          <cell r="G501" t="str">
            <v xml:space="preserve"> four hundred and ninety seven Millions</v>
          </cell>
          <cell r="H501" t="str">
            <v xml:space="preserve"> four hundred and ninety seven Billions</v>
          </cell>
        </row>
        <row r="502">
          <cell r="A502">
            <v>498</v>
          </cell>
          <cell r="B502" t="str">
            <v xml:space="preserve"> four hundred and ninety eight</v>
          </cell>
          <cell r="C502" t="str">
            <v xml:space="preserve"> four hundred and ninety eight</v>
          </cell>
          <cell r="D502" t="str">
            <v xml:space="preserve"> four hundred and ninety eight Thousand</v>
          </cell>
          <cell r="E502" t="str">
            <v xml:space="preserve"> four hundred and ninety eight Lakhs</v>
          </cell>
          <cell r="F502" t="str">
            <v xml:space="preserve"> four hundred and ninety eight Crores</v>
          </cell>
          <cell r="G502" t="str">
            <v xml:space="preserve"> four hundred and ninety eight Millions</v>
          </cell>
          <cell r="H502" t="str">
            <v xml:space="preserve"> four hundred and ninety eight Billions</v>
          </cell>
        </row>
        <row r="503">
          <cell r="A503">
            <v>499</v>
          </cell>
          <cell r="B503" t="str">
            <v xml:space="preserve"> four hundred and ninety nine</v>
          </cell>
          <cell r="C503" t="str">
            <v xml:space="preserve"> four hundred and ninety nine</v>
          </cell>
          <cell r="D503" t="str">
            <v xml:space="preserve"> four hundred and ninety nine Thousand</v>
          </cell>
          <cell r="E503" t="str">
            <v xml:space="preserve"> four hundred and ninety nine Lakhs</v>
          </cell>
          <cell r="F503" t="str">
            <v xml:space="preserve"> four hundred and ninety nine Crores</v>
          </cell>
          <cell r="G503" t="str">
            <v xml:space="preserve"> four hundred and ninety nine Millions</v>
          </cell>
          <cell r="H503" t="str">
            <v xml:space="preserve"> four hundred and ninety nine Billions</v>
          </cell>
        </row>
        <row r="504">
          <cell r="A504">
            <v>500</v>
          </cell>
          <cell r="B504" t="str">
            <v xml:space="preserve"> five hundred</v>
          </cell>
          <cell r="C504" t="str">
            <v xml:space="preserve"> five hundred</v>
          </cell>
          <cell r="D504" t="str">
            <v xml:space="preserve"> five hundred Thousand</v>
          </cell>
          <cell r="E504" t="str">
            <v xml:space="preserve"> five hundred Lakhs</v>
          </cell>
          <cell r="F504" t="str">
            <v xml:space="preserve"> five hundred Crores</v>
          </cell>
          <cell r="G504" t="str">
            <v xml:space="preserve"> five hundred Millions</v>
          </cell>
          <cell r="H504" t="str">
            <v xml:space="preserve"> five hundred Billions</v>
          </cell>
        </row>
        <row r="505">
          <cell r="A505">
            <v>501</v>
          </cell>
          <cell r="B505" t="str">
            <v xml:space="preserve"> five hundred and one</v>
          </cell>
          <cell r="C505" t="str">
            <v xml:space="preserve"> five hundred and one</v>
          </cell>
          <cell r="D505" t="str">
            <v xml:space="preserve"> five hundred and one Thousand</v>
          </cell>
          <cell r="E505" t="str">
            <v xml:space="preserve"> five hundred and one Lakhs</v>
          </cell>
          <cell r="F505" t="str">
            <v xml:space="preserve"> five hundred and one Crores</v>
          </cell>
          <cell r="G505" t="str">
            <v xml:space="preserve"> five hundred and one Millions</v>
          </cell>
          <cell r="H505" t="str">
            <v xml:space="preserve"> five hundred and one Billions</v>
          </cell>
        </row>
        <row r="506">
          <cell r="A506">
            <v>502</v>
          </cell>
          <cell r="B506" t="str">
            <v xml:space="preserve"> five hundred and two</v>
          </cell>
          <cell r="C506" t="str">
            <v xml:space="preserve"> five hundred and two</v>
          </cell>
          <cell r="D506" t="str">
            <v xml:space="preserve"> five hundred and two Thousand</v>
          </cell>
          <cell r="E506" t="str">
            <v xml:space="preserve"> five hundred and two Lakhs</v>
          </cell>
          <cell r="F506" t="str">
            <v xml:space="preserve"> five hundred and two Crores</v>
          </cell>
          <cell r="G506" t="str">
            <v xml:space="preserve"> five hundred and two Millions</v>
          </cell>
          <cell r="H506" t="str">
            <v xml:space="preserve"> five hundred and two Billions</v>
          </cell>
        </row>
        <row r="507">
          <cell r="A507">
            <v>503</v>
          </cell>
          <cell r="B507" t="str">
            <v xml:space="preserve"> five hundred and three</v>
          </cell>
          <cell r="C507" t="str">
            <v xml:space="preserve"> five hundred and three</v>
          </cell>
          <cell r="D507" t="str">
            <v xml:space="preserve"> five hundred and three Thousand</v>
          </cell>
          <cell r="E507" t="str">
            <v xml:space="preserve"> five hundred and three Lakhs</v>
          </cell>
          <cell r="F507" t="str">
            <v xml:space="preserve"> five hundred and three Crores</v>
          </cell>
          <cell r="G507" t="str">
            <v xml:space="preserve"> five hundred and three Millions</v>
          </cell>
          <cell r="H507" t="str">
            <v xml:space="preserve"> five hundred and three Billions</v>
          </cell>
        </row>
        <row r="508">
          <cell r="A508">
            <v>504</v>
          </cell>
          <cell r="B508" t="str">
            <v xml:space="preserve"> five hundred and four</v>
          </cell>
          <cell r="C508" t="str">
            <v xml:space="preserve"> five hundred and four</v>
          </cell>
          <cell r="D508" t="str">
            <v xml:space="preserve"> five hundred and four Thousand</v>
          </cell>
          <cell r="E508" t="str">
            <v xml:space="preserve"> five hundred and four Lakhs</v>
          </cell>
          <cell r="F508" t="str">
            <v xml:space="preserve"> five hundred and four Crores</v>
          </cell>
          <cell r="G508" t="str">
            <v xml:space="preserve"> five hundred and four Millions</v>
          </cell>
          <cell r="H508" t="str">
            <v xml:space="preserve"> five hundred and four Billions</v>
          </cell>
        </row>
        <row r="509">
          <cell r="A509">
            <v>505</v>
          </cell>
          <cell r="B509" t="str">
            <v xml:space="preserve"> five hundred and five</v>
          </cell>
          <cell r="C509" t="str">
            <v xml:space="preserve"> five hundred and five</v>
          </cell>
          <cell r="D509" t="str">
            <v xml:space="preserve"> five hundred and five Thousand</v>
          </cell>
          <cell r="E509" t="str">
            <v xml:space="preserve"> five hundred and five Lakhs</v>
          </cell>
          <cell r="F509" t="str">
            <v xml:space="preserve"> five hundred and five Crores</v>
          </cell>
          <cell r="G509" t="str">
            <v xml:space="preserve"> five hundred and five Millions</v>
          </cell>
          <cell r="H509" t="str">
            <v xml:space="preserve"> five hundred and five Billions</v>
          </cell>
        </row>
        <row r="510">
          <cell r="A510">
            <v>506</v>
          </cell>
          <cell r="B510" t="str">
            <v xml:space="preserve"> five hundred and six</v>
          </cell>
          <cell r="C510" t="str">
            <v xml:space="preserve"> five hundred and six</v>
          </cell>
          <cell r="D510" t="str">
            <v xml:space="preserve"> five hundred and six Thousand</v>
          </cell>
          <cell r="E510" t="str">
            <v xml:space="preserve"> five hundred and six Lakhs</v>
          </cell>
          <cell r="F510" t="str">
            <v xml:space="preserve"> five hundred and six Crores</v>
          </cell>
          <cell r="G510" t="str">
            <v xml:space="preserve"> five hundred and six Millions</v>
          </cell>
          <cell r="H510" t="str">
            <v xml:space="preserve"> five hundred and six Billions</v>
          </cell>
        </row>
        <row r="511">
          <cell r="A511">
            <v>507</v>
          </cell>
          <cell r="B511" t="str">
            <v xml:space="preserve"> five hundred and seven</v>
          </cell>
          <cell r="C511" t="str">
            <v xml:space="preserve"> five hundred and seven</v>
          </cell>
          <cell r="D511" t="str">
            <v xml:space="preserve"> five hundred and seven Thousand</v>
          </cell>
          <cell r="E511" t="str">
            <v xml:space="preserve"> five hundred and seven Lakhs</v>
          </cell>
          <cell r="F511" t="str">
            <v xml:space="preserve"> five hundred and seven Crores</v>
          </cell>
          <cell r="G511" t="str">
            <v xml:space="preserve"> five hundred and seven Millions</v>
          </cell>
          <cell r="H511" t="str">
            <v xml:space="preserve"> five hundred and seven Billions</v>
          </cell>
        </row>
        <row r="512">
          <cell r="A512">
            <v>508</v>
          </cell>
          <cell r="B512" t="str">
            <v xml:space="preserve"> five hundred and eight</v>
          </cell>
          <cell r="C512" t="str">
            <v xml:space="preserve"> five hundred and eight</v>
          </cell>
          <cell r="D512" t="str">
            <v xml:space="preserve"> five hundred and eight Thousand</v>
          </cell>
          <cell r="E512" t="str">
            <v xml:space="preserve"> five hundred and eight Lakhs</v>
          </cell>
          <cell r="F512" t="str">
            <v xml:space="preserve"> five hundred and eight Crores</v>
          </cell>
          <cell r="G512" t="str">
            <v xml:space="preserve"> five hundred and eight Millions</v>
          </cell>
          <cell r="H512" t="str">
            <v xml:space="preserve"> five hundred and eight Billions</v>
          </cell>
        </row>
        <row r="513">
          <cell r="A513">
            <v>509</v>
          </cell>
          <cell r="B513" t="str">
            <v xml:space="preserve"> five hundred and nine</v>
          </cell>
          <cell r="C513" t="str">
            <v xml:space="preserve"> five hundred and nine</v>
          </cell>
          <cell r="D513" t="str">
            <v xml:space="preserve"> five hundred and nine Thousand</v>
          </cell>
          <cell r="E513" t="str">
            <v xml:space="preserve"> five hundred and nine Lakhs</v>
          </cell>
          <cell r="F513" t="str">
            <v xml:space="preserve"> five hundred and nine Crores</v>
          </cell>
          <cell r="G513" t="str">
            <v xml:space="preserve"> five hundred and nine Millions</v>
          </cell>
          <cell r="H513" t="str">
            <v xml:space="preserve"> five hundred and nine Billions</v>
          </cell>
        </row>
        <row r="514">
          <cell r="A514">
            <v>510</v>
          </cell>
          <cell r="B514" t="str">
            <v xml:space="preserve"> five hundred and ten</v>
          </cell>
          <cell r="C514" t="str">
            <v xml:space="preserve"> five hundred and ten</v>
          </cell>
          <cell r="D514" t="str">
            <v xml:space="preserve"> five hundred and ten Thousand</v>
          </cell>
          <cell r="E514" t="str">
            <v xml:space="preserve"> five hundred and ten Lakhs</v>
          </cell>
          <cell r="F514" t="str">
            <v xml:space="preserve"> five hundred and ten Crores</v>
          </cell>
          <cell r="G514" t="str">
            <v xml:space="preserve"> five hundred and ten Millions</v>
          </cell>
          <cell r="H514" t="str">
            <v xml:space="preserve"> five hundred and ten Billions</v>
          </cell>
        </row>
        <row r="515">
          <cell r="A515">
            <v>511</v>
          </cell>
          <cell r="B515" t="str">
            <v xml:space="preserve"> five hundred and eleven</v>
          </cell>
          <cell r="C515" t="str">
            <v xml:space="preserve"> five hundred and eleven</v>
          </cell>
          <cell r="D515" t="str">
            <v xml:space="preserve"> five hundred and eleven Thousand</v>
          </cell>
          <cell r="E515" t="str">
            <v xml:space="preserve"> five hundred and eleven Lakhs</v>
          </cell>
          <cell r="F515" t="str">
            <v xml:space="preserve"> five hundred and eleven Crores</v>
          </cell>
          <cell r="G515" t="str">
            <v xml:space="preserve"> five hundred and eleven Millions</v>
          </cell>
          <cell r="H515" t="str">
            <v xml:space="preserve"> five hundred and eleven Billions</v>
          </cell>
        </row>
        <row r="516">
          <cell r="A516">
            <v>512</v>
          </cell>
          <cell r="B516" t="str">
            <v xml:space="preserve"> five hundred and twelve</v>
          </cell>
          <cell r="C516" t="str">
            <v xml:space="preserve"> five hundred and twelve</v>
          </cell>
          <cell r="D516" t="str">
            <v xml:space="preserve"> five hundred and twelve Thousand</v>
          </cell>
          <cell r="E516" t="str">
            <v xml:space="preserve"> five hundred and twelve Lakhs</v>
          </cell>
          <cell r="F516" t="str">
            <v xml:space="preserve"> five hundred and twelve Crores</v>
          </cell>
          <cell r="G516" t="str">
            <v xml:space="preserve"> five hundred and twelve Millions</v>
          </cell>
          <cell r="H516" t="str">
            <v xml:space="preserve"> five hundred and twelve Billions</v>
          </cell>
        </row>
        <row r="517">
          <cell r="A517">
            <v>513</v>
          </cell>
          <cell r="B517" t="str">
            <v xml:space="preserve"> five hundred and thirteen</v>
          </cell>
          <cell r="C517" t="str">
            <v xml:space="preserve"> five hundred and thirteen</v>
          </cell>
          <cell r="D517" t="str">
            <v xml:space="preserve"> five hundred and thirteen Thousand</v>
          </cell>
          <cell r="E517" t="str">
            <v xml:space="preserve"> five hundred and thirteen Lakhs</v>
          </cell>
          <cell r="F517" t="str">
            <v xml:space="preserve"> five hundred and thirteen Crores</v>
          </cell>
          <cell r="G517" t="str">
            <v xml:space="preserve"> five hundred and thirteen Millions</v>
          </cell>
          <cell r="H517" t="str">
            <v xml:space="preserve"> five hundred and thirteen Billions</v>
          </cell>
        </row>
        <row r="518">
          <cell r="A518">
            <v>514</v>
          </cell>
          <cell r="B518" t="str">
            <v xml:space="preserve"> five hundred and fourteen</v>
          </cell>
          <cell r="C518" t="str">
            <v xml:space="preserve"> five hundred and fourteen</v>
          </cell>
          <cell r="D518" t="str">
            <v xml:space="preserve"> five hundred and fourteen Thousand</v>
          </cell>
          <cell r="E518" t="str">
            <v xml:space="preserve"> five hundred and fourteen Lakhs</v>
          </cell>
          <cell r="F518" t="str">
            <v xml:space="preserve"> five hundred and fourteen Crores</v>
          </cell>
          <cell r="G518" t="str">
            <v xml:space="preserve"> five hundred and fourteen Millions</v>
          </cell>
          <cell r="H518" t="str">
            <v xml:space="preserve"> five hundred and fourteen Billions</v>
          </cell>
        </row>
        <row r="519">
          <cell r="A519">
            <v>515</v>
          </cell>
          <cell r="B519" t="str">
            <v xml:space="preserve"> five hundred and fifteen</v>
          </cell>
          <cell r="C519" t="str">
            <v xml:space="preserve"> five hundred and fifteen</v>
          </cell>
          <cell r="D519" t="str">
            <v xml:space="preserve"> five hundred and fifteen Thousand</v>
          </cell>
          <cell r="E519" t="str">
            <v xml:space="preserve"> five hundred and fifteen Lakhs</v>
          </cell>
          <cell r="F519" t="str">
            <v xml:space="preserve"> five hundred and fifteen Crores</v>
          </cell>
          <cell r="G519" t="str">
            <v xml:space="preserve"> five hundred and fifteen Millions</v>
          </cell>
          <cell r="H519" t="str">
            <v xml:space="preserve"> five hundred and fifteen Billions</v>
          </cell>
        </row>
        <row r="520">
          <cell r="A520">
            <v>516</v>
          </cell>
          <cell r="B520" t="str">
            <v xml:space="preserve"> five hundred and sixteen</v>
          </cell>
          <cell r="C520" t="str">
            <v xml:space="preserve"> five hundred and sixteen</v>
          </cell>
          <cell r="D520" t="str">
            <v xml:space="preserve"> five hundred and sixteen Thousand</v>
          </cell>
          <cell r="E520" t="str">
            <v xml:space="preserve"> five hundred and sixteen Lakhs</v>
          </cell>
          <cell r="F520" t="str">
            <v xml:space="preserve"> five hundred and sixteen Crores</v>
          </cell>
          <cell r="G520" t="str">
            <v xml:space="preserve"> five hundred and sixteen Millions</v>
          </cell>
          <cell r="H520" t="str">
            <v xml:space="preserve"> five hundred and sixteen Billions</v>
          </cell>
        </row>
        <row r="521">
          <cell r="A521">
            <v>517</v>
          </cell>
          <cell r="B521" t="str">
            <v xml:space="preserve"> five hundred and seventeen</v>
          </cell>
          <cell r="C521" t="str">
            <v xml:space="preserve"> five hundred and seventeen</v>
          </cell>
          <cell r="D521" t="str">
            <v xml:space="preserve"> five hundred and seventeen Thousand</v>
          </cell>
          <cell r="E521" t="str">
            <v xml:space="preserve"> five hundred and seventeen Lakhs</v>
          </cell>
          <cell r="F521" t="str">
            <v xml:space="preserve"> five hundred and seventeen Crores</v>
          </cell>
          <cell r="G521" t="str">
            <v xml:space="preserve"> five hundred and seventeen Millions</v>
          </cell>
          <cell r="H521" t="str">
            <v xml:space="preserve"> five hundred and seventeen Billions</v>
          </cell>
        </row>
        <row r="522">
          <cell r="A522">
            <v>518</v>
          </cell>
          <cell r="B522" t="str">
            <v xml:space="preserve"> five hundred and eighteen</v>
          </cell>
          <cell r="C522" t="str">
            <v xml:space="preserve"> five hundred and eighteen</v>
          </cell>
          <cell r="D522" t="str">
            <v xml:space="preserve"> five hundred and eighteen Thousand</v>
          </cell>
          <cell r="E522" t="str">
            <v xml:space="preserve"> five hundred and eighteen Lakhs</v>
          </cell>
          <cell r="F522" t="str">
            <v xml:space="preserve"> five hundred and eighteen Crores</v>
          </cell>
          <cell r="G522" t="str">
            <v xml:space="preserve"> five hundred and eighteen Millions</v>
          </cell>
          <cell r="H522" t="str">
            <v xml:space="preserve"> five hundred and eighteen Billions</v>
          </cell>
        </row>
        <row r="523">
          <cell r="A523">
            <v>519</v>
          </cell>
          <cell r="B523" t="str">
            <v xml:space="preserve"> five hundred and nineteen</v>
          </cell>
          <cell r="C523" t="str">
            <v xml:space="preserve"> five hundred and nineteen</v>
          </cell>
          <cell r="D523" t="str">
            <v xml:space="preserve"> five hundred and nineteen Thousand</v>
          </cell>
          <cell r="E523" t="str">
            <v xml:space="preserve"> five hundred and nineteen Lakhs</v>
          </cell>
          <cell r="F523" t="str">
            <v xml:space="preserve"> five hundred and nineteen Crores</v>
          </cell>
          <cell r="G523" t="str">
            <v xml:space="preserve"> five hundred and nineteen Millions</v>
          </cell>
          <cell r="H523" t="str">
            <v xml:space="preserve"> five hundred and nineteen Billions</v>
          </cell>
        </row>
        <row r="524">
          <cell r="A524">
            <v>520</v>
          </cell>
          <cell r="B524" t="str">
            <v xml:space="preserve"> five hundred and twenty</v>
          </cell>
          <cell r="C524" t="str">
            <v xml:space="preserve"> five hundred and twenty</v>
          </cell>
          <cell r="D524" t="str">
            <v xml:space="preserve"> five hundred and twenty Thousand</v>
          </cell>
          <cell r="E524" t="str">
            <v xml:space="preserve"> five hundred and twenty Lakhs</v>
          </cell>
          <cell r="F524" t="str">
            <v xml:space="preserve"> five hundred and twenty Crores</v>
          </cell>
          <cell r="G524" t="str">
            <v xml:space="preserve"> five hundred and twenty Millions</v>
          </cell>
          <cell r="H524" t="str">
            <v xml:space="preserve"> five hundred and twenty Billions</v>
          </cell>
        </row>
        <row r="525">
          <cell r="A525">
            <v>521</v>
          </cell>
          <cell r="B525" t="str">
            <v xml:space="preserve"> five hundred and twenty one</v>
          </cell>
          <cell r="C525" t="str">
            <v xml:space="preserve"> five hundred and twenty one</v>
          </cell>
          <cell r="D525" t="str">
            <v xml:space="preserve"> five hundred and twenty one Thousand</v>
          </cell>
          <cell r="E525" t="str">
            <v xml:space="preserve"> five hundred and twenty one Lakhs</v>
          </cell>
          <cell r="F525" t="str">
            <v xml:space="preserve"> five hundred and twenty one Crores</v>
          </cell>
          <cell r="G525" t="str">
            <v xml:space="preserve"> five hundred and twenty one Millions</v>
          </cell>
          <cell r="H525" t="str">
            <v xml:space="preserve"> five hundred and twenty one Billions</v>
          </cell>
        </row>
        <row r="526">
          <cell r="A526">
            <v>522</v>
          </cell>
          <cell r="B526" t="str">
            <v xml:space="preserve"> five hundred and twenty two</v>
          </cell>
          <cell r="C526" t="str">
            <v xml:space="preserve"> five hundred and twenty two</v>
          </cell>
          <cell r="D526" t="str">
            <v xml:space="preserve"> five hundred and twenty two Thousand</v>
          </cell>
          <cell r="E526" t="str">
            <v xml:space="preserve"> five hundred and twenty two Lakhs</v>
          </cell>
          <cell r="F526" t="str">
            <v xml:space="preserve"> five hundred and twenty two Crores</v>
          </cell>
          <cell r="G526" t="str">
            <v xml:space="preserve"> five hundred and twenty two Millions</v>
          </cell>
          <cell r="H526" t="str">
            <v xml:space="preserve"> five hundred and twenty two Billions</v>
          </cell>
        </row>
        <row r="527">
          <cell r="A527">
            <v>523</v>
          </cell>
          <cell r="B527" t="str">
            <v xml:space="preserve"> five hundred and twenty three</v>
          </cell>
          <cell r="C527" t="str">
            <v xml:space="preserve"> five hundred and twenty three</v>
          </cell>
          <cell r="D527" t="str">
            <v xml:space="preserve"> five hundred and twenty three Thousand</v>
          </cell>
          <cell r="E527" t="str">
            <v xml:space="preserve"> five hundred and twenty three Lakhs</v>
          </cell>
          <cell r="F527" t="str">
            <v xml:space="preserve"> five hundred and twenty three Crores</v>
          </cell>
          <cell r="G527" t="str">
            <v xml:space="preserve"> five hundred and twenty three Millions</v>
          </cell>
          <cell r="H527" t="str">
            <v xml:space="preserve"> five hundred and twenty three Billions</v>
          </cell>
        </row>
        <row r="528">
          <cell r="A528">
            <v>524</v>
          </cell>
          <cell r="B528" t="str">
            <v xml:space="preserve"> five hundred and twenty four</v>
          </cell>
          <cell r="C528" t="str">
            <v xml:space="preserve"> five hundred and twenty four</v>
          </cell>
          <cell r="D528" t="str">
            <v xml:space="preserve"> five hundred and twenty four Thousand</v>
          </cell>
          <cell r="E528" t="str">
            <v xml:space="preserve"> five hundred and twenty four Lakhs</v>
          </cell>
          <cell r="F528" t="str">
            <v xml:space="preserve"> five hundred and twenty four Crores</v>
          </cell>
          <cell r="G528" t="str">
            <v xml:space="preserve"> five hundred and twenty four Millions</v>
          </cell>
          <cell r="H528" t="str">
            <v xml:space="preserve"> five hundred and twenty four Billions</v>
          </cell>
        </row>
        <row r="529">
          <cell r="A529">
            <v>525</v>
          </cell>
          <cell r="B529" t="str">
            <v xml:space="preserve"> five hundred and twenty five</v>
          </cell>
          <cell r="C529" t="str">
            <v xml:space="preserve"> five hundred and twenty five</v>
          </cell>
          <cell r="D529" t="str">
            <v xml:space="preserve"> five hundred and twenty five Thousand</v>
          </cell>
          <cell r="E529" t="str">
            <v xml:space="preserve"> five hundred and twenty five Lakhs</v>
          </cell>
          <cell r="F529" t="str">
            <v xml:space="preserve"> five hundred and twenty five Crores</v>
          </cell>
          <cell r="G529" t="str">
            <v xml:space="preserve"> five hundred and twenty five Millions</v>
          </cell>
          <cell r="H529" t="str">
            <v xml:space="preserve"> five hundred and twenty five Billions</v>
          </cell>
        </row>
        <row r="530">
          <cell r="A530">
            <v>526</v>
          </cell>
          <cell r="B530" t="str">
            <v xml:space="preserve"> five hundred and twenty six</v>
          </cell>
          <cell r="C530" t="str">
            <v xml:space="preserve"> five hundred and twenty six</v>
          </cell>
          <cell r="D530" t="str">
            <v xml:space="preserve"> five hundred and twenty six Thousand</v>
          </cell>
          <cell r="E530" t="str">
            <v xml:space="preserve"> five hundred and twenty six Lakhs</v>
          </cell>
          <cell r="F530" t="str">
            <v xml:space="preserve"> five hundred and twenty six Crores</v>
          </cell>
          <cell r="G530" t="str">
            <v xml:space="preserve"> five hundred and twenty six Millions</v>
          </cell>
          <cell r="H530" t="str">
            <v xml:space="preserve"> five hundred and twenty six Billions</v>
          </cell>
        </row>
        <row r="531">
          <cell r="A531">
            <v>527</v>
          </cell>
          <cell r="B531" t="str">
            <v xml:space="preserve"> five hundred and twenty seven</v>
          </cell>
          <cell r="C531" t="str">
            <v xml:space="preserve"> five hundred and twenty seven</v>
          </cell>
          <cell r="D531" t="str">
            <v xml:space="preserve"> five hundred and twenty seven Thousand</v>
          </cell>
          <cell r="E531" t="str">
            <v xml:space="preserve"> five hundred and twenty seven Lakhs</v>
          </cell>
          <cell r="F531" t="str">
            <v xml:space="preserve"> five hundred and twenty seven Crores</v>
          </cell>
          <cell r="G531" t="str">
            <v xml:space="preserve"> five hundred and twenty seven Millions</v>
          </cell>
          <cell r="H531" t="str">
            <v xml:space="preserve"> five hundred and twenty seven Billions</v>
          </cell>
        </row>
        <row r="532">
          <cell r="A532">
            <v>528</v>
          </cell>
          <cell r="B532" t="str">
            <v xml:space="preserve"> five hundred and twenty eight</v>
          </cell>
          <cell r="C532" t="str">
            <v xml:space="preserve"> five hundred and twenty eight</v>
          </cell>
          <cell r="D532" t="str">
            <v xml:space="preserve"> five hundred and twenty eight Thousand</v>
          </cell>
          <cell r="E532" t="str">
            <v xml:space="preserve"> five hundred and twenty eight Lakhs</v>
          </cell>
          <cell r="F532" t="str">
            <v xml:space="preserve"> five hundred and twenty eight Crores</v>
          </cell>
          <cell r="G532" t="str">
            <v xml:space="preserve"> five hundred and twenty eight Millions</v>
          </cell>
          <cell r="H532" t="str">
            <v xml:space="preserve"> five hundred and twenty eight Billions</v>
          </cell>
        </row>
        <row r="533">
          <cell r="A533">
            <v>529</v>
          </cell>
          <cell r="B533" t="str">
            <v xml:space="preserve"> five hundred and twenty nine</v>
          </cell>
          <cell r="C533" t="str">
            <v xml:space="preserve"> five hundred and twenty nine</v>
          </cell>
          <cell r="D533" t="str">
            <v xml:space="preserve"> five hundred and twenty nine Thousand</v>
          </cell>
          <cell r="E533" t="str">
            <v xml:space="preserve"> five hundred and twenty nine Lakhs</v>
          </cell>
          <cell r="F533" t="str">
            <v xml:space="preserve"> five hundred and twenty nine Crores</v>
          </cell>
          <cell r="G533" t="str">
            <v xml:space="preserve"> five hundred and twenty nine Millions</v>
          </cell>
          <cell r="H533" t="str">
            <v xml:space="preserve"> five hundred and twenty nine Billions</v>
          </cell>
        </row>
        <row r="534">
          <cell r="A534">
            <v>530</v>
          </cell>
          <cell r="B534" t="str">
            <v xml:space="preserve"> five hundred and thirty</v>
          </cell>
          <cell r="C534" t="str">
            <v xml:space="preserve"> five hundred and thirty</v>
          </cell>
          <cell r="D534" t="str">
            <v xml:space="preserve"> five hundred and thirty Thousand</v>
          </cell>
          <cell r="E534" t="str">
            <v xml:space="preserve"> five hundred and thirty Lakhs</v>
          </cell>
          <cell r="F534" t="str">
            <v xml:space="preserve"> five hundred and thirty Crores</v>
          </cell>
          <cell r="G534" t="str">
            <v xml:space="preserve"> five hundred and thirty Millions</v>
          </cell>
          <cell r="H534" t="str">
            <v xml:space="preserve"> five hundred and thirty Billions</v>
          </cell>
        </row>
        <row r="535">
          <cell r="A535">
            <v>531</v>
          </cell>
          <cell r="B535" t="str">
            <v xml:space="preserve"> five hundred and thirty one </v>
          </cell>
          <cell r="C535" t="str">
            <v xml:space="preserve"> five hundred and thirty one </v>
          </cell>
          <cell r="D535" t="str">
            <v xml:space="preserve"> five hundred and thirty one  Thousand</v>
          </cell>
          <cell r="E535" t="str">
            <v xml:space="preserve"> five hundred and thirty one  Lakhs</v>
          </cell>
          <cell r="F535" t="str">
            <v xml:space="preserve"> five hundred and thirty one  Crores</v>
          </cell>
          <cell r="G535" t="str">
            <v xml:space="preserve"> five hundred and thirty one  Millions</v>
          </cell>
          <cell r="H535" t="str">
            <v xml:space="preserve"> five hundred and thirty one  Billions</v>
          </cell>
        </row>
        <row r="536">
          <cell r="A536">
            <v>532</v>
          </cell>
          <cell r="B536" t="str">
            <v xml:space="preserve"> five hundred and thirty two</v>
          </cell>
          <cell r="C536" t="str">
            <v xml:space="preserve"> five hundred and thirty two</v>
          </cell>
          <cell r="D536" t="str">
            <v xml:space="preserve"> five hundred and thirty two Thousand</v>
          </cell>
          <cell r="E536" t="str">
            <v xml:space="preserve"> five hundred and thirty two Lakhs</v>
          </cell>
          <cell r="F536" t="str">
            <v xml:space="preserve"> five hundred and thirty two Crores</v>
          </cell>
          <cell r="G536" t="str">
            <v xml:space="preserve"> five hundred and thirty two Millions</v>
          </cell>
          <cell r="H536" t="str">
            <v xml:space="preserve"> five hundred and thirty two Billions</v>
          </cell>
        </row>
        <row r="537">
          <cell r="A537">
            <v>533</v>
          </cell>
          <cell r="B537" t="str">
            <v xml:space="preserve"> five hundred and thirty three </v>
          </cell>
          <cell r="C537" t="str">
            <v xml:space="preserve"> five hundred and thirty three </v>
          </cell>
          <cell r="D537" t="str">
            <v xml:space="preserve"> five hundred and thirty three  Thousand</v>
          </cell>
          <cell r="E537" t="str">
            <v xml:space="preserve"> five hundred and thirty three  Lakhs</v>
          </cell>
          <cell r="F537" t="str">
            <v xml:space="preserve"> five hundred and thirty three  Crores</v>
          </cell>
          <cell r="G537" t="str">
            <v xml:space="preserve"> five hundred and thirty three  Millions</v>
          </cell>
          <cell r="H537" t="str">
            <v xml:space="preserve"> five hundred and thirty three  Billions</v>
          </cell>
        </row>
        <row r="538">
          <cell r="A538">
            <v>534</v>
          </cell>
          <cell r="B538" t="str">
            <v xml:space="preserve"> five hundred and thirty four</v>
          </cell>
          <cell r="C538" t="str">
            <v xml:space="preserve"> five hundred and thirty four</v>
          </cell>
          <cell r="D538" t="str">
            <v xml:space="preserve"> five hundred and thirty four Thousand</v>
          </cell>
          <cell r="E538" t="str">
            <v xml:space="preserve"> five hundred and thirty four Lakhs</v>
          </cell>
          <cell r="F538" t="str">
            <v xml:space="preserve"> five hundred and thirty four Crores</v>
          </cell>
          <cell r="G538" t="str">
            <v xml:space="preserve"> five hundred and thirty four Millions</v>
          </cell>
          <cell r="H538" t="str">
            <v xml:space="preserve"> five hundred and thirty four Billions</v>
          </cell>
        </row>
        <row r="539">
          <cell r="A539">
            <v>535</v>
          </cell>
          <cell r="B539" t="str">
            <v xml:space="preserve"> five hundred and thirty five</v>
          </cell>
          <cell r="C539" t="str">
            <v xml:space="preserve"> five hundred and thirty five</v>
          </cell>
          <cell r="D539" t="str">
            <v xml:space="preserve"> five hundred and thirty five Thousand</v>
          </cell>
          <cell r="E539" t="str">
            <v xml:space="preserve"> five hundred and thirty five Lakhs</v>
          </cell>
          <cell r="F539" t="str">
            <v xml:space="preserve"> five hundred and thirty five Crores</v>
          </cell>
          <cell r="G539" t="str">
            <v xml:space="preserve"> five hundred and thirty five Millions</v>
          </cell>
          <cell r="H539" t="str">
            <v xml:space="preserve"> five hundred and thirty five Billions</v>
          </cell>
        </row>
        <row r="540">
          <cell r="A540">
            <v>536</v>
          </cell>
          <cell r="B540" t="str">
            <v xml:space="preserve"> five hundred and thirty six</v>
          </cell>
          <cell r="C540" t="str">
            <v xml:space="preserve"> five hundred and thirty six</v>
          </cell>
          <cell r="D540" t="str">
            <v xml:space="preserve"> five hundred and thirty six Thousand</v>
          </cell>
          <cell r="E540" t="str">
            <v xml:space="preserve"> five hundred and thirty six Lakhs</v>
          </cell>
          <cell r="F540" t="str">
            <v xml:space="preserve"> five hundred and thirty six Crores</v>
          </cell>
          <cell r="G540" t="str">
            <v xml:space="preserve"> five hundred and thirty six Millions</v>
          </cell>
          <cell r="H540" t="str">
            <v xml:space="preserve"> five hundred and thirty six Billions</v>
          </cell>
        </row>
        <row r="541">
          <cell r="A541">
            <v>537</v>
          </cell>
          <cell r="B541" t="str">
            <v xml:space="preserve"> five hundred and thirty seven</v>
          </cell>
          <cell r="C541" t="str">
            <v xml:space="preserve"> five hundred and thirty seven</v>
          </cell>
          <cell r="D541" t="str">
            <v xml:space="preserve"> five hundred and thirty seven Thousand</v>
          </cell>
          <cell r="E541" t="str">
            <v xml:space="preserve"> five hundred and thirty seven Lakhs</v>
          </cell>
          <cell r="F541" t="str">
            <v xml:space="preserve"> five hundred and thirty seven Crores</v>
          </cell>
          <cell r="G541" t="str">
            <v xml:space="preserve"> five hundred and thirty seven Millions</v>
          </cell>
          <cell r="H541" t="str">
            <v xml:space="preserve"> five hundred and thirty seven Billions</v>
          </cell>
        </row>
        <row r="542">
          <cell r="A542">
            <v>538</v>
          </cell>
          <cell r="B542" t="str">
            <v xml:space="preserve"> five hundred and thirty eight</v>
          </cell>
          <cell r="C542" t="str">
            <v xml:space="preserve"> five hundred and thirty eight</v>
          </cell>
          <cell r="D542" t="str">
            <v xml:space="preserve"> five hundred and thirty eight Thousand</v>
          </cell>
          <cell r="E542" t="str">
            <v xml:space="preserve"> five hundred and thirty eight Lakhs</v>
          </cell>
          <cell r="F542" t="str">
            <v xml:space="preserve"> five hundred and thirty eight Crores</v>
          </cell>
          <cell r="G542" t="str">
            <v xml:space="preserve"> five hundred and thirty eight Millions</v>
          </cell>
          <cell r="H542" t="str">
            <v xml:space="preserve"> five hundred and thirty eight Billions</v>
          </cell>
        </row>
        <row r="543">
          <cell r="A543">
            <v>539</v>
          </cell>
          <cell r="B543" t="str">
            <v xml:space="preserve"> five hundred and thirty nine</v>
          </cell>
          <cell r="C543" t="str">
            <v xml:space="preserve"> five hundred and thirty nine</v>
          </cell>
          <cell r="D543" t="str">
            <v xml:space="preserve"> five hundred and thirty nine Thousand</v>
          </cell>
          <cell r="E543" t="str">
            <v xml:space="preserve"> five hundred and thirty nine Lakhs</v>
          </cell>
          <cell r="F543" t="str">
            <v xml:space="preserve"> five hundred and thirty nine Crores</v>
          </cell>
          <cell r="G543" t="str">
            <v xml:space="preserve"> five hundred and thirty nine Millions</v>
          </cell>
          <cell r="H543" t="str">
            <v xml:space="preserve"> five hundred and thirty nine Billions</v>
          </cell>
        </row>
        <row r="544">
          <cell r="A544">
            <v>540</v>
          </cell>
          <cell r="B544" t="str">
            <v xml:space="preserve"> five hundred and forty</v>
          </cell>
          <cell r="C544" t="str">
            <v xml:space="preserve"> five hundred and forty</v>
          </cell>
          <cell r="D544" t="str">
            <v xml:space="preserve"> five hundred and forty Thousand</v>
          </cell>
          <cell r="E544" t="str">
            <v xml:space="preserve"> five hundred and forty Lakhs</v>
          </cell>
          <cell r="F544" t="str">
            <v xml:space="preserve"> five hundred and forty Crores</v>
          </cell>
          <cell r="G544" t="str">
            <v xml:space="preserve"> five hundred and forty Millions</v>
          </cell>
          <cell r="H544" t="str">
            <v xml:space="preserve"> five hundred and forty Billions</v>
          </cell>
        </row>
        <row r="545">
          <cell r="A545">
            <v>541</v>
          </cell>
          <cell r="B545" t="str">
            <v xml:space="preserve"> five hundred and forty one</v>
          </cell>
          <cell r="C545" t="str">
            <v xml:space="preserve"> five hundred and forty one</v>
          </cell>
          <cell r="D545" t="str">
            <v xml:space="preserve"> five hundred and forty one Thousand</v>
          </cell>
          <cell r="E545" t="str">
            <v xml:space="preserve"> five hundred and forty one Lakhs</v>
          </cell>
          <cell r="F545" t="str">
            <v xml:space="preserve"> five hundred and forty one Crores</v>
          </cell>
          <cell r="G545" t="str">
            <v xml:space="preserve"> five hundred and forty one Millions</v>
          </cell>
          <cell r="H545" t="str">
            <v xml:space="preserve"> five hundred and forty one Billions</v>
          </cell>
        </row>
        <row r="546">
          <cell r="A546">
            <v>542</v>
          </cell>
          <cell r="B546" t="str">
            <v xml:space="preserve"> five hundred and forty two</v>
          </cell>
          <cell r="C546" t="str">
            <v xml:space="preserve"> five hundred and forty two</v>
          </cell>
          <cell r="D546" t="str">
            <v xml:space="preserve"> five hundred and forty two Thousand</v>
          </cell>
          <cell r="E546" t="str">
            <v xml:space="preserve"> five hundred and forty two Lakhs</v>
          </cell>
          <cell r="F546" t="str">
            <v xml:space="preserve"> five hundred and forty two Crores</v>
          </cell>
          <cell r="G546" t="str">
            <v xml:space="preserve"> five hundred and forty two Millions</v>
          </cell>
          <cell r="H546" t="str">
            <v xml:space="preserve"> five hundred and forty two Billions</v>
          </cell>
        </row>
        <row r="547">
          <cell r="A547">
            <v>543</v>
          </cell>
          <cell r="B547" t="str">
            <v xml:space="preserve"> five hundred and forty three</v>
          </cell>
          <cell r="C547" t="str">
            <v xml:space="preserve"> five hundred and forty three</v>
          </cell>
          <cell r="D547" t="str">
            <v xml:space="preserve"> five hundred and forty three Thousand</v>
          </cell>
          <cell r="E547" t="str">
            <v xml:space="preserve"> five hundred and forty three Lakhs</v>
          </cell>
          <cell r="F547" t="str">
            <v xml:space="preserve"> five hundred and forty three Crores</v>
          </cell>
          <cell r="G547" t="str">
            <v xml:space="preserve"> five hundred and forty three Millions</v>
          </cell>
          <cell r="H547" t="str">
            <v xml:space="preserve"> five hundred and forty three Billions</v>
          </cell>
        </row>
        <row r="548">
          <cell r="A548">
            <v>544</v>
          </cell>
          <cell r="B548" t="str">
            <v xml:space="preserve"> five hundred and forty four</v>
          </cell>
          <cell r="C548" t="str">
            <v xml:space="preserve"> five hundred and forty four</v>
          </cell>
          <cell r="D548" t="str">
            <v xml:space="preserve"> five hundred and forty four Thousand</v>
          </cell>
          <cell r="E548" t="str">
            <v xml:space="preserve"> five hundred and forty four Lakhs</v>
          </cell>
          <cell r="F548" t="str">
            <v xml:space="preserve"> five hundred and forty four Crores</v>
          </cell>
          <cell r="G548" t="str">
            <v xml:space="preserve"> five hundred and forty four Millions</v>
          </cell>
          <cell r="H548" t="str">
            <v xml:space="preserve"> five hundred and forty four Billions</v>
          </cell>
        </row>
        <row r="549">
          <cell r="A549">
            <v>545</v>
          </cell>
          <cell r="B549" t="str">
            <v xml:space="preserve"> five hundred and forty five</v>
          </cell>
          <cell r="C549" t="str">
            <v xml:space="preserve"> five hundred and forty five</v>
          </cell>
          <cell r="D549" t="str">
            <v xml:space="preserve"> five hundred and forty five Thousand</v>
          </cell>
          <cell r="E549" t="str">
            <v xml:space="preserve"> five hundred and forty five Lakhs</v>
          </cell>
          <cell r="F549" t="str">
            <v xml:space="preserve"> five hundred and forty five Crores</v>
          </cell>
          <cell r="G549" t="str">
            <v xml:space="preserve"> five hundred and forty five Millions</v>
          </cell>
          <cell r="H549" t="str">
            <v xml:space="preserve"> five hundred and forty five Billions</v>
          </cell>
        </row>
        <row r="550">
          <cell r="A550">
            <v>546</v>
          </cell>
          <cell r="B550" t="str">
            <v xml:space="preserve"> five hundred and forty six</v>
          </cell>
          <cell r="C550" t="str">
            <v xml:space="preserve"> five hundred and forty six</v>
          </cell>
          <cell r="D550" t="str">
            <v xml:space="preserve"> five hundred and forty six Thousand</v>
          </cell>
          <cell r="E550" t="str">
            <v xml:space="preserve"> five hundred and forty six Lakhs</v>
          </cell>
          <cell r="F550" t="str">
            <v xml:space="preserve"> five hundred and forty six Crores</v>
          </cell>
          <cell r="G550" t="str">
            <v xml:space="preserve"> five hundred and forty six Millions</v>
          </cell>
          <cell r="H550" t="str">
            <v xml:space="preserve"> five hundred and forty six Billions</v>
          </cell>
        </row>
        <row r="551">
          <cell r="A551">
            <v>547</v>
          </cell>
          <cell r="B551" t="str">
            <v xml:space="preserve"> five hundred and forty seven</v>
          </cell>
          <cell r="C551" t="str">
            <v xml:space="preserve"> five hundred and forty seven</v>
          </cell>
          <cell r="D551" t="str">
            <v xml:space="preserve"> five hundred and forty seven Thousand</v>
          </cell>
          <cell r="E551" t="str">
            <v xml:space="preserve"> five hundred and forty seven Lakhs</v>
          </cell>
          <cell r="F551" t="str">
            <v xml:space="preserve"> five hundred and forty seven Crores</v>
          </cell>
          <cell r="G551" t="str">
            <v xml:space="preserve"> five hundred and forty seven Millions</v>
          </cell>
          <cell r="H551" t="str">
            <v xml:space="preserve"> five hundred and forty seven Billions</v>
          </cell>
        </row>
        <row r="552">
          <cell r="A552">
            <v>548</v>
          </cell>
          <cell r="B552" t="str">
            <v xml:space="preserve"> five hundred and forty eight</v>
          </cell>
          <cell r="C552" t="str">
            <v xml:space="preserve"> five hundred and forty eight</v>
          </cell>
          <cell r="D552" t="str">
            <v xml:space="preserve"> five hundred and forty eight Thousand</v>
          </cell>
          <cell r="E552" t="str">
            <v xml:space="preserve"> five hundred and forty eight Lakhs</v>
          </cell>
          <cell r="F552" t="str">
            <v xml:space="preserve"> five hundred and forty eight Crores</v>
          </cell>
          <cell r="G552" t="str">
            <v xml:space="preserve"> five hundred and forty eight Millions</v>
          </cell>
          <cell r="H552" t="str">
            <v xml:space="preserve"> five hundred and forty eight Billions</v>
          </cell>
        </row>
        <row r="553">
          <cell r="A553">
            <v>549</v>
          </cell>
          <cell r="B553" t="str">
            <v xml:space="preserve"> five hundred and forty nine</v>
          </cell>
          <cell r="C553" t="str">
            <v xml:space="preserve"> five hundred and forty nine</v>
          </cell>
          <cell r="D553" t="str">
            <v xml:space="preserve"> five hundred and forty nine Thousand</v>
          </cell>
          <cell r="E553" t="str">
            <v xml:space="preserve"> five hundred and forty nine Lakhs</v>
          </cell>
          <cell r="F553" t="str">
            <v xml:space="preserve"> five hundred and forty nine Crores</v>
          </cell>
          <cell r="G553" t="str">
            <v xml:space="preserve"> five hundred and forty nine Millions</v>
          </cell>
          <cell r="H553" t="str">
            <v xml:space="preserve"> five hundred and forty nine Billions</v>
          </cell>
        </row>
        <row r="554">
          <cell r="A554">
            <v>550</v>
          </cell>
          <cell r="B554" t="str">
            <v xml:space="preserve"> five hundred and fifty</v>
          </cell>
          <cell r="C554" t="str">
            <v xml:space="preserve"> five hundred and fifty</v>
          </cell>
          <cell r="D554" t="str">
            <v xml:space="preserve"> five hundred and fifty Thousand</v>
          </cell>
          <cell r="E554" t="str">
            <v xml:space="preserve"> five hundred and fifty Lakhs</v>
          </cell>
          <cell r="F554" t="str">
            <v xml:space="preserve"> five hundred and fifty Crores</v>
          </cell>
          <cell r="G554" t="str">
            <v xml:space="preserve"> five hundred and fifty Millions</v>
          </cell>
          <cell r="H554" t="str">
            <v xml:space="preserve"> five hundred and fifty Billions</v>
          </cell>
        </row>
        <row r="555">
          <cell r="A555">
            <v>551</v>
          </cell>
          <cell r="B555" t="str">
            <v xml:space="preserve"> five hundred and fifty one</v>
          </cell>
          <cell r="C555" t="str">
            <v xml:space="preserve"> five hundred and fifty one</v>
          </cell>
          <cell r="D555" t="str">
            <v xml:space="preserve"> five hundred and fifty one Thousand</v>
          </cell>
          <cell r="E555" t="str">
            <v xml:space="preserve"> five hundred and fifty one Lakhs</v>
          </cell>
          <cell r="F555" t="str">
            <v xml:space="preserve"> five hundred and fifty one Crores</v>
          </cell>
          <cell r="G555" t="str">
            <v xml:space="preserve"> five hundred and fifty one Millions</v>
          </cell>
          <cell r="H555" t="str">
            <v xml:space="preserve"> five hundred and fifty one Billions</v>
          </cell>
        </row>
        <row r="556">
          <cell r="A556">
            <v>552</v>
          </cell>
          <cell r="B556" t="str">
            <v xml:space="preserve"> five hundred and fifty two</v>
          </cell>
          <cell r="C556" t="str">
            <v xml:space="preserve"> five hundred and fifty two</v>
          </cell>
          <cell r="D556" t="str">
            <v xml:space="preserve"> five hundred and fifty two Thousand</v>
          </cell>
          <cell r="E556" t="str">
            <v xml:space="preserve"> five hundred and fifty two Lakhs</v>
          </cell>
          <cell r="F556" t="str">
            <v xml:space="preserve"> five hundred and fifty two Crores</v>
          </cell>
          <cell r="G556" t="str">
            <v xml:space="preserve"> five hundred and fifty two Millions</v>
          </cell>
          <cell r="H556" t="str">
            <v xml:space="preserve"> five hundred and fifty two Billions</v>
          </cell>
        </row>
        <row r="557">
          <cell r="A557">
            <v>553</v>
          </cell>
          <cell r="B557" t="str">
            <v xml:space="preserve"> five hundred and fifty three</v>
          </cell>
          <cell r="C557" t="str">
            <v xml:space="preserve"> five hundred and fifty three</v>
          </cell>
          <cell r="D557" t="str">
            <v xml:space="preserve"> five hundred and fifty three Thousand</v>
          </cell>
          <cell r="E557" t="str">
            <v xml:space="preserve"> five hundred and fifty three Lakhs</v>
          </cell>
          <cell r="F557" t="str">
            <v xml:space="preserve"> five hundred and fifty three Crores</v>
          </cell>
          <cell r="G557" t="str">
            <v xml:space="preserve"> five hundred and fifty three Millions</v>
          </cell>
          <cell r="H557" t="str">
            <v xml:space="preserve"> five hundred and fifty three Billions</v>
          </cell>
        </row>
        <row r="558">
          <cell r="A558">
            <v>554</v>
          </cell>
          <cell r="B558" t="str">
            <v xml:space="preserve"> five hundred and fifty four</v>
          </cell>
          <cell r="C558" t="str">
            <v xml:space="preserve"> five hundred and fifty four</v>
          </cell>
          <cell r="D558" t="str">
            <v xml:space="preserve"> five hundred and fifty four Thousand</v>
          </cell>
          <cell r="E558" t="str">
            <v xml:space="preserve"> five hundred and fifty four Lakhs</v>
          </cell>
          <cell r="F558" t="str">
            <v xml:space="preserve"> five hundred and fifty four Crores</v>
          </cell>
          <cell r="G558" t="str">
            <v xml:space="preserve"> five hundred and fifty four Millions</v>
          </cell>
          <cell r="H558" t="str">
            <v xml:space="preserve"> five hundred and fifty four Billions</v>
          </cell>
        </row>
        <row r="559">
          <cell r="A559">
            <v>555</v>
          </cell>
          <cell r="B559" t="str">
            <v xml:space="preserve"> five hundred and fifty five</v>
          </cell>
          <cell r="C559" t="str">
            <v xml:space="preserve"> five hundred and fifty five</v>
          </cell>
          <cell r="D559" t="str">
            <v xml:space="preserve"> five hundred and fifty five Thousand</v>
          </cell>
          <cell r="E559" t="str">
            <v xml:space="preserve"> five hundred and fifty five Lakhs</v>
          </cell>
          <cell r="F559" t="str">
            <v xml:space="preserve"> five hundred and fifty five Crores</v>
          </cell>
          <cell r="G559" t="str">
            <v xml:space="preserve"> five hundred and fifty five Millions</v>
          </cell>
          <cell r="H559" t="str">
            <v xml:space="preserve"> five hundred and fifty five Billions</v>
          </cell>
        </row>
        <row r="560">
          <cell r="A560">
            <v>556</v>
          </cell>
          <cell r="B560" t="str">
            <v xml:space="preserve"> five hundred and fifty six</v>
          </cell>
          <cell r="C560" t="str">
            <v xml:space="preserve"> five hundred and fifty six</v>
          </cell>
          <cell r="D560" t="str">
            <v xml:space="preserve"> five hundred and fifty six Thousand</v>
          </cell>
          <cell r="E560" t="str">
            <v xml:space="preserve"> five hundred and fifty six Lakhs</v>
          </cell>
          <cell r="F560" t="str">
            <v xml:space="preserve"> five hundred and fifty six Crores</v>
          </cell>
          <cell r="G560" t="str">
            <v xml:space="preserve"> five hundred and fifty six Millions</v>
          </cell>
          <cell r="H560" t="str">
            <v xml:space="preserve"> five hundred and fifty six Billions</v>
          </cell>
        </row>
        <row r="561">
          <cell r="A561">
            <v>557</v>
          </cell>
          <cell r="B561" t="str">
            <v xml:space="preserve"> five hundred and fifty seven</v>
          </cell>
          <cell r="C561" t="str">
            <v xml:space="preserve"> five hundred and fifty seven</v>
          </cell>
          <cell r="D561" t="str">
            <v xml:space="preserve"> five hundred and fifty seven Thousand</v>
          </cell>
          <cell r="E561" t="str">
            <v xml:space="preserve"> five hundred and fifty seven Lakhs</v>
          </cell>
          <cell r="F561" t="str">
            <v xml:space="preserve"> five hundred and fifty seven Crores</v>
          </cell>
          <cell r="G561" t="str">
            <v xml:space="preserve"> five hundred and fifty seven Millions</v>
          </cell>
          <cell r="H561" t="str">
            <v xml:space="preserve"> five hundred and fifty seven Billions</v>
          </cell>
        </row>
        <row r="562">
          <cell r="A562">
            <v>558</v>
          </cell>
          <cell r="B562" t="str">
            <v xml:space="preserve"> five hundred and fifty eight </v>
          </cell>
          <cell r="C562" t="str">
            <v xml:space="preserve"> five hundred and fifty eight </v>
          </cell>
          <cell r="D562" t="str">
            <v xml:space="preserve"> five hundred and fifty eight  Thousand</v>
          </cell>
          <cell r="E562" t="str">
            <v xml:space="preserve"> five hundred and fifty eight  Lakhs</v>
          </cell>
          <cell r="F562" t="str">
            <v xml:space="preserve"> five hundred and fifty eight  Crores</v>
          </cell>
          <cell r="G562" t="str">
            <v xml:space="preserve"> five hundred and fifty eight  Millions</v>
          </cell>
          <cell r="H562" t="str">
            <v xml:space="preserve"> five hundred and fifty eight  Billions</v>
          </cell>
        </row>
        <row r="563">
          <cell r="A563">
            <v>559</v>
          </cell>
          <cell r="B563" t="str">
            <v xml:space="preserve"> five hundred and fifty nine</v>
          </cell>
          <cell r="C563" t="str">
            <v xml:space="preserve"> five hundred and fifty nine</v>
          </cell>
          <cell r="D563" t="str">
            <v xml:space="preserve"> five hundred and fifty nine Thousand</v>
          </cell>
          <cell r="E563" t="str">
            <v xml:space="preserve"> five hundred and fifty nine Lakhs</v>
          </cell>
          <cell r="F563" t="str">
            <v xml:space="preserve"> five hundred and fifty nine Crores</v>
          </cell>
          <cell r="G563" t="str">
            <v xml:space="preserve"> five hundred and fifty nine Millions</v>
          </cell>
          <cell r="H563" t="str">
            <v xml:space="preserve"> five hundred and fifty nine Billions</v>
          </cell>
        </row>
        <row r="564">
          <cell r="A564">
            <v>560</v>
          </cell>
          <cell r="B564" t="str">
            <v xml:space="preserve"> five hundred and sixty</v>
          </cell>
          <cell r="C564" t="str">
            <v xml:space="preserve"> five hundred and sixty</v>
          </cell>
          <cell r="D564" t="str">
            <v xml:space="preserve"> five hundred and sixty Thousand</v>
          </cell>
          <cell r="E564" t="str">
            <v xml:space="preserve"> five hundred and sixty Lakhs</v>
          </cell>
          <cell r="F564" t="str">
            <v xml:space="preserve"> five hundred and sixty Crores</v>
          </cell>
          <cell r="G564" t="str">
            <v xml:space="preserve"> five hundred and sixty Millions</v>
          </cell>
          <cell r="H564" t="str">
            <v xml:space="preserve"> five hundred and sixty Billions</v>
          </cell>
        </row>
        <row r="565">
          <cell r="A565">
            <v>561</v>
          </cell>
          <cell r="B565" t="str">
            <v xml:space="preserve"> five hundred and sixty one</v>
          </cell>
          <cell r="C565" t="str">
            <v xml:space="preserve"> five hundred and sixty one</v>
          </cell>
          <cell r="D565" t="str">
            <v xml:space="preserve"> five hundred and sixty one Thousand</v>
          </cell>
          <cell r="E565" t="str">
            <v xml:space="preserve"> five hundred and sixty one Lakhs</v>
          </cell>
          <cell r="F565" t="str">
            <v xml:space="preserve"> five hundred and sixty one Crores</v>
          </cell>
          <cell r="G565" t="str">
            <v xml:space="preserve"> five hundred and sixty one Millions</v>
          </cell>
          <cell r="H565" t="str">
            <v xml:space="preserve"> five hundred and sixty one Billions</v>
          </cell>
        </row>
        <row r="566">
          <cell r="A566">
            <v>562</v>
          </cell>
          <cell r="B566" t="str">
            <v xml:space="preserve"> five hundred and sixty two</v>
          </cell>
          <cell r="C566" t="str">
            <v xml:space="preserve"> five hundred and sixty two</v>
          </cell>
          <cell r="D566" t="str">
            <v xml:space="preserve"> five hundred and sixty two Thousand</v>
          </cell>
          <cell r="E566" t="str">
            <v xml:space="preserve"> five hundred and sixty two Lakhs</v>
          </cell>
          <cell r="F566" t="str">
            <v xml:space="preserve"> five hundred and sixty two Crores</v>
          </cell>
          <cell r="G566" t="str">
            <v xml:space="preserve"> five hundred and sixty two Millions</v>
          </cell>
          <cell r="H566" t="str">
            <v xml:space="preserve"> five hundred and sixty two Billions</v>
          </cell>
        </row>
        <row r="567">
          <cell r="A567">
            <v>563</v>
          </cell>
          <cell r="B567" t="str">
            <v xml:space="preserve"> five hundred and sixty three</v>
          </cell>
          <cell r="C567" t="str">
            <v xml:space="preserve"> five hundred and sixty three</v>
          </cell>
          <cell r="D567" t="str">
            <v xml:space="preserve"> five hundred and sixty three Thousand</v>
          </cell>
          <cell r="E567" t="str">
            <v xml:space="preserve"> five hundred and sixty three Lakhs</v>
          </cell>
          <cell r="F567" t="str">
            <v xml:space="preserve"> five hundred and sixty three Crores</v>
          </cell>
          <cell r="G567" t="str">
            <v xml:space="preserve"> five hundred and sixty three Millions</v>
          </cell>
          <cell r="H567" t="str">
            <v xml:space="preserve"> five hundred and sixty three Billions</v>
          </cell>
        </row>
        <row r="568">
          <cell r="A568">
            <v>564</v>
          </cell>
          <cell r="B568" t="str">
            <v xml:space="preserve"> five hundred and sixty four</v>
          </cell>
          <cell r="C568" t="str">
            <v xml:space="preserve"> five hundred and sixty four</v>
          </cell>
          <cell r="D568" t="str">
            <v xml:space="preserve"> five hundred and sixty four Thousand</v>
          </cell>
          <cell r="E568" t="str">
            <v xml:space="preserve"> five hundred and sixty four Lakhs</v>
          </cell>
          <cell r="F568" t="str">
            <v xml:space="preserve"> five hundred and sixty four Crores</v>
          </cell>
          <cell r="G568" t="str">
            <v xml:space="preserve"> five hundred and sixty four Millions</v>
          </cell>
          <cell r="H568" t="str">
            <v xml:space="preserve"> five hundred and sixty four Billions</v>
          </cell>
        </row>
        <row r="569">
          <cell r="A569">
            <v>565</v>
          </cell>
          <cell r="B569" t="str">
            <v xml:space="preserve"> five hundred and sixty five</v>
          </cell>
          <cell r="C569" t="str">
            <v xml:space="preserve"> five hundred and sixty five</v>
          </cell>
          <cell r="D569" t="str">
            <v xml:space="preserve"> five hundred and sixty five Thousand</v>
          </cell>
          <cell r="E569" t="str">
            <v xml:space="preserve"> five hundred and sixty five Lakhs</v>
          </cell>
          <cell r="F569" t="str">
            <v xml:space="preserve"> five hundred and sixty five Crores</v>
          </cell>
          <cell r="G569" t="str">
            <v xml:space="preserve"> five hundred and sixty five Millions</v>
          </cell>
          <cell r="H569" t="str">
            <v xml:space="preserve"> five hundred and sixty five Billions</v>
          </cell>
        </row>
        <row r="570">
          <cell r="A570">
            <v>566</v>
          </cell>
          <cell r="B570" t="str">
            <v xml:space="preserve"> five hundred and sixty six</v>
          </cell>
          <cell r="C570" t="str">
            <v xml:space="preserve"> five hundred and sixty six</v>
          </cell>
          <cell r="D570" t="str">
            <v xml:space="preserve"> five hundred and sixty six Thousand</v>
          </cell>
          <cell r="E570" t="str">
            <v xml:space="preserve"> five hundred and sixty six Lakhs</v>
          </cell>
          <cell r="F570" t="str">
            <v xml:space="preserve"> five hundred and sixty six Crores</v>
          </cell>
          <cell r="G570" t="str">
            <v xml:space="preserve"> five hundred and sixty six Millions</v>
          </cell>
          <cell r="H570" t="str">
            <v xml:space="preserve"> five hundred and sixty six Billions</v>
          </cell>
        </row>
        <row r="571">
          <cell r="A571">
            <v>567</v>
          </cell>
          <cell r="B571" t="str">
            <v xml:space="preserve"> five hundred and sixty seven</v>
          </cell>
          <cell r="C571" t="str">
            <v xml:space="preserve"> five hundred and sixty seven</v>
          </cell>
          <cell r="D571" t="str">
            <v xml:space="preserve"> five hundred and sixty seven Thousand</v>
          </cell>
          <cell r="E571" t="str">
            <v xml:space="preserve"> five hundred and sixty seven Lakhs</v>
          </cell>
          <cell r="F571" t="str">
            <v xml:space="preserve"> five hundred and sixty seven Crores</v>
          </cell>
          <cell r="G571" t="str">
            <v xml:space="preserve"> five hundred and sixty seven Millions</v>
          </cell>
          <cell r="H571" t="str">
            <v xml:space="preserve"> five hundred and sixty seven Billions</v>
          </cell>
        </row>
        <row r="572">
          <cell r="A572">
            <v>568</v>
          </cell>
          <cell r="B572" t="str">
            <v xml:space="preserve"> five hundred and sixty eight</v>
          </cell>
          <cell r="C572" t="str">
            <v xml:space="preserve"> five hundred and sixty eight</v>
          </cell>
          <cell r="D572" t="str">
            <v xml:space="preserve"> five hundred and sixty eight Thousand</v>
          </cell>
          <cell r="E572" t="str">
            <v xml:space="preserve"> five hundred and sixty eight Lakhs</v>
          </cell>
          <cell r="F572" t="str">
            <v xml:space="preserve"> five hundred and sixty eight Crores</v>
          </cell>
          <cell r="G572" t="str">
            <v xml:space="preserve"> five hundred and sixty eight Millions</v>
          </cell>
          <cell r="H572" t="str">
            <v xml:space="preserve"> five hundred and sixty eight Billions</v>
          </cell>
        </row>
        <row r="573">
          <cell r="A573">
            <v>569</v>
          </cell>
          <cell r="B573" t="str">
            <v xml:space="preserve"> five hundred and sixty nine</v>
          </cell>
          <cell r="C573" t="str">
            <v xml:space="preserve"> five hundred and sixty nine</v>
          </cell>
          <cell r="D573" t="str">
            <v xml:space="preserve"> five hundred and sixty nine Thousand</v>
          </cell>
          <cell r="E573" t="str">
            <v xml:space="preserve"> five hundred and sixty nine Lakhs</v>
          </cell>
          <cell r="F573" t="str">
            <v xml:space="preserve"> five hundred and sixty nine Crores</v>
          </cell>
          <cell r="G573" t="str">
            <v xml:space="preserve"> five hundred and sixty nine Millions</v>
          </cell>
          <cell r="H573" t="str">
            <v xml:space="preserve"> five hundred and sixty nine Billions</v>
          </cell>
        </row>
        <row r="574">
          <cell r="A574">
            <v>570</v>
          </cell>
          <cell r="B574" t="str">
            <v xml:space="preserve"> five hundred and seventy</v>
          </cell>
          <cell r="C574" t="str">
            <v xml:space="preserve"> five hundred and seventy</v>
          </cell>
          <cell r="D574" t="str">
            <v xml:space="preserve"> five hundred and seventy Thousand</v>
          </cell>
          <cell r="E574" t="str">
            <v xml:space="preserve"> five hundred and seventy Lakhs</v>
          </cell>
          <cell r="F574" t="str">
            <v xml:space="preserve"> five hundred and seventy Crores</v>
          </cell>
          <cell r="G574" t="str">
            <v xml:space="preserve"> five hundred and seventy Millions</v>
          </cell>
          <cell r="H574" t="str">
            <v xml:space="preserve"> five hundred and seventy Billions</v>
          </cell>
        </row>
        <row r="575">
          <cell r="A575">
            <v>571</v>
          </cell>
          <cell r="B575" t="str">
            <v xml:space="preserve"> five hundred and seventy one</v>
          </cell>
          <cell r="C575" t="str">
            <v xml:space="preserve"> five hundred and seventy one</v>
          </cell>
          <cell r="D575" t="str">
            <v xml:space="preserve"> five hundred and seventy one Thousand</v>
          </cell>
          <cell r="E575" t="str">
            <v xml:space="preserve"> five hundred and seventy one Lakhs</v>
          </cell>
          <cell r="F575" t="str">
            <v xml:space="preserve"> five hundred and seventy one Crores</v>
          </cell>
          <cell r="G575" t="str">
            <v xml:space="preserve"> five hundred and seventy one Millions</v>
          </cell>
          <cell r="H575" t="str">
            <v xml:space="preserve"> five hundred and seventy one Billions</v>
          </cell>
        </row>
        <row r="576">
          <cell r="A576">
            <v>572</v>
          </cell>
          <cell r="B576" t="str">
            <v xml:space="preserve"> five hundred and seventy two</v>
          </cell>
          <cell r="C576" t="str">
            <v xml:space="preserve"> five hundred and seventy two</v>
          </cell>
          <cell r="D576" t="str">
            <v xml:space="preserve"> five hundred and seventy two Thousand</v>
          </cell>
          <cell r="E576" t="str">
            <v xml:space="preserve"> five hundred and seventy two Lakhs</v>
          </cell>
          <cell r="F576" t="str">
            <v xml:space="preserve"> five hundred and seventy two Crores</v>
          </cell>
          <cell r="G576" t="str">
            <v xml:space="preserve"> five hundred and seventy two Millions</v>
          </cell>
          <cell r="H576" t="str">
            <v xml:space="preserve"> five hundred and seventy two Billions</v>
          </cell>
        </row>
        <row r="577">
          <cell r="A577">
            <v>573</v>
          </cell>
          <cell r="B577" t="str">
            <v xml:space="preserve"> five hundred and seventy three</v>
          </cell>
          <cell r="C577" t="str">
            <v xml:space="preserve"> five hundred and seventy three</v>
          </cell>
          <cell r="D577" t="str">
            <v xml:space="preserve"> five hundred and seventy three Thousand</v>
          </cell>
          <cell r="E577" t="str">
            <v xml:space="preserve"> five hundred and seventy three Lakhs</v>
          </cell>
          <cell r="F577" t="str">
            <v xml:space="preserve"> five hundred and seventy three Crores</v>
          </cell>
          <cell r="G577" t="str">
            <v xml:space="preserve"> five hundred and seventy three Millions</v>
          </cell>
          <cell r="H577" t="str">
            <v xml:space="preserve"> five hundred and seventy three Billions</v>
          </cell>
        </row>
        <row r="578">
          <cell r="A578">
            <v>574</v>
          </cell>
          <cell r="B578" t="str">
            <v xml:space="preserve"> five hundred and seventy four</v>
          </cell>
          <cell r="C578" t="str">
            <v xml:space="preserve"> five hundred and seventy four</v>
          </cell>
          <cell r="D578" t="str">
            <v xml:space="preserve"> five hundred and seventy four Thousand</v>
          </cell>
          <cell r="E578" t="str">
            <v xml:space="preserve"> five hundred and seventy four Lakhs</v>
          </cell>
          <cell r="F578" t="str">
            <v xml:space="preserve"> five hundred and seventy four Crores</v>
          </cell>
          <cell r="G578" t="str">
            <v xml:space="preserve"> five hundred and seventy four Millions</v>
          </cell>
          <cell r="H578" t="str">
            <v xml:space="preserve"> five hundred and seventy four Billions</v>
          </cell>
        </row>
        <row r="579">
          <cell r="A579">
            <v>575</v>
          </cell>
          <cell r="B579" t="str">
            <v xml:space="preserve"> five hundred and seventy five</v>
          </cell>
          <cell r="C579" t="str">
            <v xml:space="preserve"> five hundred and seventy five</v>
          </cell>
          <cell r="D579" t="str">
            <v xml:space="preserve"> five hundred and seventy five Thousand</v>
          </cell>
          <cell r="E579" t="str">
            <v xml:space="preserve"> five hundred and seventy five Lakhs</v>
          </cell>
          <cell r="F579" t="str">
            <v xml:space="preserve"> five hundred and seventy five Crores</v>
          </cell>
          <cell r="G579" t="str">
            <v xml:space="preserve"> five hundred and seventy five Millions</v>
          </cell>
          <cell r="H579" t="str">
            <v xml:space="preserve"> five hundred and seventy five Billions</v>
          </cell>
        </row>
        <row r="580">
          <cell r="A580">
            <v>576</v>
          </cell>
          <cell r="B580" t="str">
            <v xml:space="preserve"> five hundred and seventy six</v>
          </cell>
          <cell r="C580" t="str">
            <v xml:space="preserve"> five hundred and seventy six</v>
          </cell>
          <cell r="D580" t="str">
            <v xml:space="preserve"> five hundred and seventy six Thousand</v>
          </cell>
          <cell r="E580" t="str">
            <v xml:space="preserve"> five hundred and seventy six Lakhs</v>
          </cell>
          <cell r="F580" t="str">
            <v xml:space="preserve"> five hundred and seventy six Crores</v>
          </cell>
          <cell r="G580" t="str">
            <v xml:space="preserve"> five hundred and seventy six Millions</v>
          </cell>
          <cell r="H580" t="str">
            <v xml:space="preserve"> five hundred and seventy six Billions</v>
          </cell>
        </row>
        <row r="581">
          <cell r="A581">
            <v>577</v>
          </cell>
          <cell r="B581" t="str">
            <v xml:space="preserve"> five hundred and seventy seven</v>
          </cell>
          <cell r="C581" t="str">
            <v xml:space="preserve"> five hundred and seventy seven</v>
          </cell>
          <cell r="D581" t="str">
            <v xml:space="preserve"> five hundred and seventy seven Thousand</v>
          </cell>
          <cell r="E581" t="str">
            <v xml:space="preserve"> five hundred and seventy seven Lakhs</v>
          </cell>
          <cell r="F581" t="str">
            <v xml:space="preserve"> five hundred and seventy seven Crores</v>
          </cell>
          <cell r="G581" t="str">
            <v xml:space="preserve"> five hundred and seventy seven Millions</v>
          </cell>
          <cell r="H581" t="str">
            <v xml:space="preserve"> five hundred and seventy seven Billions</v>
          </cell>
        </row>
        <row r="582">
          <cell r="A582">
            <v>578</v>
          </cell>
          <cell r="B582" t="str">
            <v xml:space="preserve"> five hundred and seventy eight</v>
          </cell>
          <cell r="C582" t="str">
            <v xml:space="preserve"> five hundred and seventy eight</v>
          </cell>
          <cell r="D582" t="str">
            <v xml:space="preserve"> five hundred and seventy eight Thousand</v>
          </cell>
          <cell r="E582" t="str">
            <v xml:space="preserve"> five hundred and seventy eight Lakhs</v>
          </cell>
          <cell r="F582" t="str">
            <v xml:space="preserve"> five hundred and seventy eight Crores</v>
          </cell>
          <cell r="G582" t="str">
            <v xml:space="preserve"> five hundred and seventy eight Millions</v>
          </cell>
          <cell r="H582" t="str">
            <v xml:space="preserve"> five hundred and seventy eight Billions</v>
          </cell>
        </row>
        <row r="583">
          <cell r="A583">
            <v>579</v>
          </cell>
          <cell r="B583" t="str">
            <v xml:space="preserve"> five hundred and seventy nine</v>
          </cell>
          <cell r="C583" t="str">
            <v xml:space="preserve"> five hundred and seventy nine</v>
          </cell>
          <cell r="D583" t="str">
            <v xml:space="preserve"> five hundred and seventy nine Thousand</v>
          </cell>
          <cell r="E583" t="str">
            <v xml:space="preserve"> five hundred and seventy nine Lakhs</v>
          </cell>
          <cell r="F583" t="str">
            <v xml:space="preserve"> five hundred and seventy nine Crores</v>
          </cell>
          <cell r="G583" t="str">
            <v xml:space="preserve"> five hundred and seventy nine Millions</v>
          </cell>
          <cell r="H583" t="str">
            <v xml:space="preserve"> five hundred and seventy nine Billions</v>
          </cell>
        </row>
        <row r="584">
          <cell r="A584">
            <v>580</v>
          </cell>
          <cell r="B584" t="str">
            <v xml:space="preserve"> five hundred and eighty</v>
          </cell>
          <cell r="C584" t="str">
            <v xml:space="preserve"> five hundred and eighty</v>
          </cell>
          <cell r="D584" t="str">
            <v xml:space="preserve"> five hundred and eighty Thousand</v>
          </cell>
          <cell r="E584" t="str">
            <v xml:space="preserve"> five hundred and eighty Lakhs</v>
          </cell>
          <cell r="F584" t="str">
            <v xml:space="preserve"> five hundred and eighty Crores</v>
          </cell>
          <cell r="G584" t="str">
            <v xml:space="preserve"> five hundred and eighty Millions</v>
          </cell>
          <cell r="H584" t="str">
            <v xml:space="preserve"> five hundred and eighty Billions</v>
          </cell>
        </row>
        <row r="585">
          <cell r="A585">
            <v>581</v>
          </cell>
          <cell r="B585" t="str">
            <v xml:space="preserve"> five hundred and eighty one</v>
          </cell>
          <cell r="C585" t="str">
            <v xml:space="preserve"> five hundred and eighty one</v>
          </cell>
          <cell r="D585" t="str">
            <v xml:space="preserve"> five hundred and eighty one Thousand</v>
          </cell>
          <cell r="E585" t="str">
            <v xml:space="preserve"> five hundred and eighty one Lakhs</v>
          </cell>
          <cell r="F585" t="str">
            <v xml:space="preserve"> five hundred and eighty one Crores</v>
          </cell>
          <cell r="G585" t="str">
            <v xml:space="preserve"> five hundred and eighty one Millions</v>
          </cell>
          <cell r="H585" t="str">
            <v xml:space="preserve"> five hundred and eighty one Billions</v>
          </cell>
        </row>
        <row r="586">
          <cell r="A586">
            <v>582</v>
          </cell>
          <cell r="B586" t="str">
            <v xml:space="preserve"> five hundred and eighty two</v>
          </cell>
          <cell r="C586" t="str">
            <v xml:space="preserve"> five hundred and eighty two</v>
          </cell>
          <cell r="D586" t="str">
            <v xml:space="preserve"> five hundred and eighty two Thousand</v>
          </cell>
          <cell r="E586" t="str">
            <v xml:space="preserve"> five hundred and eighty two Lakhs</v>
          </cell>
          <cell r="F586" t="str">
            <v xml:space="preserve"> five hundred and eighty two Crores</v>
          </cell>
          <cell r="G586" t="str">
            <v xml:space="preserve"> five hundred and eighty two Millions</v>
          </cell>
          <cell r="H586" t="str">
            <v xml:space="preserve"> five hundred and eighty two Billions</v>
          </cell>
        </row>
        <row r="587">
          <cell r="A587">
            <v>583</v>
          </cell>
          <cell r="B587" t="str">
            <v xml:space="preserve"> five hundred and eighty three</v>
          </cell>
          <cell r="C587" t="str">
            <v xml:space="preserve"> five hundred and eighty three</v>
          </cell>
          <cell r="D587" t="str">
            <v xml:space="preserve"> five hundred and eighty three Thousand</v>
          </cell>
          <cell r="E587" t="str">
            <v xml:space="preserve"> five hundred and eighty three Lakhs</v>
          </cell>
          <cell r="F587" t="str">
            <v xml:space="preserve"> five hundred and eighty three Crores</v>
          </cell>
          <cell r="G587" t="str">
            <v xml:space="preserve"> five hundred and eighty three Millions</v>
          </cell>
          <cell r="H587" t="str">
            <v xml:space="preserve"> five hundred and eighty three Billions</v>
          </cell>
        </row>
        <row r="588">
          <cell r="A588">
            <v>584</v>
          </cell>
          <cell r="B588" t="str">
            <v xml:space="preserve"> five hundred and eighty four</v>
          </cell>
          <cell r="C588" t="str">
            <v xml:space="preserve"> five hundred and eighty four</v>
          </cell>
          <cell r="D588" t="str">
            <v xml:space="preserve"> five hundred and eighty four Thousand</v>
          </cell>
          <cell r="E588" t="str">
            <v xml:space="preserve"> five hundred and eighty four Lakhs</v>
          </cell>
          <cell r="F588" t="str">
            <v xml:space="preserve"> five hundred and eighty four Crores</v>
          </cell>
          <cell r="G588" t="str">
            <v xml:space="preserve"> five hundred and eighty four Millions</v>
          </cell>
          <cell r="H588" t="str">
            <v xml:space="preserve"> five hundred and eighty four Billions</v>
          </cell>
        </row>
        <row r="589">
          <cell r="A589">
            <v>585</v>
          </cell>
          <cell r="B589" t="str">
            <v xml:space="preserve"> five hundred and eighty five</v>
          </cell>
          <cell r="C589" t="str">
            <v xml:space="preserve"> five hundred and eighty five</v>
          </cell>
          <cell r="D589" t="str">
            <v xml:space="preserve"> five hundred and eighty five Thousand</v>
          </cell>
          <cell r="E589" t="str">
            <v xml:space="preserve"> five hundred and eighty five Lakhs</v>
          </cell>
          <cell r="F589" t="str">
            <v xml:space="preserve"> five hundred and eighty five Crores</v>
          </cell>
          <cell r="G589" t="str">
            <v xml:space="preserve"> five hundred and eighty five Millions</v>
          </cell>
          <cell r="H589" t="str">
            <v xml:space="preserve"> five hundred and eighty five Billions</v>
          </cell>
        </row>
        <row r="590">
          <cell r="A590">
            <v>586</v>
          </cell>
          <cell r="B590" t="str">
            <v xml:space="preserve"> five hundred and eighty six</v>
          </cell>
          <cell r="C590" t="str">
            <v xml:space="preserve"> five hundred and eighty six</v>
          </cell>
          <cell r="D590" t="str">
            <v xml:space="preserve"> five hundred and eighty six Thousand</v>
          </cell>
          <cell r="E590" t="str">
            <v xml:space="preserve"> five hundred and eighty six Lakhs</v>
          </cell>
          <cell r="F590" t="str">
            <v xml:space="preserve"> five hundred and eighty six Crores</v>
          </cell>
          <cell r="G590" t="str">
            <v xml:space="preserve"> five hundred and eighty six Millions</v>
          </cell>
          <cell r="H590" t="str">
            <v xml:space="preserve"> five hundred and eighty six Billions</v>
          </cell>
        </row>
        <row r="591">
          <cell r="A591">
            <v>587</v>
          </cell>
          <cell r="B591" t="str">
            <v xml:space="preserve"> five hundred and eighty seven</v>
          </cell>
          <cell r="C591" t="str">
            <v xml:space="preserve"> five hundred and eighty seven</v>
          </cell>
          <cell r="D591" t="str">
            <v xml:space="preserve"> five hundred and eighty seven Thousand</v>
          </cell>
          <cell r="E591" t="str">
            <v xml:space="preserve"> five hundred and eighty seven Lakhs</v>
          </cell>
          <cell r="F591" t="str">
            <v xml:space="preserve"> five hundred and eighty seven Crores</v>
          </cell>
          <cell r="G591" t="str">
            <v xml:space="preserve"> five hundred and eighty seven Millions</v>
          </cell>
          <cell r="H591" t="str">
            <v xml:space="preserve"> five hundred and eighty seven Billions</v>
          </cell>
        </row>
        <row r="592">
          <cell r="A592">
            <v>588</v>
          </cell>
          <cell r="B592" t="str">
            <v xml:space="preserve"> five hundred and eighty eight</v>
          </cell>
          <cell r="C592" t="str">
            <v xml:space="preserve"> five hundred and eighty eight</v>
          </cell>
          <cell r="D592" t="str">
            <v xml:space="preserve"> five hundred and eighty eight Thousand</v>
          </cell>
          <cell r="E592" t="str">
            <v xml:space="preserve"> five hundred and eighty eight Lakhs</v>
          </cell>
          <cell r="F592" t="str">
            <v xml:space="preserve"> five hundred and eighty eight Crores</v>
          </cell>
          <cell r="G592" t="str">
            <v xml:space="preserve"> five hundred and eighty eight Millions</v>
          </cell>
          <cell r="H592" t="str">
            <v xml:space="preserve"> five hundred and eighty eight Billions</v>
          </cell>
        </row>
        <row r="593">
          <cell r="A593">
            <v>589</v>
          </cell>
          <cell r="B593" t="str">
            <v xml:space="preserve"> five hundred and eighty nine</v>
          </cell>
          <cell r="C593" t="str">
            <v xml:space="preserve"> five hundred and eighty nine</v>
          </cell>
          <cell r="D593" t="str">
            <v xml:space="preserve"> five hundred and eighty nine Thousand</v>
          </cell>
          <cell r="E593" t="str">
            <v xml:space="preserve"> five hundred and eighty nine Lakhs</v>
          </cell>
          <cell r="F593" t="str">
            <v xml:space="preserve"> five hundred and eighty nine Crores</v>
          </cell>
          <cell r="G593" t="str">
            <v xml:space="preserve"> five hundred and eighty nine Millions</v>
          </cell>
          <cell r="H593" t="str">
            <v xml:space="preserve"> five hundred and eighty nine Billions</v>
          </cell>
        </row>
        <row r="594">
          <cell r="A594">
            <v>590</v>
          </cell>
          <cell r="B594" t="str">
            <v xml:space="preserve"> five hundred and ninety</v>
          </cell>
          <cell r="C594" t="str">
            <v xml:space="preserve"> five hundred and ninety</v>
          </cell>
          <cell r="D594" t="str">
            <v xml:space="preserve"> five hundred and ninety Thousand</v>
          </cell>
          <cell r="E594" t="str">
            <v xml:space="preserve"> five hundred and ninety Lakhs</v>
          </cell>
          <cell r="F594" t="str">
            <v xml:space="preserve"> five hundred and ninety Crores</v>
          </cell>
          <cell r="G594" t="str">
            <v xml:space="preserve"> five hundred and ninety Millions</v>
          </cell>
          <cell r="H594" t="str">
            <v xml:space="preserve"> five hundred and ninety Billions</v>
          </cell>
        </row>
        <row r="595">
          <cell r="A595">
            <v>591</v>
          </cell>
          <cell r="B595" t="str">
            <v xml:space="preserve"> five hundred and ninety one</v>
          </cell>
          <cell r="C595" t="str">
            <v xml:space="preserve"> five hundred and ninety one</v>
          </cell>
          <cell r="D595" t="str">
            <v xml:space="preserve"> five hundred and ninety one Thousand</v>
          </cell>
          <cell r="E595" t="str">
            <v xml:space="preserve"> five hundred and ninety one Lakhs</v>
          </cell>
          <cell r="F595" t="str">
            <v xml:space="preserve"> five hundred and ninety one Crores</v>
          </cell>
          <cell r="G595" t="str">
            <v xml:space="preserve"> five hundred and ninety one Millions</v>
          </cell>
          <cell r="H595" t="str">
            <v xml:space="preserve"> five hundred and ninety one Billions</v>
          </cell>
        </row>
        <row r="596">
          <cell r="A596">
            <v>592</v>
          </cell>
          <cell r="B596" t="str">
            <v xml:space="preserve"> five hundred and ninety two</v>
          </cell>
          <cell r="C596" t="str">
            <v xml:space="preserve"> five hundred and ninety two</v>
          </cell>
          <cell r="D596" t="str">
            <v xml:space="preserve"> five hundred and ninety two Thousand</v>
          </cell>
          <cell r="E596" t="str">
            <v xml:space="preserve"> five hundred and ninety two Lakhs</v>
          </cell>
          <cell r="F596" t="str">
            <v xml:space="preserve"> five hundred and ninety two Crores</v>
          </cell>
          <cell r="G596" t="str">
            <v xml:space="preserve"> five hundred and ninety two Millions</v>
          </cell>
          <cell r="H596" t="str">
            <v xml:space="preserve"> five hundred and ninety two Billions</v>
          </cell>
        </row>
        <row r="597">
          <cell r="A597">
            <v>593</v>
          </cell>
          <cell r="B597" t="str">
            <v xml:space="preserve"> five hundred and ninety three</v>
          </cell>
          <cell r="C597" t="str">
            <v xml:space="preserve"> five hundred and ninety three</v>
          </cell>
          <cell r="D597" t="str">
            <v xml:space="preserve"> five hundred and ninety three Thousand</v>
          </cell>
          <cell r="E597" t="str">
            <v xml:space="preserve"> five hundred and ninety three Lakhs</v>
          </cell>
          <cell r="F597" t="str">
            <v xml:space="preserve"> five hundred and ninety three Crores</v>
          </cell>
          <cell r="G597" t="str">
            <v xml:space="preserve"> five hundred and ninety three Millions</v>
          </cell>
          <cell r="H597" t="str">
            <v xml:space="preserve"> five hundred and ninety three Billions</v>
          </cell>
        </row>
        <row r="598">
          <cell r="A598">
            <v>594</v>
          </cell>
          <cell r="B598" t="str">
            <v xml:space="preserve"> five hundred and ninety four</v>
          </cell>
          <cell r="C598" t="str">
            <v xml:space="preserve"> five hundred and ninety four</v>
          </cell>
          <cell r="D598" t="str">
            <v xml:space="preserve"> five hundred and ninety four Thousand</v>
          </cell>
          <cell r="E598" t="str">
            <v xml:space="preserve"> five hundred and ninety four Lakhs</v>
          </cell>
          <cell r="F598" t="str">
            <v xml:space="preserve"> five hundred and ninety four Crores</v>
          </cell>
          <cell r="G598" t="str">
            <v xml:space="preserve"> five hundred and ninety four Millions</v>
          </cell>
          <cell r="H598" t="str">
            <v xml:space="preserve"> five hundred and ninety four Billions</v>
          </cell>
        </row>
        <row r="599">
          <cell r="A599">
            <v>595</v>
          </cell>
          <cell r="B599" t="str">
            <v xml:space="preserve"> five hundred and ninety five</v>
          </cell>
          <cell r="C599" t="str">
            <v xml:space="preserve"> five hundred and ninety five</v>
          </cell>
          <cell r="D599" t="str">
            <v xml:space="preserve"> five hundred and ninety five Thousand</v>
          </cell>
          <cell r="E599" t="str">
            <v xml:space="preserve"> five hundred and ninety five Lakhs</v>
          </cell>
          <cell r="F599" t="str">
            <v xml:space="preserve"> five hundred and ninety five Crores</v>
          </cell>
          <cell r="G599" t="str">
            <v xml:space="preserve"> five hundred and ninety five Millions</v>
          </cell>
          <cell r="H599" t="str">
            <v xml:space="preserve"> five hundred and ninety five Billions</v>
          </cell>
        </row>
        <row r="600">
          <cell r="A600">
            <v>596</v>
          </cell>
          <cell r="B600" t="str">
            <v xml:space="preserve"> five hundred and ninety six</v>
          </cell>
          <cell r="C600" t="str">
            <v xml:space="preserve"> five hundred and ninety six</v>
          </cell>
          <cell r="D600" t="str">
            <v xml:space="preserve"> five hundred and ninety six Thousand</v>
          </cell>
          <cell r="E600" t="str">
            <v xml:space="preserve"> five hundred and ninety six Lakhs</v>
          </cell>
          <cell r="F600" t="str">
            <v xml:space="preserve"> five hundred and ninety six Crores</v>
          </cell>
          <cell r="G600" t="str">
            <v xml:space="preserve"> five hundred and ninety six Millions</v>
          </cell>
          <cell r="H600" t="str">
            <v xml:space="preserve"> five hundred and ninety six Billions</v>
          </cell>
        </row>
        <row r="601">
          <cell r="A601">
            <v>597</v>
          </cell>
          <cell r="B601" t="str">
            <v xml:space="preserve"> five hundred and ninety seven</v>
          </cell>
          <cell r="C601" t="str">
            <v xml:space="preserve"> five hundred and ninety seven</v>
          </cell>
          <cell r="D601" t="str">
            <v xml:space="preserve"> five hundred and ninety seven Thousand</v>
          </cell>
          <cell r="E601" t="str">
            <v xml:space="preserve"> five hundred and ninety seven Lakhs</v>
          </cell>
          <cell r="F601" t="str">
            <v xml:space="preserve"> five hundred and ninety seven Crores</v>
          </cell>
          <cell r="G601" t="str">
            <v xml:space="preserve"> five hundred and ninety seven Millions</v>
          </cell>
          <cell r="H601" t="str">
            <v xml:space="preserve"> five hundred and ninety seven Billions</v>
          </cell>
        </row>
        <row r="602">
          <cell r="A602">
            <v>598</v>
          </cell>
          <cell r="B602" t="str">
            <v xml:space="preserve"> five hundred and ninety eight</v>
          </cell>
          <cell r="C602" t="str">
            <v xml:space="preserve"> five hundred and ninety eight</v>
          </cell>
          <cell r="D602" t="str">
            <v xml:space="preserve"> five hundred and ninety eight Thousand</v>
          </cell>
          <cell r="E602" t="str">
            <v xml:space="preserve"> five hundred and ninety eight Lakhs</v>
          </cell>
          <cell r="F602" t="str">
            <v xml:space="preserve"> five hundred and ninety eight Crores</v>
          </cell>
          <cell r="G602" t="str">
            <v xml:space="preserve"> five hundred and ninety eight Millions</v>
          </cell>
          <cell r="H602" t="str">
            <v xml:space="preserve"> five hundred and ninety eight Billions</v>
          </cell>
        </row>
        <row r="603">
          <cell r="A603">
            <v>599</v>
          </cell>
          <cell r="B603" t="str">
            <v xml:space="preserve"> five hundred and ninety nine</v>
          </cell>
          <cell r="C603" t="str">
            <v xml:space="preserve"> five hundred and ninety nine</v>
          </cell>
          <cell r="D603" t="str">
            <v xml:space="preserve"> five hundred and ninety nine Thousand</v>
          </cell>
          <cell r="E603" t="str">
            <v xml:space="preserve"> five hundred and ninety nine Lakhs</v>
          </cell>
          <cell r="F603" t="str">
            <v xml:space="preserve"> five hundred and ninety nine Crores</v>
          </cell>
          <cell r="G603" t="str">
            <v xml:space="preserve"> five hundred and ninety nine Millions</v>
          </cell>
          <cell r="H603" t="str">
            <v xml:space="preserve"> five hundred and ninety nine Billions</v>
          </cell>
        </row>
        <row r="604">
          <cell r="A604">
            <v>600</v>
          </cell>
          <cell r="B604" t="str">
            <v xml:space="preserve"> six hundred</v>
          </cell>
          <cell r="C604" t="str">
            <v xml:space="preserve"> six hundred</v>
          </cell>
          <cell r="D604" t="str">
            <v xml:space="preserve"> six hundred Thousand</v>
          </cell>
          <cell r="E604" t="str">
            <v xml:space="preserve"> six hundred Lakhs</v>
          </cell>
          <cell r="F604" t="str">
            <v xml:space="preserve"> six hundred Crores</v>
          </cell>
          <cell r="G604" t="str">
            <v xml:space="preserve"> six hundred Millions</v>
          </cell>
          <cell r="H604" t="str">
            <v xml:space="preserve"> six hundred Billions</v>
          </cell>
        </row>
        <row r="605">
          <cell r="A605">
            <v>601</v>
          </cell>
          <cell r="B605" t="str">
            <v xml:space="preserve"> six hundred and one</v>
          </cell>
          <cell r="C605" t="str">
            <v xml:space="preserve"> six hundred and one</v>
          </cell>
          <cell r="D605" t="str">
            <v xml:space="preserve"> six hundred and one Thousand</v>
          </cell>
          <cell r="E605" t="str">
            <v xml:space="preserve"> six hundred and one Lakhs</v>
          </cell>
          <cell r="F605" t="str">
            <v xml:space="preserve"> six hundred and one Crores</v>
          </cell>
          <cell r="G605" t="str">
            <v xml:space="preserve"> six hundred and one Millions</v>
          </cell>
          <cell r="H605" t="str">
            <v xml:space="preserve"> six hundred and one Billions</v>
          </cell>
        </row>
        <row r="606">
          <cell r="A606">
            <v>602</v>
          </cell>
          <cell r="B606" t="str">
            <v xml:space="preserve"> six hundred and two</v>
          </cell>
          <cell r="C606" t="str">
            <v xml:space="preserve"> six hundred and two</v>
          </cell>
          <cell r="D606" t="str">
            <v xml:space="preserve"> six hundred and two Thousand</v>
          </cell>
          <cell r="E606" t="str">
            <v xml:space="preserve"> six hundred and two Lakhs</v>
          </cell>
          <cell r="F606" t="str">
            <v xml:space="preserve"> six hundred and two Crores</v>
          </cell>
          <cell r="G606" t="str">
            <v xml:space="preserve"> six hundred and two Millions</v>
          </cell>
          <cell r="H606" t="str">
            <v xml:space="preserve"> six hundred and two Billions</v>
          </cell>
        </row>
        <row r="607">
          <cell r="A607">
            <v>603</v>
          </cell>
          <cell r="B607" t="str">
            <v xml:space="preserve"> six hundred and three</v>
          </cell>
          <cell r="C607" t="str">
            <v xml:space="preserve"> six hundred and three</v>
          </cell>
          <cell r="D607" t="str">
            <v xml:space="preserve"> six hundred and three Thousand</v>
          </cell>
          <cell r="E607" t="str">
            <v xml:space="preserve"> six hundred and three Lakhs</v>
          </cell>
          <cell r="F607" t="str">
            <v xml:space="preserve"> six hundred and three Crores</v>
          </cell>
          <cell r="G607" t="str">
            <v xml:space="preserve"> six hundred and three Millions</v>
          </cell>
          <cell r="H607" t="str">
            <v xml:space="preserve"> six hundred and three Billions</v>
          </cell>
        </row>
        <row r="608">
          <cell r="A608">
            <v>604</v>
          </cell>
          <cell r="B608" t="str">
            <v xml:space="preserve"> six hundred and four</v>
          </cell>
          <cell r="C608" t="str">
            <v xml:space="preserve"> six hundred and four</v>
          </cell>
          <cell r="D608" t="str">
            <v xml:space="preserve"> six hundred and four Thousand</v>
          </cell>
          <cell r="E608" t="str">
            <v xml:space="preserve"> six hundred and four Lakhs</v>
          </cell>
          <cell r="F608" t="str">
            <v xml:space="preserve"> six hundred and four Crores</v>
          </cell>
          <cell r="G608" t="str">
            <v xml:space="preserve"> six hundred and four Millions</v>
          </cell>
          <cell r="H608" t="str">
            <v xml:space="preserve"> six hundred and four Billions</v>
          </cell>
        </row>
        <row r="609">
          <cell r="A609">
            <v>605</v>
          </cell>
          <cell r="B609" t="str">
            <v xml:space="preserve"> six hundred and five</v>
          </cell>
          <cell r="C609" t="str">
            <v xml:space="preserve"> six hundred and five</v>
          </cell>
          <cell r="D609" t="str">
            <v xml:space="preserve"> six hundred and five Thousand</v>
          </cell>
          <cell r="E609" t="str">
            <v xml:space="preserve"> six hundred and five Lakhs</v>
          </cell>
          <cell r="F609" t="str">
            <v xml:space="preserve"> six hundred and five Crores</v>
          </cell>
          <cell r="G609" t="str">
            <v xml:space="preserve"> six hundred and five Millions</v>
          </cell>
          <cell r="H609" t="str">
            <v xml:space="preserve"> six hundred and five Billions</v>
          </cell>
        </row>
        <row r="610">
          <cell r="A610">
            <v>606</v>
          </cell>
          <cell r="B610" t="str">
            <v xml:space="preserve"> six hundred and six</v>
          </cell>
          <cell r="C610" t="str">
            <v xml:space="preserve"> six hundred and six</v>
          </cell>
          <cell r="D610" t="str">
            <v xml:space="preserve"> six hundred and six Thousand</v>
          </cell>
          <cell r="E610" t="str">
            <v xml:space="preserve"> six hundred and six Lakhs</v>
          </cell>
          <cell r="F610" t="str">
            <v xml:space="preserve"> six hundred and six Crores</v>
          </cell>
          <cell r="G610" t="str">
            <v xml:space="preserve"> six hundred and six Millions</v>
          </cell>
          <cell r="H610" t="str">
            <v xml:space="preserve"> six hundred and six Billions</v>
          </cell>
        </row>
        <row r="611">
          <cell r="A611">
            <v>607</v>
          </cell>
          <cell r="B611" t="str">
            <v xml:space="preserve"> six hundred and seven</v>
          </cell>
          <cell r="C611" t="str">
            <v xml:space="preserve"> six hundred and seven</v>
          </cell>
          <cell r="D611" t="str">
            <v xml:space="preserve"> six hundred and seven Thousand</v>
          </cell>
          <cell r="E611" t="str">
            <v xml:space="preserve"> six hundred and seven Lakhs</v>
          </cell>
          <cell r="F611" t="str">
            <v xml:space="preserve"> six hundred and seven Crores</v>
          </cell>
          <cell r="G611" t="str">
            <v xml:space="preserve"> six hundred and seven Millions</v>
          </cell>
          <cell r="H611" t="str">
            <v xml:space="preserve"> six hundred and seven Billions</v>
          </cell>
        </row>
        <row r="612">
          <cell r="A612">
            <v>608</v>
          </cell>
          <cell r="B612" t="str">
            <v xml:space="preserve"> six hundred and eight</v>
          </cell>
          <cell r="C612" t="str">
            <v xml:space="preserve"> six hundred and eight</v>
          </cell>
          <cell r="D612" t="str">
            <v xml:space="preserve"> six hundred and eight Thousand</v>
          </cell>
          <cell r="E612" t="str">
            <v xml:space="preserve"> six hundred and eight Lakhs</v>
          </cell>
          <cell r="F612" t="str">
            <v xml:space="preserve"> six hundred and eight Crores</v>
          </cell>
          <cell r="G612" t="str">
            <v xml:space="preserve"> six hundred and eight Millions</v>
          </cell>
          <cell r="H612" t="str">
            <v xml:space="preserve"> six hundred and eight Billions</v>
          </cell>
        </row>
        <row r="613">
          <cell r="A613">
            <v>609</v>
          </cell>
          <cell r="B613" t="str">
            <v xml:space="preserve"> six hundred and nine</v>
          </cell>
          <cell r="C613" t="str">
            <v xml:space="preserve"> six hundred and nine</v>
          </cell>
          <cell r="D613" t="str">
            <v xml:space="preserve"> six hundred and nine Thousand</v>
          </cell>
          <cell r="E613" t="str">
            <v xml:space="preserve"> six hundred and nine Lakhs</v>
          </cell>
          <cell r="F613" t="str">
            <v xml:space="preserve"> six hundred and nine Crores</v>
          </cell>
          <cell r="G613" t="str">
            <v xml:space="preserve"> six hundred and nine Millions</v>
          </cell>
          <cell r="H613" t="str">
            <v xml:space="preserve"> six hundred and nine Billions</v>
          </cell>
        </row>
        <row r="614">
          <cell r="A614">
            <v>610</v>
          </cell>
          <cell r="B614" t="str">
            <v xml:space="preserve"> six hundred and ten</v>
          </cell>
          <cell r="C614" t="str">
            <v xml:space="preserve"> six hundred and ten</v>
          </cell>
          <cell r="D614" t="str">
            <v xml:space="preserve"> six hundred and ten Thousand</v>
          </cell>
          <cell r="E614" t="str">
            <v xml:space="preserve"> six hundred and ten Lakhs</v>
          </cell>
          <cell r="F614" t="str">
            <v xml:space="preserve"> six hundred and ten Crores</v>
          </cell>
          <cell r="G614" t="str">
            <v xml:space="preserve"> six hundred and ten Millions</v>
          </cell>
          <cell r="H614" t="str">
            <v xml:space="preserve"> six hundred and ten Billions</v>
          </cell>
        </row>
        <row r="615">
          <cell r="A615">
            <v>611</v>
          </cell>
          <cell r="B615" t="str">
            <v xml:space="preserve"> six hundred and eleven</v>
          </cell>
          <cell r="C615" t="str">
            <v xml:space="preserve"> six hundred and eleven</v>
          </cell>
          <cell r="D615" t="str">
            <v xml:space="preserve"> six hundred and eleven Thousand</v>
          </cell>
          <cell r="E615" t="str">
            <v xml:space="preserve"> six hundred and eleven Lakhs</v>
          </cell>
          <cell r="F615" t="str">
            <v xml:space="preserve"> six hundred and eleven Crores</v>
          </cell>
          <cell r="G615" t="str">
            <v xml:space="preserve"> six hundred and eleven Millions</v>
          </cell>
          <cell r="H615" t="str">
            <v xml:space="preserve"> six hundred and eleven Billions</v>
          </cell>
        </row>
        <row r="616">
          <cell r="A616">
            <v>612</v>
          </cell>
          <cell r="B616" t="str">
            <v xml:space="preserve"> six hundred and twelve</v>
          </cell>
          <cell r="C616" t="str">
            <v xml:space="preserve"> six hundred and twelve</v>
          </cell>
          <cell r="D616" t="str">
            <v xml:space="preserve"> six hundred and twelve Thousand</v>
          </cell>
          <cell r="E616" t="str">
            <v xml:space="preserve"> six hundred and twelve Lakhs</v>
          </cell>
          <cell r="F616" t="str">
            <v xml:space="preserve"> six hundred and twelve Crores</v>
          </cell>
          <cell r="G616" t="str">
            <v xml:space="preserve"> six hundred and twelve Millions</v>
          </cell>
          <cell r="H616" t="str">
            <v xml:space="preserve"> six hundred and twelve Billions</v>
          </cell>
        </row>
        <row r="617">
          <cell r="A617">
            <v>613</v>
          </cell>
          <cell r="B617" t="str">
            <v xml:space="preserve"> six hundred and thirteen</v>
          </cell>
          <cell r="C617" t="str">
            <v xml:space="preserve"> six hundred and thirteen</v>
          </cell>
          <cell r="D617" t="str">
            <v xml:space="preserve"> six hundred and thirteen Thousand</v>
          </cell>
          <cell r="E617" t="str">
            <v xml:space="preserve"> six hundred and thirteen Lakhs</v>
          </cell>
          <cell r="F617" t="str">
            <v xml:space="preserve"> six hundred and thirteen Crores</v>
          </cell>
          <cell r="G617" t="str">
            <v xml:space="preserve"> six hundred and thirteen Millions</v>
          </cell>
          <cell r="H617" t="str">
            <v xml:space="preserve"> six hundred and thirteen Billions</v>
          </cell>
        </row>
        <row r="618">
          <cell r="A618">
            <v>614</v>
          </cell>
          <cell r="B618" t="str">
            <v xml:space="preserve"> six hundred and fourteen</v>
          </cell>
          <cell r="C618" t="str">
            <v xml:space="preserve"> six hundred and fourteen</v>
          </cell>
          <cell r="D618" t="str">
            <v xml:space="preserve"> six hundred and fourteen Thousand</v>
          </cell>
          <cell r="E618" t="str">
            <v xml:space="preserve"> six hundred and fourteen Lakhs</v>
          </cell>
          <cell r="F618" t="str">
            <v xml:space="preserve"> six hundred and fourteen Crores</v>
          </cell>
          <cell r="G618" t="str">
            <v xml:space="preserve"> six hundred and fourteen Millions</v>
          </cell>
          <cell r="H618" t="str">
            <v xml:space="preserve"> six hundred and fourteen Billions</v>
          </cell>
        </row>
        <row r="619">
          <cell r="A619">
            <v>615</v>
          </cell>
          <cell r="B619" t="str">
            <v xml:space="preserve"> six hundred and fifteen</v>
          </cell>
          <cell r="C619" t="str">
            <v xml:space="preserve"> six hundred and fifteen</v>
          </cell>
          <cell r="D619" t="str">
            <v xml:space="preserve"> six hundred and fifteen Thousand</v>
          </cell>
          <cell r="E619" t="str">
            <v xml:space="preserve"> six hundred and fifteen Lakhs</v>
          </cell>
          <cell r="F619" t="str">
            <v xml:space="preserve"> six hundred and fifteen Crores</v>
          </cell>
          <cell r="G619" t="str">
            <v xml:space="preserve"> six hundred and fifteen Millions</v>
          </cell>
          <cell r="H619" t="str">
            <v xml:space="preserve"> six hundred and fifteen Billions</v>
          </cell>
        </row>
        <row r="620">
          <cell r="A620">
            <v>616</v>
          </cell>
          <cell r="B620" t="str">
            <v xml:space="preserve"> six hundred and sixteen</v>
          </cell>
          <cell r="C620" t="str">
            <v xml:space="preserve"> six hundred and sixteen</v>
          </cell>
          <cell r="D620" t="str">
            <v xml:space="preserve"> six hundred and sixteen Thousand</v>
          </cell>
          <cell r="E620" t="str">
            <v xml:space="preserve"> six hundred and sixteen Lakhs</v>
          </cell>
          <cell r="F620" t="str">
            <v xml:space="preserve"> six hundred and sixteen Crores</v>
          </cell>
          <cell r="G620" t="str">
            <v xml:space="preserve"> six hundred and sixteen Millions</v>
          </cell>
          <cell r="H620" t="str">
            <v xml:space="preserve"> six hundred and sixteen Billions</v>
          </cell>
        </row>
        <row r="621">
          <cell r="A621">
            <v>617</v>
          </cell>
          <cell r="B621" t="str">
            <v xml:space="preserve"> six hundred and seventeen</v>
          </cell>
          <cell r="C621" t="str">
            <v xml:space="preserve"> six hundred and seventeen</v>
          </cell>
          <cell r="D621" t="str">
            <v xml:space="preserve"> six hundred and seventeen Thousand</v>
          </cell>
          <cell r="E621" t="str">
            <v xml:space="preserve"> six hundred and seventeen Lakhs</v>
          </cell>
          <cell r="F621" t="str">
            <v xml:space="preserve"> six hundred and seventeen Crores</v>
          </cell>
          <cell r="G621" t="str">
            <v xml:space="preserve"> six hundred and seventeen Millions</v>
          </cell>
          <cell r="H621" t="str">
            <v xml:space="preserve"> six hundred and seventeen Billions</v>
          </cell>
        </row>
        <row r="622">
          <cell r="A622">
            <v>618</v>
          </cell>
          <cell r="B622" t="str">
            <v xml:space="preserve"> six hundred and eighteen</v>
          </cell>
          <cell r="C622" t="str">
            <v xml:space="preserve"> six hundred and eighteen</v>
          </cell>
          <cell r="D622" t="str">
            <v xml:space="preserve"> six hundred and eighteen Thousand</v>
          </cell>
          <cell r="E622" t="str">
            <v xml:space="preserve"> six hundred and eighteen Lakhs</v>
          </cell>
          <cell r="F622" t="str">
            <v xml:space="preserve"> six hundred and eighteen Crores</v>
          </cell>
          <cell r="G622" t="str">
            <v xml:space="preserve"> six hundred and eighteen Millions</v>
          </cell>
          <cell r="H622" t="str">
            <v xml:space="preserve"> six hundred and eighteen Billions</v>
          </cell>
        </row>
        <row r="623">
          <cell r="A623">
            <v>619</v>
          </cell>
          <cell r="B623" t="str">
            <v xml:space="preserve"> six hundred and nineteen</v>
          </cell>
          <cell r="C623" t="str">
            <v xml:space="preserve"> six hundred and nineteen</v>
          </cell>
          <cell r="D623" t="str">
            <v xml:space="preserve"> six hundred and nineteen Thousand</v>
          </cell>
          <cell r="E623" t="str">
            <v xml:space="preserve"> six hundred and nineteen Lakhs</v>
          </cell>
          <cell r="F623" t="str">
            <v xml:space="preserve"> six hundred and nineteen Crores</v>
          </cell>
          <cell r="G623" t="str">
            <v xml:space="preserve"> six hundred and nineteen Millions</v>
          </cell>
          <cell r="H623" t="str">
            <v xml:space="preserve"> six hundred and nineteen Billions</v>
          </cell>
        </row>
        <row r="624">
          <cell r="A624">
            <v>620</v>
          </cell>
          <cell r="B624" t="str">
            <v xml:space="preserve"> six hundred and twenty </v>
          </cell>
          <cell r="C624" t="str">
            <v xml:space="preserve"> six hundred and twenty </v>
          </cell>
          <cell r="D624" t="str">
            <v xml:space="preserve"> six hundred and twenty  Thousand</v>
          </cell>
          <cell r="E624" t="str">
            <v xml:space="preserve"> six hundred and twenty  Lakhs</v>
          </cell>
          <cell r="F624" t="str">
            <v xml:space="preserve"> six hundred and twenty  Crores</v>
          </cell>
          <cell r="G624" t="str">
            <v xml:space="preserve"> six hundred and twenty  Millions</v>
          </cell>
          <cell r="H624" t="str">
            <v xml:space="preserve"> six hundred and twenty  Billions</v>
          </cell>
        </row>
        <row r="625">
          <cell r="A625">
            <v>621</v>
          </cell>
          <cell r="B625" t="str">
            <v xml:space="preserve"> six hundred and twenty one</v>
          </cell>
          <cell r="C625" t="str">
            <v xml:space="preserve"> six hundred and twenty one</v>
          </cell>
          <cell r="D625" t="str">
            <v xml:space="preserve"> six hundred and twenty one Thousand</v>
          </cell>
          <cell r="E625" t="str">
            <v xml:space="preserve"> six hundred and twenty one Lakhs</v>
          </cell>
          <cell r="F625" t="str">
            <v xml:space="preserve"> six hundred and twenty one Crores</v>
          </cell>
          <cell r="G625" t="str">
            <v xml:space="preserve"> six hundred and twenty one Millions</v>
          </cell>
          <cell r="H625" t="str">
            <v xml:space="preserve"> six hundred and twenty one Billions</v>
          </cell>
        </row>
        <row r="626">
          <cell r="A626">
            <v>622</v>
          </cell>
          <cell r="B626" t="str">
            <v xml:space="preserve"> six hundred and twenty two</v>
          </cell>
          <cell r="C626" t="str">
            <v xml:space="preserve"> six hundred and twenty two</v>
          </cell>
          <cell r="D626" t="str">
            <v xml:space="preserve"> six hundred and twenty two Thousand</v>
          </cell>
          <cell r="E626" t="str">
            <v xml:space="preserve"> six hundred and twenty two Lakhs</v>
          </cell>
          <cell r="F626" t="str">
            <v xml:space="preserve"> six hundred and twenty two Crores</v>
          </cell>
          <cell r="G626" t="str">
            <v xml:space="preserve"> six hundred and twenty two Millions</v>
          </cell>
          <cell r="H626" t="str">
            <v xml:space="preserve"> six hundred and twenty two Billions</v>
          </cell>
        </row>
        <row r="627">
          <cell r="A627">
            <v>623</v>
          </cell>
          <cell r="B627" t="str">
            <v xml:space="preserve"> six hundred and twenty three</v>
          </cell>
          <cell r="C627" t="str">
            <v xml:space="preserve"> six hundred and twenty three</v>
          </cell>
          <cell r="D627" t="str">
            <v xml:space="preserve"> six hundred and twenty three Thousand</v>
          </cell>
          <cell r="E627" t="str">
            <v xml:space="preserve"> six hundred and twenty three Lakhs</v>
          </cell>
          <cell r="F627" t="str">
            <v xml:space="preserve"> six hundred and twenty three Crores</v>
          </cell>
          <cell r="G627" t="str">
            <v xml:space="preserve"> six hundred and twenty three Millions</v>
          </cell>
          <cell r="H627" t="str">
            <v xml:space="preserve"> six hundred and twenty three Billions</v>
          </cell>
        </row>
        <row r="628">
          <cell r="A628">
            <v>624</v>
          </cell>
          <cell r="B628" t="str">
            <v xml:space="preserve"> six hundred and twenty four</v>
          </cell>
          <cell r="C628" t="str">
            <v xml:space="preserve"> six hundred and twenty four</v>
          </cell>
          <cell r="D628" t="str">
            <v xml:space="preserve"> six hundred and twenty four Thousand</v>
          </cell>
          <cell r="E628" t="str">
            <v xml:space="preserve"> six hundred and twenty four Lakhs</v>
          </cell>
          <cell r="F628" t="str">
            <v xml:space="preserve"> six hundred and twenty four Crores</v>
          </cell>
          <cell r="G628" t="str">
            <v xml:space="preserve"> six hundred and twenty four Millions</v>
          </cell>
          <cell r="H628" t="str">
            <v xml:space="preserve"> six hundred and twenty four Billions</v>
          </cell>
        </row>
        <row r="629">
          <cell r="A629">
            <v>625</v>
          </cell>
          <cell r="B629" t="str">
            <v xml:space="preserve"> six hundred and twenty five</v>
          </cell>
          <cell r="C629" t="str">
            <v xml:space="preserve"> six hundred and twenty five</v>
          </cell>
          <cell r="D629" t="str">
            <v xml:space="preserve"> six hundred and twenty five Thousand</v>
          </cell>
          <cell r="E629" t="str">
            <v xml:space="preserve"> six hundred and twenty five Lakhs</v>
          </cell>
          <cell r="F629" t="str">
            <v xml:space="preserve"> six hundred and twenty five Crores</v>
          </cell>
          <cell r="G629" t="str">
            <v xml:space="preserve"> six hundred and twenty five Millions</v>
          </cell>
          <cell r="H629" t="str">
            <v xml:space="preserve"> six hundred and twenty five Billions</v>
          </cell>
        </row>
        <row r="630">
          <cell r="A630">
            <v>626</v>
          </cell>
          <cell r="B630" t="str">
            <v xml:space="preserve"> six hundred and twenty six</v>
          </cell>
          <cell r="C630" t="str">
            <v xml:space="preserve"> six hundred and twenty six</v>
          </cell>
          <cell r="D630" t="str">
            <v xml:space="preserve"> six hundred and twenty six Thousand</v>
          </cell>
          <cell r="E630" t="str">
            <v xml:space="preserve"> six hundred and twenty six Lakhs</v>
          </cell>
          <cell r="F630" t="str">
            <v xml:space="preserve"> six hundred and twenty six Crores</v>
          </cell>
          <cell r="G630" t="str">
            <v xml:space="preserve"> six hundred and twenty six Millions</v>
          </cell>
          <cell r="H630" t="str">
            <v xml:space="preserve"> six hundred and twenty six Billions</v>
          </cell>
        </row>
        <row r="631">
          <cell r="A631">
            <v>627</v>
          </cell>
          <cell r="B631" t="str">
            <v xml:space="preserve"> six hundred and twenty seven</v>
          </cell>
          <cell r="C631" t="str">
            <v xml:space="preserve"> six hundred and twenty seven</v>
          </cell>
          <cell r="D631" t="str">
            <v xml:space="preserve"> six hundred and twenty seven Thousand</v>
          </cell>
          <cell r="E631" t="str">
            <v xml:space="preserve"> six hundred and twenty seven Lakhs</v>
          </cell>
          <cell r="F631" t="str">
            <v xml:space="preserve"> six hundred and twenty seven Crores</v>
          </cell>
          <cell r="G631" t="str">
            <v xml:space="preserve"> six hundred and twenty seven Millions</v>
          </cell>
          <cell r="H631" t="str">
            <v xml:space="preserve"> six hundred and twenty seven Billions</v>
          </cell>
        </row>
        <row r="632">
          <cell r="A632">
            <v>628</v>
          </cell>
          <cell r="B632" t="str">
            <v xml:space="preserve"> six hundred and twenty eight</v>
          </cell>
          <cell r="C632" t="str">
            <v xml:space="preserve"> six hundred and twenty eight</v>
          </cell>
          <cell r="D632" t="str">
            <v xml:space="preserve"> six hundred and twenty eight Thousand</v>
          </cell>
          <cell r="E632" t="str">
            <v xml:space="preserve"> six hundred and twenty eight Lakhs</v>
          </cell>
          <cell r="F632" t="str">
            <v xml:space="preserve"> six hundred and twenty eight Crores</v>
          </cell>
          <cell r="G632" t="str">
            <v xml:space="preserve"> six hundred and twenty eight Millions</v>
          </cell>
          <cell r="H632" t="str">
            <v xml:space="preserve"> six hundred and twenty eight Billions</v>
          </cell>
        </row>
        <row r="633">
          <cell r="A633">
            <v>629</v>
          </cell>
          <cell r="B633" t="str">
            <v xml:space="preserve"> six hundred and twenty nine</v>
          </cell>
          <cell r="C633" t="str">
            <v xml:space="preserve"> six hundred and twenty nine</v>
          </cell>
          <cell r="D633" t="str">
            <v xml:space="preserve"> six hundred and twenty nine Thousand</v>
          </cell>
          <cell r="E633" t="str">
            <v xml:space="preserve"> six hundred and twenty nine Lakhs</v>
          </cell>
          <cell r="F633" t="str">
            <v xml:space="preserve"> six hundred and twenty nine Crores</v>
          </cell>
          <cell r="G633" t="str">
            <v xml:space="preserve"> six hundred and twenty nine Millions</v>
          </cell>
          <cell r="H633" t="str">
            <v xml:space="preserve"> six hundred and twenty nine Billions</v>
          </cell>
        </row>
        <row r="634">
          <cell r="A634">
            <v>630</v>
          </cell>
          <cell r="B634" t="str">
            <v xml:space="preserve"> six hundred and thirty</v>
          </cell>
          <cell r="C634" t="str">
            <v xml:space="preserve"> six hundred and thirty</v>
          </cell>
          <cell r="D634" t="str">
            <v xml:space="preserve"> six hundred and thirty Thousand</v>
          </cell>
          <cell r="E634" t="str">
            <v xml:space="preserve"> six hundred and thirty Lakhs</v>
          </cell>
          <cell r="F634" t="str">
            <v xml:space="preserve"> six hundred and thirty Crores</v>
          </cell>
          <cell r="G634" t="str">
            <v xml:space="preserve"> six hundred and thirty Millions</v>
          </cell>
          <cell r="H634" t="str">
            <v xml:space="preserve"> six hundred and thirty Billions</v>
          </cell>
        </row>
        <row r="635">
          <cell r="A635">
            <v>631</v>
          </cell>
          <cell r="B635" t="str">
            <v xml:space="preserve"> six hundred and thirty one</v>
          </cell>
          <cell r="C635" t="str">
            <v xml:space="preserve"> six hundred and thirty one</v>
          </cell>
          <cell r="D635" t="str">
            <v xml:space="preserve"> six hundred and thirty one Thousand</v>
          </cell>
          <cell r="E635" t="str">
            <v xml:space="preserve"> six hundred and thirty one Lakhs</v>
          </cell>
          <cell r="F635" t="str">
            <v xml:space="preserve"> six hundred and thirty one Crores</v>
          </cell>
          <cell r="G635" t="str">
            <v xml:space="preserve"> six hundred and thirty one Millions</v>
          </cell>
          <cell r="H635" t="str">
            <v xml:space="preserve"> six hundred and thirty one Billions</v>
          </cell>
        </row>
        <row r="636">
          <cell r="A636">
            <v>632</v>
          </cell>
          <cell r="B636" t="str">
            <v xml:space="preserve"> six hundred and thirty two</v>
          </cell>
          <cell r="C636" t="str">
            <v xml:space="preserve"> six hundred and thirty two</v>
          </cell>
          <cell r="D636" t="str">
            <v xml:space="preserve"> six hundred and thirty two Thousand</v>
          </cell>
          <cell r="E636" t="str">
            <v xml:space="preserve"> six hundred and thirty two Lakhs</v>
          </cell>
          <cell r="F636" t="str">
            <v xml:space="preserve"> six hundred and thirty two Crores</v>
          </cell>
          <cell r="G636" t="str">
            <v xml:space="preserve"> six hundred and thirty two Millions</v>
          </cell>
          <cell r="H636" t="str">
            <v xml:space="preserve"> six hundred and thirty two Billions</v>
          </cell>
        </row>
        <row r="637">
          <cell r="A637">
            <v>633</v>
          </cell>
          <cell r="B637" t="str">
            <v xml:space="preserve"> six hundred and thirty three</v>
          </cell>
          <cell r="C637" t="str">
            <v xml:space="preserve"> six hundred and thirty three</v>
          </cell>
          <cell r="D637" t="str">
            <v xml:space="preserve"> six hundred and thirty three Thousand</v>
          </cell>
          <cell r="E637" t="str">
            <v xml:space="preserve"> six hundred and thirty three Lakhs</v>
          </cell>
          <cell r="F637" t="str">
            <v xml:space="preserve"> six hundred and thirty three Crores</v>
          </cell>
          <cell r="G637" t="str">
            <v xml:space="preserve"> six hundred and thirty three Millions</v>
          </cell>
          <cell r="H637" t="str">
            <v xml:space="preserve"> six hundred and thirty three Billions</v>
          </cell>
        </row>
        <row r="638">
          <cell r="A638">
            <v>634</v>
          </cell>
          <cell r="B638" t="str">
            <v xml:space="preserve"> six hundred and thirty four</v>
          </cell>
          <cell r="C638" t="str">
            <v xml:space="preserve"> six hundred and thirty four</v>
          </cell>
          <cell r="D638" t="str">
            <v xml:space="preserve"> six hundred and thirty four Thousand</v>
          </cell>
          <cell r="E638" t="str">
            <v xml:space="preserve"> six hundred and thirty four Lakhs</v>
          </cell>
          <cell r="F638" t="str">
            <v xml:space="preserve"> six hundred and thirty four Crores</v>
          </cell>
          <cell r="G638" t="str">
            <v xml:space="preserve"> six hundred and thirty four Millions</v>
          </cell>
          <cell r="H638" t="str">
            <v xml:space="preserve"> six hundred and thirty four Billions</v>
          </cell>
        </row>
        <row r="639">
          <cell r="A639">
            <v>635</v>
          </cell>
          <cell r="B639" t="str">
            <v xml:space="preserve"> six hundred and thirty five</v>
          </cell>
          <cell r="C639" t="str">
            <v xml:space="preserve"> six hundred and thirty five</v>
          </cell>
          <cell r="D639" t="str">
            <v xml:space="preserve"> six hundred and thirty five Thousand</v>
          </cell>
          <cell r="E639" t="str">
            <v xml:space="preserve"> six hundred and thirty five Lakhs</v>
          </cell>
          <cell r="F639" t="str">
            <v xml:space="preserve"> six hundred and thirty five Crores</v>
          </cell>
          <cell r="G639" t="str">
            <v xml:space="preserve"> six hundred and thirty five Millions</v>
          </cell>
          <cell r="H639" t="str">
            <v xml:space="preserve"> six hundred and thirty five Billions</v>
          </cell>
        </row>
        <row r="640">
          <cell r="A640">
            <v>636</v>
          </cell>
          <cell r="B640" t="str">
            <v xml:space="preserve"> six hundred and thirty six</v>
          </cell>
          <cell r="C640" t="str">
            <v xml:space="preserve"> six hundred and thirty six</v>
          </cell>
          <cell r="D640" t="str">
            <v xml:space="preserve"> six hundred and thirty six Thousand</v>
          </cell>
          <cell r="E640" t="str">
            <v xml:space="preserve"> six hundred and thirty six Lakhs</v>
          </cell>
          <cell r="F640" t="str">
            <v xml:space="preserve"> six hundred and thirty six Crores</v>
          </cell>
          <cell r="G640" t="str">
            <v xml:space="preserve"> six hundred and thirty six Millions</v>
          </cell>
          <cell r="H640" t="str">
            <v xml:space="preserve"> six hundred and thirty six Billions</v>
          </cell>
        </row>
        <row r="641">
          <cell r="A641">
            <v>637</v>
          </cell>
          <cell r="B641" t="str">
            <v xml:space="preserve"> six hundred and thirty seven</v>
          </cell>
          <cell r="C641" t="str">
            <v xml:space="preserve"> six hundred and thirty seven</v>
          </cell>
          <cell r="D641" t="str">
            <v xml:space="preserve"> six hundred and thirty seven Thousand</v>
          </cell>
          <cell r="E641" t="str">
            <v xml:space="preserve"> six hundred and thirty seven Lakhs</v>
          </cell>
          <cell r="F641" t="str">
            <v xml:space="preserve"> six hundred and thirty seven Crores</v>
          </cell>
          <cell r="G641" t="str">
            <v xml:space="preserve"> six hundred and thirty seven Millions</v>
          </cell>
          <cell r="H641" t="str">
            <v xml:space="preserve"> six hundred and thirty seven Billions</v>
          </cell>
        </row>
        <row r="642">
          <cell r="A642">
            <v>638</v>
          </cell>
          <cell r="B642" t="str">
            <v xml:space="preserve"> six hundred and thirty eight</v>
          </cell>
          <cell r="C642" t="str">
            <v xml:space="preserve"> six hundred and thirty eight</v>
          </cell>
          <cell r="D642" t="str">
            <v xml:space="preserve"> six hundred and thirty eight Thousand</v>
          </cell>
          <cell r="E642" t="str">
            <v xml:space="preserve"> six hundred and thirty eight Lakhs</v>
          </cell>
          <cell r="F642" t="str">
            <v xml:space="preserve"> six hundred and thirty eight Crores</v>
          </cell>
          <cell r="G642" t="str">
            <v xml:space="preserve"> six hundred and thirty eight Millions</v>
          </cell>
          <cell r="H642" t="str">
            <v xml:space="preserve"> six hundred and thirty eight Billions</v>
          </cell>
        </row>
        <row r="643">
          <cell r="A643">
            <v>639</v>
          </cell>
          <cell r="B643" t="str">
            <v xml:space="preserve"> six hundred and thirty nine</v>
          </cell>
          <cell r="C643" t="str">
            <v xml:space="preserve"> six hundred and thirty nine</v>
          </cell>
          <cell r="D643" t="str">
            <v xml:space="preserve"> six hundred and thirty nine Thousand</v>
          </cell>
          <cell r="E643" t="str">
            <v xml:space="preserve"> six hundred and thirty nine Lakhs</v>
          </cell>
          <cell r="F643" t="str">
            <v xml:space="preserve"> six hundred and thirty nine Crores</v>
          </cell>
          <cell r="G643" t="str">
            <v xml:space="preserve"> six hundred and thirty nine Millions</v>
          </cell>
          <cell r="H643" t="str">
            <v xml:space="preserve"> six hundred and thirty nine Billions</v>
          </cell>
        </row>
        <row r="644">
          <cell r="A644">
            <v>640</v>
          </cell>
          <cell r="B644" t="str">
            <v xml:space="preserve"> six hundred and forty</v>
          </cell>
          <cell r="C644" t="str">
            <v xml:space="preserve"> six hundred and forty</v>
          </cell>
          <cell r="D644" t="str">
            <v xml:space="preserve"> six hundred and forty Thousand</v>
          </cell>
          <cell r="E644" t="str">
            <v xml:space="preserve"> six hundred and forty Lakhs</v>
          </cell>
          <cell r="F644" t="str">
            <v xml:space="preserve"> six hundred and forty Crores</v>
          </cell>
          <cell r="G644" t="str">
            <v xml:space="preserve"> six hundred and forty Millions</v>
          </cell>
          <cell r="H644" t="str">
            <v xml:space="preserve"> six hundred and forty Billions</v>
          </cell>
        </row>
        <row r="645">
          <cell r="A645">
            <v>641</v>
          </cell>
          <cell r="B645" t="str">
            <v xml:space="preserve"> six hundred and forty one </v>
          </cell>
          <cell r="C645" t="str">
            <v xml:space="preserve"> six hundred and forty one </v>
          </cell>
          <cell r="D645" t="str">
            <v xml:space="preserve"> six hundred and forty one  Thousand</v>
          </cell>
          <cell r="E645" t="str">
            <v xml:space="preserve"> six hundred and forty one  Lakhs</v>
          </cell>
          <cell r="F645" t="str">
            <v xml:space="preserve"> six hundred and forty one  Crores</v>
          </cell>
          <cell r="G645" t="str">
            <v xml:space="preserve"> six hundred and forty one  Millions</v>
          </cell>
          <cell r="H645" t="str">
            <v xml:space="preserve"> six hundred and forty one  Billions</v>
          </cell>
        </row>
        <row r="646">
          <cell r="A646">
            <v>642</v>
          </cell>
          <cell r="B646" t="str">
            <v xml:space="preserve"> six hundred and forty two</v>
          </cell>
          <cell r="C646" t="str">
            <v xml:space="preserve"> six hundred and forty two</v>
          </cell>
          <cell r="D646" t="str">
            <v xml:space="preserve"> six hundred and forty two Thousand</v>
          </cell>
          <cell r="E646" t="str">
            <v xml:space="preserve"> six hundred and forty two Lakhs</v>
          </cell>
          <cell r="F646" t="str">
            <v xml:space="preserve"> six hundred and forty two Crores</v>
          </cell>
          <cell r="G646" t="str">
            <v xml:space="preserve"> six hundred and forty two Millions</v>
          </cell>
          <cell r="H646" t="str">
            <v xml:space="preserve"> six hundred and forty two Billions</v>
          </cell>
        </row>
        <row r="647">
          <cell r="A647">
            <v>643</v>
          </cell>
          <cell r="B647" t="str">
            <v xml:space="preserve"> six hundred and forty three </v>
          </cell>
          <cell r="C647" t="str">
            <v xml:space="preserve"> six hundred and forty three </v>
          </cell>
          <cell r="D647" t="str">
            <v xml:space="preserve"> six hundred and forty three  Thousand</v>
          </cell>
          <cell r="E647" t="str">
            <v xml:space="preserve"> six hundred and forty three  Lakhs</v>
          </cell>
          <cell r="F647" t="str">
            <v xml:space="preserve"> six hundred and forty three  Crores</v>
          </cell>
          <cell r="G647" t="str">
            <v xml:space="preserve"> six hundred and forty three  Millions</v>
          </cell>
          <cell r="H647" t="str">
            <v xml:space="preserve"> six hundred and forty three  Billions</v>
          </cell>
        </row>
        <row r="648">
          <cell r="A648">
            <v>644</v>
          </cell>
          <cell r="B648" t="str">
            <v xml:space="preserve"> six hundred and forty four</v>
          </cell>
          <cell r="C648" t="str">
            <v xml:space="preserve"> six hundred and forty four</v>
          </cell>
          <cell r="D648" t="str">
            <v xml:space="preserve"> six hundred and forty four Thousand</v>
          </cell>
          <cell r="E648" t="str">
            <v xml:space="preserve"> six hundred and forty four Lakhs</v>
          </cell>
          <cell r="F648" t="str">
            <v xml:space="preserve"> six hundred and forty four Crores</v>
          </cell>
          <cell r="G648" t="str">
            <v xml:space="preserve"> six hundred and forty four Millions</v>
          </cell>
          <cell r="H648" t="str">
            <v xml:space="preserve"> six hundred and forty four Billions</v>
          </cell>
        </row>
        <row r="649">
          <cell r="A649">
            <v>645</v>
          </cell>
          <cell r="B649" t="str">
            <v xml:space="preserve"> six hundred and forty five</v>
          </cell>
          <cell r="C649" t="str">
            <v xml:space="preserve"> six hundred and forty five</v>
          </cell>
          <cell r="D649" t="str">
            <v xml:space="preserve"> six hundred and forty five Thousand</v>
          </cell>
          <cell r="E649" t="str">
            <v xml:space="preserve"> six hundred and forty five Lakhs</v>
          </cell>
          <cell r="F649" t="str">
            <v xml:space="preserve"> six hundred and forty five Crores</v>
          </cell>
          <cell r="G649" t="str">
            <v xml:space="preserve"> six hundred and forty five Millions</v>
          </cell>
          <cell r="H649" t="str">
            <v xml:space="preserve"> six hundred and forty five Billions</v>
          </cell>
        </row>
        <row r="650">
          <cell r="A650">
            <v>646</v>
          </cell>
          <cell r="B650" t="str">
            <v xml:space="preserve"> six hundred and forty six</v>
          </cell>
          <cell r="C650" t="str">
            <v xml:space="preserve"> six hundred and forty six</v>
          </cell>
          <cell r="D650" t="str">
            <v xml:space="preserve"> six hundred and forty six Thousand</v>
          </cell>
          <cell r="E650" t="str">
            <v xml:space="preserve"> six hundred and forty six Lakhs</v>
          </cell>
          <cell r="F650" t="str">
            <v xml:space="preserve"> six hundred and forty six Crores</v>
          </cell>
          <cell r="G650" t="str">
            <v xml:space="preserve"> six hundred and forty six Millions</v>
          </cell>
          <cell r="H650" t="str">
            <v xml:space="preserve"> six hundred and forty six Billions</v>
          </cell>
        </row>
        <row r="651">
          <cell r="A651">
            <v>647</v>
          </cell>
          <cell r="B651" t="str">
            <v xml:space="preserve"> six hundred and forty seven</v>
          </cell>
          <cell r="C651" t="str">
            <v xml:space="preserve"> six hundred and forty seven</v>
          </cell>
          <cell r="D651" t="str">
            <v xml:space="preserve"> six hundred and forty seven Thousand</v>
          </cell>
          <cell r="E651" t="str">
            <v xml:space="preserve"> six hundred and forty seven Lakhs</v>
          </cell>
          <cell r="F651" t="str">
            <v xml:space="preserve"> six hundred and forty seven Crores</v>
          </cell>
          <cell r="G651" t="str">
            <v xml:space="preserve"> six hundred and forty seven Millions</v>
          </cell>
          <cell r="H651" t="str">
            <v xml:space="preserve"> six hundred and forty seven Billions</v>
          </cell>
        </row>
        <row r="652">
          <cell r="A652">
            <v>648</v>
          </cell>
          <cell r="B652" t="str">
            <v xml:space="preserve"> six hundred and forty eight</v>
          </cell>
          <cell r="C652" t="str">
            <v xml:space="preserve"> six hundred and forty eight</v>
          </cell>
          <cell r="D652" t="str">
            <v xml:space="preserve"> six hundred and forty eight Thousand</v>
          </cell>
          <cell r="E652" t="str">
            <v xml:space="preserve"> six hundred and forty eight Lakhs</v>
          </cell>
          <cell r="F652" t="str">
            <v xml:space="preserve"> six hundred and forty eight Crores</v>
          </cell>
          <cell r="G652" t="str">
            <v xml:space="preserve"> six hundred and forty eight Millions</v>
          </cell>
          <cell r="H652" t="str">
            <v xml:space="preserve"> six hundred and forty eight Billions</v>
          </cell>
        </row>
        <row r="653">
          <cell r="A653">
            <v>649</v>
          </cell>
          <cell r="B653" t="str">
            <v xml:space="preserve"> six hundred and forty nine</v>
          </cell>
          <cell r="C653" t="str">
            <v xml:space="preserve"> six hundred and forty nine</v>
          </cell>
          <cell r="D653" t="str">
            <v xml:space="preserve"> six hundred and forty nine Thousand</v>
          </cell>
          <cell r="E653" t="str">
            <v xml:space="preserve"> six hundred and forty nine Lakhs</v>
          </cell>
          <cell r="F653" t="str">
            <v xml:space="preserve"> six hundred and forty nine Crores</v>
          </cell>
          <cell r="G653" t="str">
            <v xml:space="preserve"> six hundred and forty nine Millions</v>
          </cell>
          <cell r="H653" t="str">
            <v xml:space="preserve"> six hundred and forty nine Billions</v>
          </cell>
        </row>
        <row r="654">
          <cell r="A654">
            <v>650</v>
          </cell>
          <cell r="B654" t="str">
            <v xml:space="preserve"> six hundred and fifty</v>
          </cell>
          <cell r="C654" t="str">
            <v xml:space="preserve"> six hundred and fifty</v>
          </cell>
          <cell r="D654" t="str">
            <v xml:space="preserve"> six hundred and fifty Thousand</v>
          </cell>
          <cell r="E654" t="str">
            <v xml:space="preserve"> six hundred and fifty Lakhs</v>
          </cell>
          <cell r="F654" t="str">
            <v xml:space="preserve"> six hundred and fifty Crores</v>
          </cell>
          <cell r="G654" t="str">
            <v xml:space="preserve"> six hundred and fifty Millions</v>
          </cell>
          <cell r="H654" t="str">
            <v xml:space="preserve"> six hundred and fifty Billions</v>
          </cell>
        </row>
        <row r="655">
          <cell r="A655">
            <v>651</v>
          </cell>
          <cell r="B655" t="str">
            <v xml:space="preserve"> six hundred and fifty one</v>
          </cell>
          <cell r="C655" t="str">
            <v xml:space="preserve"> six hundred and fifty one</v>
          </cell>
          <cell r="D655" t="str">
            <v xml:space="preserve"> six hundred and fifty one Thousand</v>
          </cell>
          <cell r="E655" t="str">
            <v xml:space="preserve"> six hundred and fifty one Lakhs</v>
          </cell>
          <cell r="F655" t="str">
            <v xml:space="preserve"> six hundred and fifty one Crores</v>
          </cell>
          <cell r="G655" t="str">
            <v xml:space="preserve"> six hundred and fifty one Millions</v>
          </cell>
          <cell r="H655" t="str">
            <v xml:space="preserve"> six hundred and fifty one Billions</v>
          </cell>
        </row>
        <row r="656">
          <cell r="A656">
            <v>652</v>
          </cell>
          <cell r="B656" t="str">
            <v xml:space="preserve"> six hundred and fifty two</v>
          </cell>
          <cell r="C656" t="str">
            <v xml:space="preserve"> six hundred and fifty two</v>
          </cell>
          <cell r="D656" t="str">
            <v xml:space="preserve"> six hundred and fifty two Thousand</v>
          </cell>
          <cell r="E656" t="str">
            <v xml:space="preserve"> six hundred and fifty two Lakhs</v>
          </cell>
          <cell r="F656" t="str">
            <v xml:space="preserve"> six hundred and fifty two Crores</v>
          </cell>
          <cell r="G656" t="str">
            <v xml:space="preserve"> six hundred and fifty two Millions</v>
          </cell>
          <cell r="H656" t="str">
            <v xml:space="preserve"> six hundred and fifty two Billions</v>
          </cell>
        </row>
        <row r="657">
          <cell r="A657">
            <v>653</v>
          </cell>
          <cell r="B657" t="str">
            <v xml:space="preserve"> six hundred and fifty three</v>
          </cell>
          <cell r="C657" t="str">
            <v xml:space="preserve"> six hundred and fifty three</v>
          </cell>
          <cell r="D657" t="str">
            <v xml:space="preserve"> six hundred and fifty three Thousand</v>
          </cell>
          <cell r="E657" t="str">
            <v xml:space="preserve"> six hundred and fifty three Lakhs</v>
          </cell>
          <cell r="F657" t="str">
            <v xml:space="preserve"> six hundred and fifty three Crores</v>
          </cell>
          <cell r="G657" t="str">
            <v xml:space="preserve"> six hundred and fifty three Millions</v>
          </cell>
          <cell r="H657" t="str">
            <v xml:space="preserve"> six hundred and fifty three Billions</v>
          </cell>
        </row>
        <row r="658">
          <cell r="A658">
            <v>654</v>
          </cell>
          <cell r="B658" t="str">
            <v xml:space="preserve"> six hundred and fifty four</v>
          </cell>
          <cell r="C658" t="str">
            <v xml:space="preserve"> six hundred and fifty four</v>
          </cell>
          <cell r="D658" t="str">
            <v xml:space="preserve"> six hundred and fifty four Thousand</v>
          </cell>
          <cell r="E658" t="str">
            <v xml:space="preserve"> six hundred and fifty four Lakhs</v>
          </cell>
          <cell r="F658" t="str">
            <v xml:space="preserve"> six hundred and fifty four Crores</v>
          </cell>
          <cell r="G658" t="str">
            <v xml:space="preserve"> six hundred and fifty four Millions</v>
          </cell>
          <cell r="H658" t="str">
            <v xml:space="preserve"> six hundred and fifty four Billions</v>
          </cell>
        </row>
        <row r="659">
          <cell r="A659">
            <v>655</v>
          </cell>
          <cell r="B659" t="str">
            <v xml:space="preserve"> six hundred and fifty five</v>
          </cell>
          <cell r="C659" t="str">
            <v xml:space="preserve"> six hundred and fifty five</v>
          </cell>
          <cell r="D659" t="str">
            <v xml:space="preserve"> six hundred and fifty five Thousand</v>
          </cell>
          <cell r="E659" t="str">
            <v xml:space="preserve"> six hundred and fifty five Lakhs</v>
          </cell>
          <cell r="F659" t="str">
            <v xml:space="preserve"> six hundred and fifty five Crores</v>
          </cell>
          <cell r="G659" t="str">
            <v xml:space="preserve"> six hundred and fifty five Millions</v>
          </cell>
          <cell r="H659" t="str">
            <v xml:space="preserve"> six hundred and fifty five Billions</v>
          </cell>
        </row>
        <row r="660">
          <cell r="A660">
            <v>656</v>
          </cell>
          <cell r="B660" t="str">
            <v xml:space="preserve"> six hundred and fifty six</v>
          </cell>
          <cell r="C660" t="str">
            <v xml:space="preserve"> six hundred and fifty six</v>
          </cell>
          <cell r="D660" t="str">
            <v xml:space="preserve"> six hundred and fifty six Thousand</v>
          </cell>
          <cell r="E660" t="str">
            <v xml:space="preserve"> six hundred and fifty six Lakhs</v>
          </cell>
          <cell r="F660" t="str">
            <v xml:space="preserve"> six hundred and fifty six Crores</v>
          </cell>
          <cell r="G660" t="str">
            <v xml:space="preserve"> six hundred and fifty six Millions</v>
          </cell>
          <cell r="H660" t="str">
            <v xml:space="preserve"> six hundred and fifty six Billions</v>
          </cell>
        </row>
        <row r="661">
          <cell r="A661">
            <v>657</v>
          </cell>
          <cell r="B661" t="str">
            <v xml:space="preserve"> six hundred and fifty seven</v>
          </cell>
          <cell r="C661" t="str">
            <v xml:space="preserve"> six hundred and fifty seven</v>
          </cell>
          <cell r="D661" t="str">
            <v xml:space="preserve"> six hundred and fifty seven Thousand</v>
          </cell>
          <cell r="E661" t="str">
            <v xml:space="preserve"> six hundred and fifty seven Lakhs</v>
          </cell>
          <cell r="F661" t="str">
            <v xml:space="preserve"> six hundred and fifty seven Crores</v>
          </cell>
          <cell r="G661" t="str">
            <v xml:space="preserve"> six hundred and fifty seven Millions</v>
          </cell>
          <cell r="H661" t="str">
            <v xml:space="preserve"> six hundred and fifty seven Billions</v>
          </cell>
        </row>
        <row r="662">
          <cell r="A662">
            <v>658</v>
          </cell>
          <cell r="B662" t="str">
            <v xml:space="preserve"> six hundred and fifty eight</v>
          </cell>
          <cell r="C662" t="str">
            <v xml:space="preserve"> six hundred and fifty eight</v>
          </cell>
          <cell r="D662" t="str">
            <v xml:space="preserve"> six hundred and fifty eight Thousand</v>
          </cell>
          <cell r="E662" t="str">
            <v xml:space="preserve"> six hundred and fifty eight Lakhs</v>
          </cell>
          <cell r="F662" t="str">
            <v xml:space="preserve"> six hundred and fifty eight Crores</v>
          </cell>
          <cell r="G662" t="str">
            <v xml:space="preserve"> six hundred and fifty eight Millions</v>
          </cell>
          <cell r="H662" t="str">
            <v xml:space="preserve"> six hundred and fifty eight Billions</v>
          </cell>
        </row>
        <row r="663">
          <cell r="A663">
            <v>659</v>
          </cell>
          <cell r="B663" t="str">
            <v xml:space="preserve"> six hundred and fifty nine</v>
          </cell>
          <cell r="C663" t="str">
            <v xml:space="preserve"> six hundred and fifty nine</v>
          </cell>
          <cell r="D663" t="str">
            <v xml:space="preserve"> six hundred and fifty nine Thousand</v>
          </cell>
          <cell r="E663" t="str">
            <v xml:space="preserve"> six hundred and fifty nine Lakhs</v>
          </cell>
          <cell r="F663" t="str">
            <v xml:space="preserve"> six hundred and fifty nine Crores</v>
          </cell>
          <cell r="G663" t="str">
            <v xml:space="preserve"> six hundred and fifty nine Millions</v>
          </cell>
          <cell r="H663" t="str">
            <v xml:space="preserve"> six hundred and fifty nine Billions</v>
          </cell>
        </row>
        <row r="664">
          <cell r="A664">
            <v>660</v>
          </cell>
          <cell r="B664" t="str">
            <v xml:space="preserve"> six hundred and sixty</v>
          </cell>
          <cell r="C664" t="str">
            <v xml:space="preserve"> six hundred and sixty</v>
          </cell>
          <cell r="D664" t="str">
            <v xml:space="preserve"> six hundred and sixty Thousand</v>
          </cell>
          <cell r="E664" t="str">
            <v xml:space="preserve"> six hundred and sixty Lakhs</v>
          </cell>
          <cell r="F664" t="str">
            <v xml:space="preserve"> six hundred and sixty Crores</v>
          </cell>
          <cell r="G664" t="str">
            <v xml:space="preserve"> six hundred and sixty Millions</v>
          </cell>
          <cell r="H664" t="str">
            <v xml:space="preserve"> six hundred and sixty Billions</v>
          </cell>
        </row>
        <row r="665">
          <cell r="A665">
            <v>661</v>
          </cell>
          <cell r="B665" t="str">
            <v xml:space="preserve"> six hundred and sixty one</v>
          </cell>
          <cell r="C665" t="str">
            <v xml:space="preserve"> six hundred and sixty one</v>
          </cell>
          <cell r="D665" t="str">
            <v xml:space="preserve"> six hundred and sixty one Thousand</v>
          </cell>
          <cell r="E665" t="str">
            <v xml:space="preserve"> six hundred and sixty one Lakhs</v>
          </cell>
          <cell r="F665" t="str">
            <v xml:space="preserve"> six hundred and sixty one Crores</v>
          </cell>
          <cell r="G665" t="str">
            <v xml:space="preserve"> six hundred and sixty one Millions</v>
          </cell>
          <cell r="H665" t="str">
            <v xml:space="preserve"> six hundred and sixty one Billions</v>
          </cell>
        </row>
        <row r="666">
          <cell r="A666">
            <v>662</v>
          </cell>
          <cell r="B666" t="str">
            <v xml:space="preserve"> six hundred and sixty two</v>
          </cell>
          <cell r="C666" t="str">
            <v xml:space="preserve"> six hundred and sixty two</v>
          </cell>
          <cell r="D666" t="str">
            <v xml:space="preserve"> six hundred and sixty two Thousand</v>
          </cell>
          <cell r="E666" t="str">
            <v xml:space="preserve"> six hundred and sixty two Lakhs</v>
          </cell>
          <cell r="F666" t="str">
            <v xml:space="preserve"> six hundred and sixty two Crores</v>
          </cell>
          <cell r="G666" t="str">
            <v xml:space="preserve"> six hundred and sixty two Millions</v>
          </cell>
          <cell r="H666" t="str">
            <v xml:space="preserve"> six hundred and sixty two Billions</v>
          </cell>
        </row>
        <row r="667">
          <cell r="A667">
            <v>663</v>
          </cell>
          <cell r="B667" t="str">
            <v xml:space="preserve"> six hundred and sixty three</v>
          </cell>
          <cell r="C667" t="str">
            <v xml:space="preserve"> six hundred and sixty three</v>
          </cell>
          <cell r="D667" t="str">
            <v xml:space="preserve"> six hundred and sixty three Thousand</v>
          </cell>
          <cell r="E667" t="str">
            <v xml:space="preserve"> six hundred and sixty three Lakhs</v>
          </cell>
          <cell r="F667" t="str">
            <v xml:space="preserve"> six hundred and sixty three Crores</v>
          </cell>
          <cell r="G667" t="str">
            <v xml:space="preserve"> six hundred and sixty three Millions</v>
          </cell>
          <cell r="H667" t="str">
            <v xml:space="preserve"> six hundred and sixty three Billions</v>
          </cell>
        </row>
        <row r="668">
          <cell r="A668">
            <v>664</v>
          </cell>
          <cell r="B668" t="str">
            <v xml:space="preserve"> six hundred and sixty four</v>
          </cell>
          <cell r="C668" t="str">
            <v xml:space="preserve"> six hundred and sixty four</v>
          </cell>
          <cell r="D668" t="str">
            <v xml:space="preserve"> six hundred and sixty four Thousand</v>
          </cell>
          <cell r="E668" t="str">
            <v xml:space="preserve"> six hundred and sixty four Lakhs</v>
          </cell>
          <cell r="F668" t="str">
            <v xml:space="preserve"> six hundred and sixty four Crores</v>
          </cell>
          <cell r="G668" t="str">
            <v xml:space="preserve"> six hundred and sixty four Millions</v>
          </cell>
          <cell r="H668" t="str">
            <v xml:space="preserve"> six hundred and sixty four Billions</v>
          </cell>
        </row>
        <row r="669">
          <cell r="A669">
            <v>665</v>
          </cell>
          <cell r="B669" t="str">
            <v xml:space="preserve"> six hundred and sixty five</v>
          </cell>
          <cell r="C669" t="str">
            <v xml:space="preserve"> six hundred and sixty five</v>
          </cell>
          <cell r="D669" t="str">
            <v xml:space="preserve"> six hundred and sixty five Thousand</v>
          </cell>
          <cell r="E669" t="str">
            <v xml:space="preserve"> six hundred and sixty five Lakhs</v>
          </cell>
          <cell r="F669" t="str">
            <v xml:space="preserve"> six hundred and sixty five Crores</v>
          </cell>
          <cell r="G669" t="str">
            <v xml:space="preserve"> six hundred and sixty five Millions</v>
          </cell>
          <cell r="H669" t="str">
            <v xml:space="preserve"> six hundred and sixty five Billions</v>
          </cell>
        </row>
        <row r="670">
          <cell r="A670">
            <v>666</v>
          </cell>
          <cell r="B670" t="str">
            <v xml:space="preserve"> six hundred and sixty six</v>
          </cell>
          <cell r="C670" t="str">
            <v xml:space="preserve"> six hundred and sixty six</v>
          </cell>
          <cell r="D670" t="str">
            <v xml:space="preserve"> six hundred and sixty six Thousand</v>
          </cell>
          <cell r="E670" t="str">
            <v xml:space="preserve"> six hundred and sixty six Lakhs</v>
          </cell>
          <cell r="F670" t="str">
            <v xml:space="preserve"> six hundred and sixty six Crores</v>
          </cell>
          <cell r="G670" t="str">
            <v xml:space="preserve"> six hundred and sixty six Millions</v>
          </cell>
          <cell r="H670" t="str">
            <v xml:space="preserve"> six hundred and sixty six Billions</v>
          </cell>
        </row>
        <row r="671">
          <cell r="A671">
            <v>667</v>
          </cell>
          <cell r="B671" t="str">
            <v xml:space="preserve"> six hundred and sixty seven</v>
          </cell>
          <cell r="C671" t="str">
            <v xml:space="preserve"> six hundred and sixty seven</v>
          </cell>
          <cell r="D671" t="str">
            <v xml:space="preserve"> six hundred and sixty seven Thousand</v>
          </cell>
          <cell r="E671" t="str">
            <v xml:space="preserve"> six hundred and sixty seven Lakhs</v>
          </cell>
          <cell r="F671" t="str">
            <v xml:space="preserve"> six hundred and sixty seven Crores</v>
          </cell>
          <cell r="G671" t="str">
            <v xml:space="preserve"> six hundred and sixty seven Millions</v>
          </cell>
          <cell r="H671" t="str">
            <v xml:space="preserve"> six hundred and sixty seven Billions</v>
          </cell>
        </row>
        <row r="672">
          <cell r="A672">
            <v>668</v>
          </cell>
          <cell r="B672" t="str">
            <v xml:space="preserve"> six hundred and sixty eight</v>
          </cell>
          <cell r="C672" t="str">
            <v xml:space="preserve"> six hundred and sixty eight</v>
          </cell>
          <cell r="D672" t="str">
            <v xml:space="preserve"> six hundred and sixty eight Thousand</v>
          </cell>
          <cell r="E672" t="str">
            <v xml:space="preserve"> six hundred and sixty eight Lakhs</v>
          </cell>
          <cell r="F672" t="str">
            <v xml:space="preserve"> six hundred and sixty eight Crores</v>
          </cell>
          <cell r="G672" t="str">
            <v xml:space="preserve"> six hundred and sixty eight Millions</v>
          </cell>
          <cell r="H672" t="str">
            <v xml:space="preserve"> six hundred and sixty eight Billions</v>
          </cell>
        </row>
        <row r="673">
          <cell r="A673">
            <v>669</v>
          </cell>
          <cell r="B673" t="str">
            <v xml:space="preserve"> six hundred and sixty nine</v>
          </cell>
          <cell r="C673" t="str">
            <v xml:space="preserve"> six hundred and sixty nine</v>
          </cell>
          <cell r="D673" t="str">
            <v xml:space="preserve"> six hundred and sixty nine Thousand</v>
          </cell>
          <cell r="E673" t="str">
            <v xml:space="preserve"> six hundred and sixty nine Lakhs</v>
          </cell>
          <cell r="F673" t="str">
            <v xml:space="preserve"> six hundred and sixty nine Crores</v>
          </cell>
          <cell r="G673" t="str">
            <v xml:space="preserve"> six hundred and sixty nine Millions</v>
          </cell>
          <cell r="H673" t="str">
            <v xml:space="preserve"> six hundred and sixty nine Billions</v>
          </cell>
        </row>
        <row r="674">
          <cell r="A674">
            <v>670</v>
          </cell>
          <cell r="B674" t="str">
            <v xml:space="preserve"> six hundred and seventy</v>
          </cell>
          <cell r="C674" t="str">
            <v xml:space="preserve"> six hundred and seventy</v>
          </cell>
          <cell r="D674" t="str">
            <v xml:space="preserve"> six hundred and seventy Thousand</v>
          </cell>
          <cell r="E674" t="str">
            <v xml:space="preserve"> six hundred and seventy Lakhs</v>
          </cell>
          <cell r="F674" t="str">
            <v xml:space="preserve"> six hundred and seventy Crores</v>
          </cell>
          <cell r="G674" t="str">
            <v xml:space="preserve"> six hundred and seventy Millions</v>
          </cell>
          <cell r="H674" t="str">
            <v xml:space="preserve"> six hundred and seventy Billions</v>
          </cell>
        </row>
        <row r="675">
          <cell r="A675">
            <v>671</v>
          </cell>
          <cell r="B675" t="str">
            <v xml:space="preserve"> six hundred and seventy one</v>
          </cell>
          <cell r="C675" t="str">
            <v xml:space="preserve"> six hundred and seventy one</v>
          </cell>
          <cell r="D675" t="str">
            <v xml:space="preserve"> six hundred and seventy one Thousand</v>
          </cell>
          <cell r="E675" t="str">
            <v xml:space="preserve"> six hundred and seventy one Lakhs</v>
          </cell>
          <cell r="F675" t="str">
            <v xml:space="preserve"> six hundred and seventy one Crores</v>
          </cell>
          <cell r="G675" t="str">
            <v xml:space="preserve"> six hundred and seventy one Millions</v>
          </cell>
          <cell r="H675" t="str">
            <v xml:space="preserve"> six hundred and seventy one Billions</v>
          </cell>
        </row>
        <row r="676">
          <cell r="A676">
            <v>672</v>
          </cell>
          <cell r="B676" t="str">
            <v xml:space="preserve"> six hundred and seventy two</v>
          </cell>
          <cell r="C676" t="str">
            <v xml:space="preserve"> six hundred and seventy two</v>
          </cell>
          <cell r="D676" t="str">
            <v xml:space="preserve"> six hundred and seventy two Thousand</v>
          </cell>
          <cell r="E676" t="str">
            <v xml:space="preserve"> six hundred and seventy two Lakhs</v>
          </cell>
          <cell r="F676" t="str">
            <v xml:space="preserve"> six hundred and seventy two Crores</v>
          </cell>
          <cell r="G676" t="str">
            <v xml:space="preserve"> six hundred and seventy two Millions</v>
          </cell>
          <cell r="H676" t="str">
            <v xml:space="preserve"> six hundred and seventy two Billions</v>
          </cell>
        </row>
        <row r="677">
          <cell r="A677">
            <v>673</v>
          </cell>
          <cell r="B677" t="str">
            <v xml:space="preserve"> six hundred and seventy three</v>
          </cell>
          <cell r="C677" t="str">
            <v xml:space="preserve"> six hundred and seventy three</v>
          </cell>
          <cell r="D677" t="str">
            <v xml:space="preserve"> six hundred and seventy three Thousand</v>
          </cell>
          <cell r="E677" t="str">
            <v xml:space="preserve"> six hundred and seventy three Lakhs</v>
          </cell>
          <cell r="F677" t="str">
            <v xml:space="preserve"> six hundred and seventy three Crores</v>
          </cell>
          <cell r="G677" t="str">
            <v xml:space="preserve"> six hundred and seventy three Millions</v>
          </cell>
          <cell r="H677" t="str">
            <v xml:space="preserve"> six hundred and seventy three Billions</v>
          </cell>
        </row>
        <row r="678">
          <cell r="A678">
            <v>674</v>
          </cell>
          <cell r="B678" t="str">
            <v xml:space="preserve"> six hundred and seventy four</v>
          </cell>
          <cell r="C678" t="str">
            <v xml:space="preserve"> six hundred and seventy four</v>
          </cell>
          <cell r="D678" t="str">
            <v xml:space="preserve"> six hundred and seventy four Thousand</v>
          </cell>
          <cell r="E678" t="str">
            <v xml:space="preserve"> six hundred and seventy four Lakhs</v>
          </cell>
          <cell r="F678" t="str">
            <v xml:space="preserve"> six hundred and seventy four Crores</v>
          </cell>
          <cell r="G678" t="str">
            <v xml:space="preserve"> six hundred and seventy four Millions</v>
          </cell>
          <cell r="H678" t="str">
            <v xml:space="preserve"> six hundred and seventy four Billions</v>
          </cell>
        </row>
        <row r="679">
          <cell r="A679">
            <v>675</v>
          </cell>
          <cell r="B679" t="str">
            <v xml:space="preserve"> six hundred and seventy five</v>
          </cell>
          <cell r="C679" t="str">
            <v xml:space="preserve"> six hundred and seventy five</v>
          </cell>
          <cell r="D679" t="str">
            <v xml:space="preserve"> six hundred and seventy five Thousand</v>
          </cell>
          <cell r="E679" t="str">
            <v xml:space="preserve"> six hundred and seventy five Lakhs</v>
          </cell>
          <cell r="F679" t="str">
            <v xml:space="preserve"> six hundred and seventy five Crores</v>
          </cell>
          <cell r="G679" t="str">
            <v xml:space="preserve"> six hundred and seventy five Millions</v>
          </cell>
          <cell r="H679" t="str">
            <v xml:space="preserve"> six hundred and seventy five Billions</v>
          </cell>
        </row>
        <row r="680">
          <cell r="A680">
            <v>676</v>
          </cell>
          <cell r="B680" t="str">
            <v xml:space="preserve"> six hundred and seventy six</v>
          </cell>
          <cell r="C680" t="str">
            <v xml:space="preserve"> six hundred and seventy six</v>
          </cell>
          <cell r="D680" t="str">
            <v xml:space="preserve"> six hundred and seventy six Thousand</v>
          </cell>
          <cell r="E680" t="str">
            <v xml:space="preserve"> six hundred and seventy six Lakhs</v>
          </cell>
          <cell r="F680" t="str">
            <v xml:space="preserve"> six hundred and seventy six Crores</v>
          </cell>
          <cell r="G680" t="str">
            <v xml:space="preserve"> six hundred and seventy six Millions</v>
          </cell>
          <cell r="H680" t="str">
            <v xml:space="preserve"> six hundred and seventy six Billions</v>
          </cell>
        </row>
        <row r="681">
          <cell r="A681">
            <v>677</v>
          </cell>
          <cell r="B681" t="str">
            <v xml:space="preserve"> six hundred and seventy seven</v>
          </cell>
          <cell r="C681" t="str">
            <v xml:space="preserve"> six hundred and seventy seven</v>
          </cell>
          <cell r="D681" t="str">
            <v xml:space="preserve"> six hundred and seventy seven Thousand</v>
          </cell>
          <cell r="E681" t="str">
            <v xml:space="preserve"> six hundred and seventy seven Lakhs</v>
          </cell>
          <cell r="F681" t="str">
            <v xml:space="preserve"> six hundred and seventy seven Crores</v>
          </cell>
          <cell r="G681" t="str">
            <v xml:space="preserve"> six hundred and seventy seven Millions</v>
          </cell>
          <cell r="H681" t="str">
            <v xml:space="preserve"> six hundred and seventy seven Billions</v>
          </cell>
        </row>
        <row r="682">
          <cell r="A682">
            <v>678</v>
          </cell>
          <cell r="B682" t="str">
            <v xml:space="preserve"> six hundred and seventy eight</v>
          </cell>
          <cell r="C682" t="str">
            <v xml:space="preserve"> six hundred and seventy eight</v>
          </cell>
          <cell r="D682" t="str">
            <v xml:space="preserve"> six hundred and seventy eight Thousand</v>
          </cell>
          <cell r="E682" t="str">
            <v xml:space="preserve"> six hundred and seventy eight Lakhs</v>
          </cell>
          <cell r="F682" t="str">
            <v xml:space="preserve"> six hundred and seventy eight Crores</v>
          </cell>
          <cell r="G682" t="str">
            <v xml:space="preserve"> six hundred and seventy eight Millions</v>
          </cell>
          <cell r="H682" t="str">
            <v xml:space="preserve"> six hundred and seventy eight Billions</v>
          </cell>
        </row>
        <row r="683">
          <cell r="A683">
            <v>679</v>
          </cell>
          <cell r="B683" t="str">
            <v xml:space="preserve"> six hundred and seventy nine</v>
          </cell>
          <cell r="C683" t="str">
            <v xml:space="preserve"> six hundred and seventy nine</v>
          </cell>
          <cell r="D683" t="str">
            <v xml:space="preserve"> six hundred and seventy nine Thousand</v>
          </cell>
          <cell r="E683" t="str">
            <v xml:space="preserve"> six hundred and seventy nine Lakhs</v>
          </cell>
          <cell r="F683" t="str">
            <v xml:space="preserve"> six hundred and seventy nine Crores</v>
          </cell>
          <cell r="G683" t="str">
            <v xml:space="preserve"> six hundred and seventy nine Millions</v>
          </cell>
          <cell r="H683" t="str">
            <v xml:space="preserve"> six hundred and seventy nine Billions</v>
          </cell>
        </row>
        <row r="684">
          <cell r="A684">
            <v>680</v>
          </cell>
          <cell r="B684" t="str">
            <v xml:space="preserve"> six hundred and eighty</v>
          </cell>
          <cell r="C684" t="str">
            <v xml:space="preserve"> six hundred and eighty</v>
          </cell>
          <cell r="D684" t="str">
            <v xml:space="preserve"> six hundred and eighty Thousand</v>
          </cell>
          <cell r="E684" t="str">
            <v xml:space="preserve"> six hundred and eighty Lakhs</v>
          </cell>
          <cell r="F684" t="str">
            <v xml:space="preserve"> six hundred and eighty Crores</v>
          </cell>
          <cell r="G684" t="str">
            <v xml:space="preserve"> six hundred and eighty Millions</v>
          </cell>
          <cell r="H684" t="str">
            <v xml:space="preserve"> six hundred and eighty Billions</v>
          </cell>
        </row>
        <row r="685">
          <cell r="A685">
            <v>681</v>
          </cell>
          <cell r="B685" t="str">
            <v xml:space="preserve"> six hundred and eighty one</v>
          </cell>
          <cell r="C685" t="str">
            <v xml:space="preserve"> six hundred and eighty one</v>
          </cell>
          <cell r="D685" t="str">
            <v xml:space="preserve"> six hundred and eighty one Thousand</v>
          </cell>
          <cell r="E685" t="str">
            <v xml:space="preserve"> six hundred and eighty one Lakhs</v>
          </cell>
          <cell r="F685" t="str">
            <v xml:space="preserve"> six hundred and eighty one Crores</v>
          </cell>
          <cell r="G685" t="str">
            <v xml:space="preserve"> six hundred and eighty one Millions</v>
          </cell>
          <cell r="H685" t="str">
            <v xml:space="preserve"> six hundred and eighty one Billions</v>
          </cell>
        </row>
        <row r="686">
          <cell r="A686">
            <v>682</v>
          </cell>
          <cell r="B686" t="str">
            <v xml:space="preserve"> six hundred and eighty two</v>
          </cell>
          <cell r="C686" t="str">
            <v xml:space="preserve"> six hundred and eighty two</v>
          </cell>
          <cell r="D686" t="str">
            <v xml:space="preserve"> six hundred and eighty two Thousand</v>
          </cell>
          <cell r="E686" t="str">
            <v xml:space="preserve"> six hundred and eighty two Lakhs</v>
          </cell>
          <cell r="F686" t="str">
            <v xml:space="preserve"> six hundred and eighty two Crores</v>
          </cell>
          <cell r="G686" t="str">
            <v xml:space="preserve"> six hundred and eighty two Millions</v>
          </cell>
          <cell r="H686" t="str">
            <v xml:space="preserve"> six hundred and eighty two Billions</v>
          </cell>
        </row>
        <row r="687">
          <cell r="A687">
            <v>683</v>
          </cell>
          <cell r="B687" t="str">
            <v xml:space="preserve"> six hundred and eighty three</v>
          </cell>
          <cell r="C687" t="str">
            <v xml:space="preserve"> six hundred and eighty three</v>
          </cell>
          <cell r="D687" t="str">
            <v xml:space="preserve"> six hundred and eighty three Thousand</v>
          </cell>
          <cell r="E687" t="str">
            <v xml:space="preserve"> six hundred and eighty three Lakhs</v>
          </cell>
          <cell r="F687" t="str">
            <v xml:space="preserve"> six hundred and eighty three Crores</v>
          </cell>
          <cell r="G687" t="str">
            <v xml:space="preserve"> six hundred and eighty three Millions</v>
          </cell>
          <cell r="H687" t="str">
            <v xml:space="preserve"> six hundred and eighty three Billions</v>
          </cell>
        </row>
        <row r="688">
          <cell r="A688">
            <v>684</v>
          </cell>
          <cell r="B688" t="str">
            <v xml:space="preserve"> six hundred and eighty four</v>
          </cell>
          <cell r="C688" t="str">
            <v xml:space="preserve"> six hundred and eighty four</v>
          </cell>
          <cell r="D688" t="str">
            <v xml:space="preserve"> six hundred and eighty four Thousand</v>
          </cell>
          <cell r="E688" t="str">
            <v xml:space="preserve"> six hundred and eighty four Lakhs</v>
          </cell>
          <cell r="F688" t="str">
            <v xml:space="preserve"> six hundred and eighty four Crores</v>
          </cell>
          <cell r="G688" t="str">
            <v xml:space="preserve"> six hundred and eighty four Millions</v>
          </cell>
          <cell r="H688" t="str">
            <v xml:space="preserve"> six hundred and eighty four Billions</v>
          </cell>
        </row>
        <row r="689">
          <cell r="A689">
            <v>685</v>
          </cell>
          <cell r="B689" t="str">
            <v xml:space="preserve"> six hundred and eighty five</v>
          </cell>
          <cell r="C689" t="str">
            <v xml:space="preserve"> six hundred and eighty five</v>
          </cell>
          <cell r="D689" t="str">
            <v xml:space="preserve"> six hundred and eighty five Thousand</v>
          </cell>
          <cell r="E689" t="str">
            <v xml:space="preserve"> six hundred and eighty five Lakhs</v>
          </cell>
          <cell r="F689" t="str">
            <v xml:space="preserve"> six hundred and eighty five Crores</v>
          </cell>
          <cell r="G689" t="str">
            <v xml:space="preserve"> six hundred and eighty five Millions</v>
          </cell>
          <cell r="H689" t="str">
            <v xml:space="preserve"> six hundred and eighty five Billions</v>
          </cell>
        </row>
        <row r="690">
          <cell r="A690">
            <v>686</v>
          </cell>
          <cell r="B690" t="str">
            <v xml:space="preserve"> six hundred and eighty six</v>
          </cell>
          <cell r="C690" t="str">
            <v xml:space="preserve"> six hundred and eighty six</v>
          </cell>
          <cell r="D690" t="str">
            <v xml:space="preserve"> six hundred and eighty six Thousand</v>
          </cell>
          <cell r="E690" t="str">
            <v xml:space="preserve"> six hundred and eighty six Lakhs</v>
          </cell>
          <cell r="F690" t="str">
            <v xml:space="preserve"> six hundred and eighty six Crores</v>
          </cell>
          <cell r="G690" t="str">
            <v xml:space="preserve"> six hundred and eighty six Millions</v>
          </cell>
          <cell r="H690" t="str">
            <v xml:space="preserve"> six hundred and eighty six Billions</v>
          </cell>
        </row>
        <row r="691">
          <cell r="A691">
            <v>687</v>
          </cell>
          <cell r="B691" t="str">
            <v xml:space="preserve"> six hundred and eighty seven</v>
          </cell>
          <cell r="C691" t="str">
            <v xml:space="preserve"> six hundred and eighty seven</v>
          </cell>
          <cell r="D691" t="str">
            <v xml:space="preserve"> six hundred and eighty seven Thousand</v>
          </cell>
          <cell r="E691" t="str">
            <v xml:space="preserve"> six hundred and eighty seven Lakhs</v>
          </cell>
          <cell r="F691" t="str">
            <v xml:space="preserve"> six hundred and eighty seven Crores</v>
          </cell>
          <cell r="G691" t="str">
            <v xml:space="preserve"> six hundred and eighty seven Millions</v>
          </cell>
          <cell r="H691" t="str">
            <v xml:space="preserve"> six hundred and eighty seven Billions</v>
          </cell>
        </row>
        <row r="692">
          <cell r="A692">
            <v>688</v>
          </cell>
          <cell r="B692" t="str">
            <v xml:space="preserve"> six hundred and eighty eight</v>
          </cell>
          <cell r="C692" t="str">
            <v xml:space="preserve"> six hundred and eighty eight</v>
          </cell>
          <cell r="D692" t="str">
            <v xml:space="preserve"> six hundred and eighty eight Thousand</v>
          </cell>
          <cell r="E692" t="str">
            <v xml:space="preserve"> six hundred and eighty eight Lakhs</v>
          </cell>
          <cell r="F692" t="str">
            <v xml:space="preserve"> six hundred and eighty eight Crores</v>
          </cell>
          <cell r="G692" t="str">
            <v xml:space="preserve"> six hundred and eighty eight Millions</v>
          </cell>
          <cell r="H692" t="str">
            <v xml:space="preserve"> six hundred and eighty eight Billions</v>
          </cell>
        </row>
        <row r="693">
          <cell r="A693">
            <v>689</v>
          </cell>
          <cell r="B693" t="str">
            <v xml:space="preserve"> six hundred and eighty nine</v>
          </cell>
          <cell r="C693" t="str">
            <v xml:space="preserve"> six hundred and eighty nine</v>
          </cell>
          <cell r="D693" t="str">
            <v xml:space="preserve"> six hundred and eighty nine Thousand</v>
          </cell>
          <cell r="E693" t="str">
            <v xml:space="preserve"> six hundred and eighty nine Lakhs</v>
          </cell>
          <cell r="F693" t="str">
            <v xml:space="preserve"> six hundred and eighty nine Crores</v>
          </cell>
          <cell r="G693" t="str">
            <v xml:space="preserve"> six hundred and eighty nine Millions</v>
          </cell>
          <cell r="H693" t="str">
            <v xml:space="preserve"> six hundred and eighty nine Billions</v>
          </cell>
        </row>
        <row r="694">
          <cell r="A694">
            <v>690</v>
          </cell>
          <cell r="B694" t="str">
            <v xml:space="preserve"> six hundred and ninety</v>
          </cell>
          <cell r="C694" t="str">
            <v xml:space="preserve"> six hundred and ninety</v>
          </cell>
          <cell r="D694" t="str">
            <v xml:space="preserve"> six hundred and ninety Thousand</v>
          </cell>
          <cell r="E694" t="str">
            <v xml:space="preserve"> six hundred and ninety Lakhs</v>
          </cell>
          <cell r="F694" t="str">
            <v xml:space="preserve"> six hundred and ninety Crores</v>
          </cell>
          <cell r="G694" t="str">
            <v xml:space="preserve"> six hundred and ninety Millions</v>
          </cell>
          <cell r="H694" t="str">
            <v xml:space="preserve"> six hundred and ninety Billions</v>
          </cell>
        </row>
        <row r="695">
          <cell r="A695">
            <v>691</v>
          </cell>
          <cell r="B695" t="str">
            <v xml:space="preserve"> six hundred and ninety one</v>
          </cell>
          <cell r="C695" t="str">
            <v xml:space="preserve"> six hundred and ninety one</v>
          </cell>
          <cell r="D695" t="str">
            <v xml:space="preserve"> six hundred and ninety one Thousand</v>
          </cell>
          <cell r="E695" t="str">
            <v xml:space="preserve"> six hundred and ninety one Lakhs</v>
          </cell>
          <cell r="F695" t="str">
            <v xml:space="preserve"> six hundred and ninety one Crores</v>
          </cell>
          <cell r="G695" t="str">
            <v xml:space="preserve"> six hundred and ninety one Millions</v>
          </cell>
          <cell r="H695" t="str">
            <v xml:space="preserve"> six hundred and ninety one Billions</v>
          </cell>
        </row>
        <row r="696">
          <cell r="A696">
            <v>692</v>
          </cell>
          <cell r="B696" t="str">
            <v xml:space="preserve"> six hundred and ninety two</v>
          </cell>
          <cell r="C696" t="str">
            <v xml:space="preserve"> six hundred and ninety two</v>
          </cell>
          <cell r="D696" t="str">
            <v xml:space="preserve"> six hundred and ninety two Thousand</v>
          </cell>
          <cell r="E696" t="str">
            <v xml:space="preserve"> six hundred and ninety two Lakhs</v>
          </cell>
          <cell r="F696" t="str">
            <v xml:space="preserve"> six hundred and ninety two Crores</v>
          </cell>
          <cell r="G696" t="str">
            <v xml:space="preserve"> six hundred and ninety two Millions</v>
          </cell>
          <cell r="H696" t="str">
            <v xml:space="preserve"> six hundred and ninety two Billions</v>
          </cell>
        </row>
        <row r="697">
          <cell r="A697">
            <v>693</v>
          </cell>
          <cell r="B697" t="str">
            <v xml:space="preserve"> six hundred and ninety three</v>
          </cell>
          <cell r="C697" t="str">
            <v xml:space="preserve"> six hundred and ninety three</v>
          </cell>
          <cell r="D697" t="str">
            <v xml:space="preserve"> six hundred and ninety three Thousand</v>
          </cell>
          <cell r="E697" t="str">
            <v xml:space="preserve"> six hundred and ninety three Lakhs</v>
          </cell>
          <cell r="F697" t="str">
            <v xml:space="preserve"> six hundred and ninety three Crores</v>
          </cell>
          <cell r="G697" t="str">
            <v xml:space="preserve"> six hundred and ninety three Millions</v>
          </cell>
          <cell r="H697" t="str">
            <v xml:space="preserve"> six hundred and ninety three Billions</v>
          </cell>
        </row>
        <row r="698">
          <cell r="A698">
            <v>694</v>
          </cell>
          <cell r="B698" t="str">
            <v xml:space="preserve"> six hundred and ninety four </v>
          </cell>
          <cell r="C698" t="str">
            <v xml:space="preserve"> six hundred and ninety four </v>
          </cell>
          <cell r="D698" t="str">
            <v xml:space="preserve"> six hundred and ninety four  Thousand</v>
          </cell>
          <cell r="E698" t="str">
            <v xml:space="preserve"> six hundred and ninety four  Lakhs</v>
          </cell>
          <cell r="F698" t="str">
            <v xml:space="preserve"> six hundred and ninety four  Crores</v>
          </cell>
          <cell r="G698" t="str">
            <v xml:space="preserve"> six hundred and ninety four  Millions</v>
          </cell>
          <cell r="H698" t="str">
            <v xml:space="preserve"> six hundred and ninety four  Billions</v>
          </cell>
        </row>
        <row r="699">
          <cell r="A699">
            <v>695</v>
          </cell>
          <cell r="B699" t="str">
            <v xml:space="preserve"> six hundred and ninety five</v>
          </cell>
          <cell r="C699" t="str">
            <v xml:space="preserve"> six hundred and ninety five</v>
          </cell>
          <cell r="D699" t="str">
            <v xml:space="preserve"> six hundred and ninety five Thousand</v>
          </cell>
          <cell r="E699" t="str">
            <v xml:space="preserve"> six hundred and ninety five Lakhs</v>
          </cell>
          <cell r="F699" t="str">
            <v xml:space="preserve"> six hundred and ninety five Crores</v>
          </cell>
          <cell r="G699" t="str">
            <v xml:space="preserve"> six hundred and ninety five Millions</v>
          </cell>
          <cell r="H699" t="str">
            <v xml:space="preserve"> six hundred and ninety five Billions</v>
          </cell>
        </row>
        <row r="700">
          <cell r="A700">
            <v>696</v>
          </cell>
          <cell r="B700" t="str">
            <v xml:space="preserve"> six hundred and ninety six</v>
          </cell>
          <cell r="C700" t="str">
            <v xml:space="preserve"> six hundred and ninety six</v>
          </cell>
          <cell r="D700" t="str">
            <v xml:space="preserve"> six hundred and ninety six Thousand</v>
          </cell>
          <cell r="E700" t="str">
            <v xml:space="preserve"> six hundred and ninety six Lakhs</v>
          </cell>
          <cell r="F700" t="str">
            <v xml:space="preserve"> six hundred and ninety six Crores</v>
          </cell>
          <cell r="G700" t="str">
            <v xml:space="preserve"> six hundred and ninety six Millions</v>
          </cell>
          <cell r="H700" t="str">
            <v xml:space="preserve"> six hundred and ninety six Billions</v>
          </cell>
        </row>
        <row r="701">
          <cell r="A701">
            <v>697</v>
          </cell>
          <cell r="B701" t="str">
            <v xml:space="preserve"> six hundred and ninety seven</v>
          </cell>
          <cell r="C701" t="str">
            <v xml:space="preserve"> six hundred and ninety seven</v>
          </cell>
          <cell r="D701" t="str">
            <v xml:space="preserve"> six hundred and ninety seven Thousand</v>
          </cell>
          <cell r="E701" t="str">
            <v xml:space="preserve"> six hundred and ninety seven Lakhs</v>
          </cell>
          <cell r="F701" t="str">
            <v xml:space="preserve"> six hundred and ninety seven Crores</v>
          </cell>
          <cell r="G701" t="str">
            <v xml:space="preserve"> six hundred and ninety seven Millions</v>
          </cell>
          <cell r="H701" t="str">
            <v xml:space="preserve"> six hundred and ninety seven Billions</v>
          </cell>
        </row>
        <row r="702">
          <cell r="A702">
            <v>698</v>
          </cell>
          <cell r="B702" t="str">
            <v xml:space="preserve"> six hundred and ninety eight</v>
          </cell>
          <cell r="C702" t="str">
            <v xml:space="preserve"> six hundred and ninety eight</v>
          </cell>
          <cell r="D702" t="str">
            <v xml:space="preserve"> six hundred and ninety eight Thousand</v>
          </cell>
          <cell r="E702" t="str">
            <v xml:space="preserve"> six hundred and ninety eight Lakhs</v>
          </cell>
          <cell r="F702" t="str">
            <v xml:space="preserve"> six hundred and ninety eight Crores</v>
          </cell>
          <cell r="G702" t="str">
            <v xml:space="preserve"> six hundred and ninety eight Millions</v>
          </cell>
          <cell r="H702" t="str">
            <v xml:space="preserve"> six hundred and ninety eight Billions</v>
          </cell>
        </row>
        <row r="703">
          <cell r="A703">
            <v>699</v>
          </cell>
          <cell r="B703" t="str">
            <v xml:space="preserve"> six hundred and ninety nine</v>
          </cell>
          <cell r="C703" t="str">
            <v xml:space="preserve"> six hundred and ninety nine</v>
          </cell>
          <cell r="D703" t="str">
            <v xml:space="preserve"> six hundred and ninety nine Thousand</v>
          </cell>
          <cell r="E703" t="str">
            <v xml:space="preserve"> six hundred and ninety nine Lakhs</v>
          </cell>
          <cell r="F703" t="str">
            <v xml:space="preserve"> six hundred and ninety nine Crores</v>
          </cell>
          <cell r="G703" t="str">
            <v xml:space="preserve"> six hundred and ninety nine Millions</v>
          </cell>
          <cell r="H703" t="str">
            <v xml:space="preserve"> six hundred and ninety nine Billions</v>
          </cell>
        </row>
        <row r="704">
          <cell r="A704">
            <v>700</v>
          </cell>
          <cell r="B704" t="str">
            <v xml:space="preserve"> seven hundred</v>
          </cell>
          <cell r="C704" t="str">
            <v xml:space="preserve"> seven hundred</v>
          </cell>
          <cell r="D704" t="str">
            <v xml:space="preserve"> seven hundred Thousand</v>
          </cell>
          <cell r="E704" t="str">
            <v xml:space="preserve"> seven hundred Lakhs</v>
          </cell>
          <cell r="F704" t="str">
            <v xml:space="preserve"> seven hundred Crores</v>
          </cell>
          <cell r="G704" t="str">
            <v xml:space="preserve"> seven hundred Millions</v>
          </cell>
          <cell r="H704" t="str">
            <v xml:space="preserve"> seven hundred Billions</v>
          </cell>
        </row>
        <row r="705">
          <cell r="A705">
            <v>701</v>
          </cell>
          <cell r="B705" t="str">
            <v xml:space="preserve"> seven hundred and one</v>
          </cell>
          <cell r="C705" t="str">
            <v xml:space="preserve"> seven hundred and one</v>
          </cell>
          <cell r="D705" t="str">
            <v xml:space="preserve"> seven hundred and one Thousand</v>
          </cell>
          <cell r="E705" t="str">
            <v xml:space="preserve"> seven hundred and one Lakhs</v>
          </cell>
          <cell r="F705" t="str">
            <v xml:space="preserve"> seven hundred and one Crores</v>
          </cell>
          <cell r="G705" t="str">
            <v xml:space="preserve"> seven hundred and one Millions</v>
          </cell>
          <cell r="H705" t="str">
            <v xml:space="preserve"> seven hundred and one Billions</v>
          </cell>
        </row>
        <row r="706">
          <cell r="A706">
            <v>702</v>
          </cell>
          <cell r="B706" t="str">
            <v xml:space="preserve"> seven hundred and two</v>
          </cell>
          <cell r="C706" t="str">
            <v xml:space="preserve"> seven hundred and two</v>
          </cell>
          <cell r="D706" t="str">
            <v xml:space="preserve"> seven hundred and two Thousand</v>
          </cell>
          <cell r="E706" t="str">
            <v xml:space="preserve"> seven hundred and two Lakhs</v>
          </cell>
          <cell r="F706" t="str">
            <v xml:space="preserve"> seven hundred and two Crores</v>
          </cell>
          <cell r="G706" t="str">
            <v xml:space="preserve"> seven hundred and two Millions</v>
          </cell>
          <cell r="H706" t="str">
            <v xml:space="preserve"> seven hundred and two Billions</v>
          </cell>
        </row>
        <row r="707">
          <cell r="A707">
            <v>703</v>
          </cell>
          <cell r="B707" t="str">
            <v xml:space="preserve"> seven hundred and three</v>
          </cell>
          <cell r="C707" t="str">
            <v xml:space="preserve"> seven hundred and three</v>
          </cell>
          <cell r="D707" t="str">
            <v xml:space="preserve"> seven hundred and three Thousand</v>
          </cell>
          <cell r="E707" t="str">
            <v xml:space="preserve"> seven hundred and three Lakhs</v>
          </cell>
          <cell r="F707" t="str">
            <v xml:space="preserve"> seven hundred and three Crores</v>
          </cell>
          <cell r="G707" t="str">
            <v xml:space="preserve"> seven hundred and three Millions</v>
          </cell>
          <cell r="H707" t="str">
            <v xml:space="preserve"> seven hundred and three Billions</v>
          </cell>
        </row>
        <row r="708">
          <cell r="A708">
            <v>704</v>
          </cell>
          <cell r="B708" t="str">
            <v xml:space="preserve"> seven hundred and four</v>
          </cell>
          <cell r="C708" t="str">
            <v xml:space="preserve"> seven hundred and four</v>
          </cell>
          <cell r="D708" t="str">
            <v xml:space="preserve"> seven hundred and four Thousand</v>
          </cell>
          <cell r="E708" t="str">
            <v xml:space="preserve"> seven hundred and four Lakhs</v>
          </cell>
          <cell r="F708" t="str">
            <v xml:space="preserve"> seven hundred and four Crores</v>
          </cell>
          <cell r="G708" t="str">
            <v xml:space="preserve"> seven hundred and four Millions</v>
          </cell>
          <cell r="H708" t="str">
            <v xml:space="preserve"> seven hundred and four Billions</v>
          </cell>
        </row>
        <row r="709">
          <cell r="A709">
            <v>705</v>
          </cell>
          <cell r="B709" t="str">
            <v xml:space="preserve"> seven hundred and five</v>
          </cell>
          <cell r="C709" t="str">
            <v xml:space="preserve"> seven hundred and five</v>
          </cell>
          <cell r="D709" t="str">
            <v xml:space="preserve"> seven hundred and five Thousand</v>
          </cell>
          <cell r="E709" t="str">
            <v xml:space="preserve"> seven hundred and five Lakhs</v>
          </cell>
          <cell r="F709" t="str">
            <v xml:space="preserve"> seven hundred and five Crores</v>
          </cell>
          <cell r="G709" t="str">
            <v xml:space="preserve"> seven hundred and five Millions</v>
          </cell>
          <cell r="H709" t="str">
            <v xml:space="preserve"> seven hundred and five Billions</v>
          </cell>
        </row>
        <row r="710">
          <cell r="A710">
            <v>706</v>
          </cell>
          <cell r="B710" t="str">
            <v xml:space="preserve"> seven hundred and six</v>
          </cell>
          <cell r="C710" t="str">
            <v xml:space="preserve"> seven hundred and six</v>
          </cell>
          <cell r="D710" t="str">
            <v xml:space="preserve"> seven hundred and six Thousand</v>
          </cell>
          <cell r="E710" t="str">
            <v xml:space="preserve"> seven hundred and six Lakhs</v>
          </cell>
          <cell r="F710" t="str">
            <v xml:space="preserve"> seven hundred and six Crores</v>
          </cell>
          <cell r="G710" t="str">
            <v xml:space="preserve"> seven hundred and six Millions</v>
          </cell>
          <cell r="H710" t="str">
            <v xml:space="preserve"> seven hundred and six Billions</v>
          </cell>
        </row>
        <row r="711">
          <cell r="A711">
            <v>707</v>
          </cell>
          <cell r="B711" t="str">
            <v xml:space="preserve"> seven hundred and seven</v>
          </cell>
          <cell r="C711" t="str">
            <v xml:space="preserve"> seven hundred and seven</v>
          </cell>
          <cell r="D711" t="str">
            <v xml:space="preserve"> seven hundred and seven Thousand</v>
          </cell>
          <cell r="E711" t="str">
            <v xml:space="preserve"> seven hundred and seven Lakhs</v>
          </cell>
          <cell r="F711" t="str">
            <v xml:space="preserve"> seven hundred and seven Crores</v>
          </cell>
          <cell r="G711" t="str">
            <v xml:space="preserve"> seven hundred and seven Millions</v>
          </cell>
          <cell r="H711" t="str">
            <v xml:space="preserve"> seven hundred and seven Billions</v>
          </cell>
        </row>
        <row r="712">
          <cell r="A712">
            <v>708</v>
          </cell>
          <cell r="B712" t="str">
            <v xml:space="preserve"> seven hundred and eight</v>
          </cell>
          <cell r="C712" t="str">
            <v xml:space="preserve"> seven hundred and eight</v>
          </cell>
          <cell r="D712" t="str">
            <v xml:space="preserve"> seven hundred and eight Thousand</v>
          </cell>
          <cell r="E712" t="str">
            <v xml:space="preserve"> seven hundred and eight Lakhs</v>
          </cell>
          <cell r="F712" t="str">
            <v xml:space="preserve"> seven hundred and eight Crores</v>
          </cell>
          <cell r="G712" t="str">
            <v xml:space="preserve"> seven hundred and eight Millions</v>
          </cell>
          <cell r="H712" t="str">
            <v xml:space="preserve"> seven hundred and eight Billions</v>
          </cell>
        </row>
        <row r="713">
          <cell r="A713">
            <v>709</v>
          </cell>
          <cell r="B713" t="str">
            <v xml:space="preserve"> seven hundred and nine</v>
          </cell>
          <cell r="C713" t="str">
            <v xml:space="preserve"> seven hundred and nine</v>
          </cell>
          <cell r="D713" t="str">
            <v xml:space="preserve"> seven hundred and nine Thousand</v>
          </cell>
          <cell r="E713" t="str">
            <v xml:space="preserve"> seven hundred and nine Lakhs</v>
          </cell>
          <cell r="F713" t="str">
            <v xml:space="preserve"> seven hundred and nine Crores</v>
          </cell>
          <cell r="G713" t="str">
            <v xml:space="preserve"> seven hundred and nine Millions</v>
          </cell>
          <cell r="H713" t="str">
            <v xml:space="preserve"> seven hundred and nine Billions</v>
          </cell>
        </row>
        <row r="714">
          <cell r="A714">
            <v>710</v>
          </cell>
          <cell r="B714" t="str">
            <v xml:space="preserve"> seven hundred and ten</v>
          </cell>
          <cell r="C714" t="str">
            <v xml:space="preserve"> seven hundred and ten</v>
          </cell>
          <cell r="D714" t="str">
            <v xml:space="preserve"> seven hundred and ten Thousand</v>
          </cell>
          <cell r="E714" t="str">
            <v xml:space="preserve"> seven hundred and ten Lakhs</v>
          </cell>
          <cell r="F714" t="str">
            <v xml:space="preserve"> seven hundred and ten Crores</v>
          </cell>
          <cell r="G714" t="str">
            <v xml:space="preserve"> seven hundred and ten Millions</v>
          </cell>
          <cell r="H714" t="str">
            <v xml:space="preserve"> seven hundred and ten Billions</v>
          </cell>
        </row>
        <row r="715">
          <cell r="A715">
            <v>711</v>
          </cell>
          <cell r="B715" t="str">
            <v xml:space="preserve"> seven hundred and eleven</v>
          </cell>
          <cell r="C715" t="str">
            <v xml:space="preserve"> seven hundred and eleven</v>
          </cell>
          <cell r="D715" t="str">
            <v xml:space="preserve"> seven hundred and eleven Thousand</v>
          </cell>
          <cell r="E715" t="str">
            <v xml:space="preserve"> seven hundred and eleven Lakhs</v>
          </cell>
          <cell r="F715" t="str">
            <v xml:space="preserve"> seven hundred and eleven Crores</v>
          </cell>
          <cell r="G715" t="str">
            <v xml:space="preserve"> seven hundred and eleven Millions</v>
          </cell>
          <cell r="H715" t="str">
            <v xml:space="preserve"> seven hundred and eleven Billions</v>
          </cell>
        </row>
        <row r="716">
          <cell r="A716">
            <v>712</v>
          </cell>
          <cell r="B716" t="str">
            <v xml:space="preserve"> seven hundred and twelve</v>
          </cell>
          <cell r="C716" t="str">
            <v xml:space="preserve"> seven hundred and twelve</v>
          </cell>
          <cell r="D716" t="str">
            <v xml:space="preserve"> seven hundred and twelve Thousand</v>
          </cell>
          <cell r="E716" t="str">
            <v xml:space="preserve"> seven hundred and twelve Lakhs</v>
          </cell>
          <cell r="F716" t="str">
            <v xml:space="preserve"> seven hundred and twelve Crores</v>
          </cell>
          <cell r="G716" t="str">
            <v xml:space="preserve"> seven hundred and twelve Millions</v>
          </cell>
          <cell r="H716" t="str">
            <v xml:space="preserve"> seven hundred and twelve Billions</v>
          </cell>
        </row>
        <row r="717">
          <cell r="A717">
            <v>713</v>
          </cell>
          <cell r="B717" t="str">
            <v xml:space="preserve"> seven hundred and thirteen</v>
          </cell>
          <cell r="C717" t="str">
            <v xml:space="preserve"> seven hundred and thirteen</v>
          </cell>
          <cell r="D717" t="str">
            <v xml:space="preserve"> seven hundred and thirteen Thousand</v>
          </cell>
          <cell r="E717" t="str">
            <v xml:space="preserve"> seven hundred and thirteen Lakhs</v>
          </cell>
          <cell r="F717" t="str">
            <v xml:space="preserve"> seven hundred and thirteen Crores</v>
          </cell>
          <cell r="G717" t="str">
            <v xml:space="preserve"> seven hundred and thirteen Millions</v>
          </cell>
          <cell r="H717" t="str">
            <v xml:space="preserve"> seven hundred and thirteen Billions</v>
          </cell>
        </row>
        <row r="718">
          <cell r="A718">
            <v>714</v>
          </cell>
          <cell r="B718" t="str">
            <v xml:space="preserve"> seven hundred and fourteen</v>
          </cell>
          <cell r="C718" t="str">
            <v xml:space="preserve"> seven hundred and fourteen</v>
          </cell>
          <cell r="D718" t="str">
            <v xml:space="preserve"> seven hundred and fourteen Thousand</v>
          </cell>
          <cell r="E718" t="str">
            <v xml:space="preserve"> seven hundred and fourteen Lakhs</v>
          </cell>
          <cell r="F718" t="str">
            <v xml:space="preserve"> seven hundred and fourteen Crores</v>
          </cell>
          <cell r="G718" t="str">
            <v xml:space="preserve"> seven hundred and fourteen Millions</v>
          </cell>
          <cell r="H718" t="str">
            <v xml:space="preserve"> seven hundred and fourteen Billions</v>
          </cell>
        </row>
        <row r="719">
          <cell r="A719">
            <v>715</v>
          </cell>
          <cell r="B719" t="str">
            <v xml:space="preserve"> seven hundred and fifteen</v>
          </cell>
          <cell r="C719" t="str">
            <v xml:space="preserve"> seven hundred and fifteen</v>
          </cell>
          <cell r="D719" t="str">
            <v xml:space="preserve"> seven hundred and fifteen Thousand</v>
          </cell>
          <cell r="E719" t="str">
            <v xml:space="preserve"> seven hundred and fifteen Lakhs</v>
          </cell>
          <cell r="F719" t="str">
            <v xml:space="preserve"> seven hundred and fifteen Crores</v>
          </cell>
          <cell r="G719" t="str">
            <v xml:space="preserve"> seven hundred and fifteen Millions</v>
          </cell>
          <cell r="H719" t="str">
            <v xml:space="preserve"> seven hundred and fifteen Billions</v>
          </cell>
        </row>
        <row r="720">
          <cell r="A720">
            <v>716</v>
          </cell>
          <cell r="B720" t="str">
            <v xml:space="preserve"> seven hundred and sixteen</v>
          </cell>
          <cell r="C720" t="str">
            <v xml:space="preserve"> seven hundred and sixteen</v>
          </cell>
          <cell r="D720" t="str">
            <v xml:space="preserve"> seven hundred and sixteen Thousand</v>
          </cell>
          <cell r="E720" t="str">
            <v xml:space="preserve"> seven hundred and sixteen Lakhs</v>
          </cell>
          <cell r="F720" t="str">
            <v xml:space="preserve"> seven hundred and sixteen Crores</v>
          </cell>
          <cell r="G720" t="str">
            <v xml:space="preserve"> seven hundred and sixteen Millions</v>
          </cell>
          <cell r="H720" t="str">
            <v xml:space="preserve"> seven hundred and sixteen Billions</v>
          </cell>
        </row>
        <row r="721">
          <cell r="A721">
            <v>717</v>
          </cell>
          <cell r="B721" t="str">
            <v xml:space="preserve"> seven hundred and seventeen</v>
          </cell>
          <cell r="C721" t="str">
            <v xml:space="preserve"> seven hundred and seventeen</v>
          </cell>
          <cell r="D721" t="str">
            <v xml:space="preserve"> seven hundred and seventeen Thousand</v>
          </cell>
          <cell r="E721" t="str">
            <v xml:space="preserve"> seven hundred and seventeen Lakhs</v>
          </cell>
          <cell r="F721" t="str">
            <v xml:space="preserve"> seven hundred and seventeen Crores</v>
          </cell>
          <cell r="G721" t="str">
            <v xml:space="preserve"> seven hundred and seventeen Millions</v>
          </cell>
          <cell r="H721" t="str">
            <v xml:space="preserve"> seven hundred and seventeen Billions</v>
          </cell>
        </row>
        <row r="722">
          <cell r="A722">
            <v>718</v>
          </cell>
          <cell r="B722" t="str">
            <v xml:space="preserve"> seven hundred and eighteen</v>
          </cell>
          <cell r="C722" t="str">
            <v xml:space="preserve"> seven hundred and eighteen</v>
          </cell>
          <cell r="D722" t="str">
            <v xml:space="preserve"> seven hundred and eighteen Thousand</v>
          </cell>
          <cell r="E722" t="str">
            <v xml:space="preserve"> seven hundred and eighteen Lakhs</v>
          </cell>
          <cell r="F722" t="str">
            <v xml:space="preserve"> seven hundred and eighteen Crores</v>
          </cell>
          <cell r="G722" t="str">
            <v xml:space="preserve"> seven hundred and eighteen Millions</v>
          </cell>
          <cell r="H722" t="str">
            <v xml:space="preserve"> seven hundred and eighteen Billions</v>
          </cell>
        </row>
        <row r="723">
          <cell r="A723">
            <v>719</v>
          </cell>
          <cell r="B723" t="str">
            <v xml:space="preserve"> seven hundred and nineteen</v>
          </cell>
          <cell r="C723" t="str">
            <v xml:space="preserve"> seven hundred and nineteen</v>
          </cell>
          <cell r="D723" t="str">
            <v xml:space="preserve"> seven hundred and nineteen Thousand</v>
          </cell>
          <cell r="E723" t="str">
            <v xml:space="preserve"> seven hundred and nineteen Lakhs</v>
          </cell>
          <cell r="F723" t="str">
            <v xml:space="preserve"> seven hundred and nineteen Crores</v>
          </cell>
          <cell r="G723" t="str">
            <v xml:space="preserve"> seven hundred and nineteen Millions</v>
          </cell>
          <cell r="H723" t="str">
            <v xml:space="preserve"> seven hundred and nineteen Billions</v>
          </cell>
        </row>
        <row r="724">
          <cell r="A724">
            <v>720</v>
          </cell>
          <cell r="B724" t="str">
            <v xml:space="preserve"> seven hundred and twenty </v>
          </cell>
          <cell r="C724" t="str">
            <v xml:space="preserve"> seven hundred and twenty </v>
          </cell>
          <cell r="D724" t="str">
            <v xml:space="preserve"> seven hundred and twenty  Thousand</v>
          </cell>
          <cell r="E724" t="str">
            <v xml:space="preserve"> seven hundred and twenty  Lakhs</v>
          </cell>
          <cell r="F724" t="str">
            <v xml:space="preserve"> seven hundred and twenty  Crores</v>
          </cell>
          <cell r="G724" t="str">
            <v xml:space="preserve"> seven hundred and twenty  Millions</v>
          </cell>
          <cell r="H724" t="str">
            <v xml:space="preserve"> seven hundred and twenty  Billions</v>
          </cell>
        </row>
        <row r="725">
          <cell r="A725">
            <v>721</v>
          </cell>
          <cell r="B725" t="str">
            <v xml:space="preserve"> seven hundred and twenty one</v>
          </cell>
          <cell r="C725" t="str">
            <v xml:space="preserve"> seven hundred and twenty one</v>
          </cell>
          <cell r="D725" t="str">
            <v xml:space="preserve"> seven hundred and twenty one Thousand</v>
          </cell>
          <cell r="E725" t="str">
            <v xml:space="preserve"> seven hundred and twenty one Lakhs</v>
          </cell>
          <cell r="F725" t="str">
            <v xml:space="preserve"> seven hundred and twenty one Crores</v>
          </cell>
          <cell r="G725" t="str">
            <v xml:space="preserve"> seven hundred and twenty one Millions</v>
          </cell>
          <cell r="H725" t="str">
            <v xml:space="preserve"> seven hundred and twenty one Billions</v>
          </cell>
        </row>
        <row r="726">
          <cell r="A726">
            <v>722</v>
          </cell>
          <cell r="B726" t="str">
            <v xml:space="preserve"> seven hundred and twenty two</v>
          </cell>
          <cell r="C726" t="str">
            <v xml:space="preserve"> seven hundred and twenty two</v>
          </cell>
          <cell r="D726" t="str">
            <v xml:space="preserve"> seven hundred and twenty two Thousand</v>
          </cell>
          <cell r="E726" t="str">
            <v xml:space="preserve"> seven hundred and twenty two Lakhs</v>
          </cell>
          <cell r="F726" t="str">
            <v xml:space="preserve"> seven hundred and twenty two Crores</v>
          </cell>
          <cell r="G726" t="str">
            <v xml:space="preserve"> seven hundred and twenty two Millions</v>
          </cell>
          <cell r="H726" t="str">
            <v xml:space="preserve"> seven hundred and twenty two Billions</v>
          </cell>
        </row>
        <row r="727">
          <cell r="A727">
            <v>723</v>
          </cell>
          <cell r="B727" t="str">
            <v xml:space="preserve"> seven hundred and twenty three</v>
          </cell>
          <cell r="C727" t="str">
            <v xml:space="preserve"> seven hundred and twenty three</v>
          </cell>
          <cell r="D727" t="str">
            <v xml:space="preserve"> seven hundred and twenty three Thousand</v>
          </cell>
          <cell r="E727" t="str">
            <v xml:space="preserve"> seven hundred and twenty three Lakhs</v>
          </cell>
          <cell r="F727" t="str">
            <v xml:space="preserve"> seven hundred and twenty three Crores</v>
          </cell>
          <cell r="G727" t="str">
            <v xml:space="preserve"> seven hundred and twenty three Millions</v>
          </cell>
          <cell r="H727" t="str">
            <v xml:space="preserve"> seven hundred and twenty three Billions</v>
          </cell>
        </row>
        <row r="728">
          <cell r="A728">
            <v>724</v>
          </cell>
          <cell r="B728" t="str">
            <v xml:space="preserve"> seven hundred and twenty four</v>
          </cell>
          <cell r="C728" t="str">
            <v xml:space="preserve"> seven hundred and twenty four</v>
          </cell>
          <cell r="D728" t="str">
            <v xml:space="preserve"> seven hundred and twenty four Thousand</v>
          </cell>
          <cell r="E728" t="str">
            <v xml:space="preserve"> seven hundred and twenty four Lakhs</v>
          </cell>
          <cell r="F728" t="str">
            <v xml:space="preserve"> seven hundred and twenty four Crores</v>
          </cell>
          <cell r="G728" t="str">
            <v xml:space="preserve"> seven hundred and twenty four Millions</v>
          </cell>
          <cell r="H728" t="str">
            <v xml:space="preserve"> seven hundred and twenty four Billions</v>
          </cell>
        </row>
        <row r="729">
          <cell r="A729">
            <v>725</v>
          </cell>
          <cell r="B729" t="str">
            <v xml:space="preserve"> seven hundred and twenty five</v>
          </cell>
          <cell r="C729" t="str">
            <v xml:space="preserve"> seven hundred and twenty five</v>
          </cell>
          <cell r="D729" t="str">
            <v xml:space="preserve"> seven hundred and twenty five Thousand</v>
          </cell>
          <cell r="E729" t="str">
            <v xml:space="preserve"> seven hundred and twenty five Lakhs</v>
          </cell>
          <cell r="F729" t="str">
            <v xml:space="preserve"> seven hundred and twenty five Crores</v>
          </cell>
          <cell r="G729" t="str">
            <v xml:space="preserve"> seven hundred and twenty five Millions</v>
          </cell>
          <cell r="H729" t="str">
            <v xml:space="preserve"> seven hundred and twenty five Billions</v>
          </cell>
        </row>
        <row r="730">
          <cell r="A730">
            <v>726</v>
          </cell>
          <cell r="B730" t="str">
            <v xml:space="preserve"> seven hundred and twenty six</v>
          </cell>
          <cell r="C730" t="str">
            <v xml:space="preserve"> seven hundred and twenty six</v>
          </cell>
          <cell r="D730" t="str">
            <v xml:space="preserve"> seven hundred and twenty six Thousand</v>
          </cell>
          <cell r="E730" t="str">
            <v xml:space="preserve"> seven hundred and twenty six Lakhs</v>
          </cell>
          <cell r="F730" t="str">
            <v xml:space="preserve"> seven hundred and twenty six Crores</v>
          </cell>
          <cell r="G730" t="str">
            <v xml:space="preserve"> seven hundred and twenty six Millions</v>
          </cell>
          <cell r="H730" t="str">
            <v xml:space="preserve"> seven hundred and twenty six Billions</v>
          </cell>
        </row>
        <row r="731">
          <cell r="A731">
            <v>727</v>
          </cell>
          <cell r="B731" t="str">
            <v xml:space="preserve"> seven hundred and twenty seven</v>
          </cell>
          <cell r="C731" t="str">
            <v xml:space="preserve"> seven hundred and twenty seven</v>
          </cell>
          <cell r="D731" t="str">
            <v xml:space="preserve"> seven hundred and twenty seven Thousand</v>
          </cell>
          <cell r="E731" t="str">
            <v xml:space="preserve"> seven hundred and twenty seven Lakhs</v>
          </cell>
          <cell r="F731" t="str">
            <v xml:space="preserve"> seven hundred and twenty seven Crores</v>
          </cell>
          <cell r="G731" t="str">
            <v xml:space="preserve"> seven hundred and twenty seven Millions</v>
          </cell>
          <cell r="H731" t="str">
            <v xml:space="preserve"> seven hundred and twenty seven Billions</v>
          </cell>
        </row>
        <row r="732">
          <cell r="A732">
            <v>728</v>
          </cell>
          <cell r="B732" t="str">
            <v xml:space="preserve"> seven hundred and twenty eight</v>
          </cell>
          <cell r="C732" t="str">
            <v xml:space="preserve"> seven hundred and twenty eight</v>
          </cell>
          <cell r="D732" t="str">
            <v xml:space="preserve"> seven hundred and twenty eight Thousand</v>
          </cell>
          <cell r="E732" t="str">
            <v xml:space="preserve"> seven hundred and twenty eight Lakhs</v>
          </cell>
          <cell r="F732" t="str">
            <v xml:space="preserve"> seven hundred and twenty eight Crores</v>
          </cell>
          <cell r="G732" t="str">
            <v xml:space="preserve"> seven hundred and twenty eight Millions</v>
          </cell>
          <cell r="H732" t="str">
            <v xml:space="preserve"> seven hundred and twenty eight Billions</v>
          </cell>
        </row>
        <row r="733">
          <cell r="A733">
            <v>729</v>
          </cell>
          <cell r="B733" t="str">
            <v xml:space="preserve"> seven hundred and twenty nine</v>
          </cell>
          <cell r="C733" t="str">
            <v xml:space="preserve"> seven hundred and twenty nine</v>
          </cell>
          <cell r="D733" t="str">
            <v xml:space="preserve"> seven hundred and twenty nine Thousand</v>
          </cell>
          <cell r="E733" t="str">
            <v xml:space="preserve"> seven hundred and twenty nine Lakhs</v>
          </cell>
          <cell r="F733" t="str">
            <v xml:space="preserve"> seven hundred and twenty nine Crores</v>
          </cell>
          <cell r="G733" t="str">
            <v xml:space="preserve"> seven hundred and twenty nine Millions</v>
          </cell>
          <cell r="H733" t="str">
            <v xml:space="preserve"> seven hundred and twenty nine Billions</v>
          </cell>
        </row>
        <row r="734">
          <cell r="A734">
            <v>730</v>
          </cell>
          <cell r="B734" t="str">
            <v xml:space="preserve"> seven hundred and thirty</v>
          </cell>
          <cell r="C734" t="str">
            <v xml:space="preserve"> seven hundred and thirty</v>
          </cell>
          <cell r="D734" t="str">
            <v xml:space="preserve"> seven hundred and thirty Thousand</v>
          </cell>
          <cell r="E734" t="str">
            <v xml:space="preserve"> seven hundred and thirty Lakhs</v>
          </cell>
          <cell r="F734" t="str">
            <v xml:space="preserve"> seven hundred and thirty Crores</v>
          </cell>
          <cell r="G734" t="str">
            <v xml:space="preserve"> seven hundred and thirty Millions</v>
          </cell>
          <cell r="H734" t="str">
            <v xml:space="preserve"> seven hundred and thirty Billions</v>
          </cell>
        </row>
        <row r="735">
          <cell r="A735">
            <v>731</v>
          </cell>
          <cell r="B735" t="str">
            <v xml:space="preserve"> seven hundred and thirty one</v>
          </cell>
          <cell r="C735" t="str">
            <v xml:space="preserve"> seven hundred and thirty one</v>
          </cell>
          <cell r="D735" t="str">
            <v xml:space="preserve"> seven hundred and thirty one Thousand</v>
          </cell>
          <cell r="E735" t="str">
            <v xml:space="preserve"> seven hundred and thirty one Lakhs</v>
          </cell>
          <cell r="F735" t="str">
            <v xml:space="preserve"> seven hundred and thirty one Crores</v>
          </cell>
          <cell r="G735" t="str">
            <v xml:space="preserve"> seven hundred and thirty one Millions</v>
          </cell>
          <cell r="H735" t="str">
            <v xml:space="preserve"> seven hundred and thirty one Billions</v>
          </cell>
        </row>
        <row r="736">
          <cell r="A736">
            <v>732</v>
          </cell>
          <cell r="B736" t="str">
            <v xml:space="preserve"> seven hundred and thirty two</v>
          </cell>
          <cell r="C736" t="str">
            <v xml:space="preserve"> seven hundred and thirty two</v>
          </cell>
          <cell r="D736" t="str">
            <v xml:space="preserve"> seven hundred and thirty two Thousand</v>
          </cell>
          <cell r="E736" t="str">
            <v xml:space="preserve"> seven hundred and thirty two Lakhs</v>
          </cell>
          <cell r="F736" t="str">
            <v xml:space="preserve"> seven hundred and thirty two Crores</v>
          </cell>
          <cell r="G736" t="str">
            <v xml:space="preserve"> seven hundred and thirty two Millions</v>
          </cell>
          <cell r="H736" t="str">
            <v xml:space="preserve"> seven hundred and thirty two Billions</v>
          </cell>
        </row>
        <row r="737">
          <cell r="A737">
            <v>733</v>
          </cell>
          <cell r="B737" t="str">
            <v xml:space="preserve"> seven hundred and thirty three</v>
          </cell>
          <cell r="C737" t="str">
            <v xml:space="preserve"> seven hundred and thirty three</v>
          </cell>
          <cell r="D737" t="str">
            <v xml:space="preserve"> seven hundred and thirty three Thousand</v>
          </cell>
          <cell r="E737" t="str">
            <v xml:space="preserve"> seven hundred and thirty three Lakhs</v>
          </cell>
          <cell r="F737" t="str">
            <v xml:space="preserve"> seven hundred and thirty three Crores</v>
          </cell>
          <cell r="G737" t="str">
            <v xml:space="preserve"> seven hundred and thirty three Millions</v>
          </cell>
          <cell r="H737" t="str">
            <v xml:space="preserve"> seven hundred and thirty three Billions</v>
          </cell>
        </row>
        <row r="738">
          <cell r="A738">
            <v>734</v>
          </cell>
          <cell r="B738" t="str">
            <v xml:space="preserve"> seven hundred and thirty four</v>
          </cell>
          <cell r="C738" t="str">
            <v xml:space="preserve"> seven hundred and thirty four</v>
          </cell>
          <cell r="D738" t="str">
            <v xml:space="preserve"> seven hundred and thirty four Thousand</v>
          </cell>
          <cell r="E738" t="str">
            <v xml:space="preserve"> seven hundred and thirty four Lakhs</v>
          </cell>
          <cell r="F738" t="str">
            <v xml:space="preserve"> seven hundred and thirty four Crores</v>
          </cell>
          <cell r="G738" t="str">
            <v xml:space="preserve"> seven hundred and thirty four Millions</v>
          </cell>
          <cell r="H738" t="str">
            <v xml:space="preserve"> seven hundred and thirty four Billions</v>
          </cell>
        </row>
        <row r="739">
          <cell r="A739">
            <v>735</v>
          </cell>
          <cell r="B739" t="str">
            <v xml:space="preserve"> seven hundred and thirty five</v>
          </cell>
          <cell r="C739" t="str">
            <v xml:space="preserve"> seven hundred and thirty five</v>
          </cell>
          <cell r="D739" t="str">
            <v xml:space="preserve"> seven hundred and thirty five Thousand</v>
          </cell>
          <cell r="E739" t="str">
            <v xml:space="preserve"> seven hundred and thirty five Lakhs</v>
          </cell>
          <cell r="F739" t="str">
            <v xml:space="preserve"> seven hundred and thirty five Crores</v>
          </cell>
          <cell r="G739" t="str">
            <v xml:space="preserve"> seven hundred and thirty five Millions</v>
          </cell>
          <cell r="H739" t="str">
            <v xml:space="preserve"> seven hundred and thirty five Billions</v>
          </cell>
        </row>
        <row r="740">
          <cell r="A740">
            <v>736</v>
          </cell>
          <cell r="B740" t="str">
            <v xml:space="preserve"> seven hundred and thirty six</v>
          </cell>
          <cell r="C740" t="str">
            <v xml:space="preserve"> seven hundred and thirty six</v>
          </cell>
          <cell r="D740" t="str">
            <v xml:space="preserve"> seven hundred and thirty six Thousand</v>
          </cell>
          <cell r="E740" t="str">
            <v xml:space="preserve"> seven hundred and thirty six Lakhs</v>
          </cell>
          <cell r="F740" t="str">
            <v xml:space="preserve"> seven hundred and thirty six Crores</v>
          </cell>
          <cell r="G740" t="str">
            <v xml:space="preserve"> seven hundred and thirty six Millions</v>
          </cell>
          <cell r="H740" t="str">
            <v xml:space="preserve"> seven hundred and thirty six Billions</v>
          </cell>
        </row>
        <row r="741">
          <cell r="A741">
            <v>737</v>
          </cell>
          <cell r="B741" t="str">
            <v xml:space="preserve"> seven hundred and thirty seven</v>
          </cell>
          <cell r="C741" t="str">
            <v xml:space="preserve"> seven hundred and thirty seven</v>
          </cell>
          <cell r="D741" t="str">
            <v xml:space="preserve"> seven hundred and thirty seven Thousand</v>
          </cell>
          <cell r="E741" t="str">
            <v xml:space="preserve"> seven hundred and thirty seven Lakhs</v>
          </cell>
          <cell r="F741" t="str">
            <v xml:space="preserve"> seven hundred and thirty seven Crores</v>
          </cell>
          <cell r="G741" t="str">
            <v xml:space="preserve"> seven hundred and thirty seven Millions</v>
          </cell>
          <cell r="H741" t="str">
            <v xml:space="preserve"> seven hundred and thirty seven Billions</v>
          </cell>
        </row>
        <row r="742">
          <cell r="A742">
            <v>738</v>
          </cell>
          <cell r="B742" t="str">
            <v xml:space="preserve"> seven hundred and thirty eight</v>
          </cell>
          <cell r="C742" t="str">
            <v xml:space="preserve"> seven hundred and thirty eight</v>
          </cell>
          <cell r="D742" t="str">
            <v xml:space="preserve"> seven hundred and thirty eight Thousand</v>
          </cell>
          <cell r="E742" t="str">
            <v xml:space="preserve"> seven hundred and thirty eight Lakhs</v>
          </cell>
          <cell r="F742" t="str">
            <v xml:space="preserve"> seven hundred and thirty eight Crores</v>
          </cell>
          <cell r="G742" t="str">
            <v xml:space="preserve"> seven hundred and thirty eight Millions</v>
          </cell>
          <cell r="H742" t="str">
            <v xml:space="preserve"> seven hundred and thirty eight Billions</v>
          </cell>
        </row>
        <row r="743">
          <cell r="A743">
            <v>739</v>
          </cell>
          <cell r="B743" t="str">
            <v xml:space="preserve"> seven hundred and thirty nine</v>
          </cell>
          <cell r="C743" t="str">
            <v xml:space="preserve"> seven hundred and thirty nine</v>
          </cell>
          <cell r="D743" t="str">
            <v xml:space="preserve"> seven hundred and thirty nine Thousand</v>
          </cell>
          <cell r="E743" t="str">
            <v xml:space="preserve"> seven hundred and thirty nine Lakhs</v>
          </cell>
          <cell r="F743" t="str">
            <v xml:space="preserve"> seven hundred and thirty nine Crores</v>
          </cell>
          <cell r="G743" t="str">
            <v xml:space="preserve"> seven hundred and thirty nine Millions</v>
          </cell>
          <cell r="H743" t="str">
            <v xml:space="preserve"> seven hundred and thirty nine Billions</v>
          </cell>
        </row>
        <row r="744">
          <cell r="A744">
            <v>740</v>
          </cell>
          <cell r="B744" t="str">
            <v xml:space="preserve"> seven hundred and forty</v>
          </cell>
          <cell r="C744" t="str">
            <v xml:space="preserve"> seven hundred and forty</v>
          </cell>
          <cell r="D744" t="str">
            <v xml:space="preserve"> seven hundred and forty Thousand</v>
          </cell>
          <cell r="E744" t="str">
            <v xml:space="preserve"> seven hundred and forty Lakhs</v>
          </cell>
          <cell r="F744" t="str">
            <v xml:space="preserve"> seven hundred and forty Crores</v>
          </cell>
          <cell r="G744" t="str">
            <v xml:space="preserve"> seven hundred and forty Millions</v>
          </cell>
          <cell r="H744" t="str">
            <v xml:space="preserve"> seven hundred and forty Billions</v>
          </cell>
        </row>
        <row r="745">
          <cell r="A745">
            <v>741</v>
          </cell>
          <cell r="B745" t="str">
            <v xml:space="preserve"> seven hundred and forty one </v>
          </cell>
          <cell r="C745" t="str">
            <v xml:space="preserve"> seven hundred and forty one </v>
          </cell>
          <cell r="D745" t="str">
            <v xml:space="preserve"> seven hundred and forty one  Thousand</v>
          </cell>
          <cell r="E745" t="str">
            <v xml:space="preserve"> seven hundred and forty one  Lakhs</v>
          </cell>
          <cell r="F745" t="str">
            <v xml:space="preserve"> seven hundred and forty one  Crores</v>
          </cell>
          <cell r="G745" t="str">
            <v xml:space="preserve"> seven hundred and forty one  Millions</v>
          </cell>
          <cell r="H745" t="str">
            <v xml:space="preserve"> seven hundred and forty one  Billions</v>
          </cell>
        </row>
        <row r="746">
          <cell r="A746">
            <v>742</v>
          </cell>
          <cell r="B746" t="str">
            <v xml:space="preserve"> seven hundred and forty two</v>
          </cell>
          <cell r="C746" t="str">
            <v xml:space="preserve"> seven hundred and forty two</v>
          </cell>
          <cell r="D746" t="str">
            <v xml:space="preserve"> seven hundred and forty two Thousand</v>
          </cell>
          <cell r="E746" t="str">
            <v xml:space="preserve"> seven hundred and forty two Lakhs</v>
          </cell>
          <cell r="F746" t="str">
            <v xml:space="preserve"> seven hundred and forty two Crores</v>
          </cell>
          <cell r="G746" t="str">
            <v xml:space="preserve"> seven hundred and forty two Millions</v>
          </cell>
          <cell r="H746" t="str">
            <v xml:space="preserve"> seven hundred and forty two Billions</v>
          </cell>
        </row>
        <row r="747">
          <cell r="A747">
            <v>743</v>
          </cell>
          <cell r="B747" t="str">
            <v xml:space="preserve"> seven hundred and forty three </v>
          </cell>
          <cell r="C747" t="str">
            <v xml:space="preserve"> seven hundred and forty three </v>
          </cell>
          <cell r="D747" t="str">
            <v xml:space="preserve"> seven hundred and forty three  Thousand</v>
          </cell>
          <cell r="E747" t="str">
            <v xml:space="preserve"> seven hundred and forty three  Lakhs</v>
          </cell>
          <cell r="F747" t="str">
            <v xml:space="preserve"> seven hundred and forty three  Crores</v>
          </cell>
          <cell r="G747" t="str">
            <v xml:space="preserve"> seven hundred and forty three  Millions</v>
          </cell>
          <cell r="H747" t="str">
            <v xml:space="preserve"> seven hundred and forty three  Billions</v>
          </cell>
        </row>
        <row r="748">
          <cell r="A748">
            <v>744</v>
          </cell>
          <cell r="B748" t="str">
            <v xml:space="preserve"> seven hundred and forty four</v>
          </cell>
          <cell r="C748" t="str">
            <v xml:space="preserve"> seven hundred and forty four</v>
          </cell>
          <cell r="D748" t="str">
            <v xml:space="preserve"> seven hundred and forty four Thousand</v>
          </cell>
          <cell r="E748" t="str">
            <v xml:space="preserve"> seven hundred and forty four Lakhs</v>
          </cell>
          <cell r="F748" t="str">
            <v xml:space="preserve"> seven hundred and forty four Crores</v>
          </cell>
          <cell r="G748" t="str">
            <v xml:space="preserve"> seven hundred and forty four Millions</v>
          </cell>
          <cell r="H748" t="str">
            <v xml:space="preserve"> seven hundred and forty four Billions</v>
          </cell>
        </row>
        <row r="749">
          <cell r="A749">
            <v>745</v>
          </cell>
          <cell r="B749" t="str">
            <v xml:space="preserve"> seven hundred and forty five</v>
          </cell>
          <cell r="C749" t="str">
            <v xml:space="preserve"> seven hundred and forty five</v>
          </cell>
          <cell r="D749" t="str">
            <v xml:space="preserve"> seven hundred and forty five Thousand</v>
          </cell>
          <cell r="E749" t="str">
            <v xml:space="preserve"> seven hundred and forty five Lakhs</v>
          </cell>
          <cell r="F749" t="str">
            <v xml:space="preserve"> seven hundred and forty five Crores</v>
          </cell>
          <cell r="G749" t="str">
            <v xml:space="preserve"> seven hundred and forty five Millions</v>
          </cell>
          <cell r="H749" t="str">
            <v xml:space="preserve"> seven hundred and forty five Billions</v>
          </cell>
        </row>
        <row r="750">
          <cell r="A750">
            <v>746</v>
          </cell>
          <cell r="B750" t="str">
            <v xml:space="preserve"> seven hundred and forty six</v>
          </cell>
          <cell r="C750" t="str">
            <v xml:space="preserve"> seven hundred and forty six</v>
          </cell>
          <cell r="D750" t="str">
            <v xml:space="preserve"> seven hundred and forty six Thousand</v>
          </cell>
          <cell r="E750" t="str">
            <v xml:space="preserve"> seven hundred and forty six Lakhs</v>
          </cell>
          <cell r="F750" t="str">
            <v xml:space="preserve"> seven hundred and forty six Crores</v>
          </cell>
          <cell r="G750" t="str">
            <v xml:space="preserve"> seven hundred and forty six Millions</v>
          </cell>
          <cell r="H750" t="str">
            <v xml:space="preserve"> seven hundred and forty six Billions</v>
          </cell>
        </row>
        <row r="751">
          <cell r="A751">
            <v>747</v>
          </cell>
          <cell r="B751" t="str">
            <v xml:space="preserve"> seven hundred and forty seven</v>
          </cell>
          <cell r="C751" t="str">
            <v xml:space="preserve"> seven hundred and forty seven</v>
          </cell>
          <cell r="D751" t="str">
            <v xml:space="preserve"> seven hundred and forty seven Thousand</v>
          </cell>
          <cell r="E751" t="str">
            <v xml:space="preserve"> seven hundred and forty seven Lakhs</v>
          </cell>
          <cell r="F751" t="str">
            <v xml:space="preserve"> seven hundred and forty seven Crores</v>
          </cell>
          <cell r="G751" t="str">
            <v xml:space="preserve"> seven hundred and forty seven Millions</v>
          </cell>
          <cell r="H751" t="str">
            <v xml:space="preserve"> seven hundred and forty seven Billions</v>
          </cell>
        </row>
        <row r="752">
          <cell r="A752">
            <v>748</v>
          </cell>
          <cell r="B752" t="str">
            <v xml:space="preserve"> seven hundred and forty eight</v>
          </cell>
          <cell r="C752" t="str">
            <v xml:space="preserve"> seven hundred and forty eight</v>
          </cell>
          <cell r="D752" t="str">
            <v xml:space="preserve"> seven hundred and forty eight Thousand</v>
          </cell>
          <cell r="E752" t="str">
            <v xml:space="preserve"> seven hundred and forty eight Lakhs</v>
          </cell>
          <cell r="F752" t="str">
            <v xml:space="preserve"> seven hundred and forty eight Crores</v>
          </cell>
          <cell r="G752" t="str">
            <v xml:space="preserve"> seven hundred and forty eight Millions</v>
          </cell>
          <cell r="H752" t="str">
            <v xml:space="preserve"> seven hundred and forty eight Billions</v>
          </cell>
        </row>
        <row r="753">
          <cell r="A753">
            <v>749</v>
          </cell>
          <cell r="B753" t="str">
            <v xml:space="preserve"> seven hundred and forty nine</v>
          </cell>
          <cell r="C753" t="str">
            <v xml:space="preserve"> seven hundred and forty nine</v>
          </cell>
          <cell r="D753" t="str">
            <v xml:space="preserve"> seven hundred and forty nine Thousand</v>
          </cell>
          <cell r="E753" t="str">
            <v xml:space="preserve"> seven hundred and forty nine Lakhs</v>
          </cell>
          <cell r="F753" t="str">
            <v xml:space="preserve"> seven hundred and forty nine Crores</v>
          </cell>
          <cell r="G753" t="str">
            <v xml:space="preserve"> seven hundred and forty nine Millions</v>
          </cell>
          <cell r="H753" t="str">
            <v xml:space="preserve"> seven hundred and forty nine Billions</v>
          </cell>
        </row>
        <row r="754">
          <cell r="A754">
            <v>750</v>
          </cell>
          <cell r="B754" t="str">
            <v xml:space="preserve"> seven hundred and fifty</v>
          </cell>
          <cell r="C754" t="str">
            <v xml:space="preserve"> seven hundred and fifty</v>
          </cell>
          <cell r="D754" t="str">
            <v xml:space="preserve"> seven hundred and fifty Thousand</v>
          </cell>
          <cell r="E754" t="str">
            <v xml:space="preserve"> seven hundred and fifty Lakhs</v>
          </cell>
          <cell r="F754" t="str">
            <v xml:space="preserve"> seven hundred and fifty Crores</v>
          </cell>
          <cell r="G754" t="str">
            <v xml:space="preserve"> seven hundred and fifty Millions</v>
          </cell>
          <cell r="H754" t="str">
            <v xml:space="preserve"> seven hundred and fifty Billions</v>
          </cell>
        </row>
        <row r="755">
          <cell r="A755">
            <v>751</v>
          </cell>
          <cell r="B755" t="str">
            <v xml:space="preserve"> seven hundred and fifty one</v>
          </cell>
          <cell r="C755" t="str">
            <v xml:space="preserve"> seven hundred and fifty one</v>
          </cell>
          <cell r="D755" t="str">
            <v xml:space="preserve"> seven hundred and fifty one Thousand</v>
          </cell>
          <cell r="E755" t="str">
            <v xml:space="preserve"> seven hundred and fifty one Lakhs</v>
          </cell>
          <cell r="F755" t="str">
            <v xml:space="preserve"> seven hundred and fifty one Crores</v>
          </cell>
          <cell r="G755" t="str">
            <v xml:space="preserve"> seven hundred and fifty one Millions</v>
          </cell>
          <cell r="H755" t="str">
            <v xml:space="preserve"> seven hundred and fifty one Billions</v>
          </cell>
        </row>
        <row r="756">
          <cell r="A756">
            <v>752</v>
          </cell>
          <cell r="B756" t="str">
            <v xml:space="preserve"> seven hundred and fifty two</v>
          </cell>
          <cell r="C756" t="str">
            <v xml:space="preserve"> seven hundred and fifty two</v>
          </cell>
          <cell r="D756" t="str">
            <v xml:space="preserve"> seven hundred and fifty two Thousand</v>
          </cell>
          <cell r="E756" t="str">
            <v xml:space="preserve"> seven hundred and fifty two Lakhs</v>
          </cell>
          <cell r="F756" t="str">
            <v xml:space="preserve"> seven hundred and fifty two Crores</v>
          </cell>
          <cell r="G756" t="str">
            <v xml:space="preserve"> seven hundred and fifty two Millions</v>
          </cell>
          <cell r="H756" t="str">
            <v xml:space="preserve"> seven hundred and fifty two Billions</v>
          </cell>
        </row>
        <row r="757">
          <cell r="A757">
            <v>753</v>
          </cell>
          <cell r="B757" t="str">
            <v xml:space="preserve"> seven hundred and fifty three</v>
          </cell>
          <cell r="C757" t="str">
            <v xml:space="preserve"> seven hundred and fifty three</v>
          </cell>
          <cell r="D757" t="str">
            <v xml:space="preserve"> seven hundred and fifty three Thousand</v>
          </cell>
          <cell r="E757" t="str">
            <v xml:space="preserve"> seven hundred and fifty three Lakhs</v>
          </cell>
          <cell r="F757" t="str">
            <v xml:space="preserve"> seven hundred and fifty three Crores</v>
          </cell>
          <cell r="G757" t="str">
            <v xml:space="preserve"> seven hundred and fifty three Millions</v>
          </cell>
          <cell r="H757" t="str">
            <v xml:space="preserve"> seven hundred and fifty three Billions</v>
          </cell>
        </row>
        <row r="758">
          <cell r="A758">
            <v>754</v>
          </cell>
          <cell r="B758" t="str">
            <v xml:space="preserve"> seven hundred and fifty four</v>
          </cell>
          <cell r="C758" t="str">
            <v xml:space="preserve"> seven hundred and fifty four</v>
          </cell>
          <cell r="D758" t="str">
            <v xml:space="preserve"> seven hundred and fifty four Thousand</v>
          </cell>
          <cell r="E758" t="str">
            <v xml:space="preserve"> seven hundred and fifty four Lakhs</v>
          </cell>
          <cell r="F758" t="str">
            <v xml:space="preserve"> seven hundred and fifty four Crores</v>
          </cell>
          <cell r="G758" t="str">
            <v xml:space="preserve"> seven hundred and fifty four Millions</v>
          </cell>
          <cell r="H758" t="str">
            <v xml:space="preserve"> seven hundred and fifty four Billions</v>
          </cell>
        </row>
        <row r="759">
          <cell r="A759">
            <v>755</v>
          </cell>
          <cell r="B759" t="str">
            <v xml:space="preserve"> seven hundred and fifty five</v>
          </cell>
          <cell r="C759" t="str">
            <v xml:space="preserve"> seven hundred and fifty five</v>
          </cell>
          <cell r="D759" t="str">
            <v xml:space="preserve"> seven hundred and fifty five Thousand</v>
          </cell>
          <cell r="E759" t="str">
            <v xml:space="preserve"> seven hundred and fifty five Lakhs</v>
          </cell>
          <cell r="F759" t="str">
            <v xml:space="preserve"> seven hundred and fifty five Crores</v>
          </cell>
          <cell r="G759" t="str">
            <v xml:space="preserve"> seven hundred and fifty five Millions</v>
          </cell>
          <cell r="H759" t="str">
            <v xml:space="preserve"> seven hundred and fifty five Billions</v>
          </cell>
        </row>
        <row r="760">
          <cell r="A760">
            <v>756</v>
          </cell>
          <cell r="B760" t="str">
            <v xml:space="preserve"> seven hundred and fifty six</v>
          </cell>
          <cell r="C760" t="str">
            <v xml:space="preserve"> seven hundred and fifty six</v>
          </cell>
          <cell r="D760" t="str">
            <v xml:space="preserve"> seven hundred and fifty six Thousand</v>
          </cell>
          <cell r="E760" t="str">
            <v xml:space="preserve"> seven hundred and fifty six Lakhs</v>
          </cell>
          <cell r="F760" t="str">
            <v xml:space="preserve"> seven hundred and fifty six Crores</v>
          </cell>
          <cell r="G760" t="str">
            <v xml:space="preserve"> seven hundred and fifty six Millions</v>
          </cell>
          <cell r="H760" t="str">
            <v xml:space="preserve"> seven hundred and fifty six Billions</v>
          </cell>
        </row>
        <row r="761">
          <cell r="A761">
            <v>757</v>
          </cell>
          <cell r="B761" t="str">
            <v xml:space="preserve"> seven hundred and fifty seven</v>
          </cell>
          <cell r="C761" t="str">
            <v xml:space="preserve"> seven hundred and fifty seven</v>
          </cell>
          <cell r="D761" t="str">
            <v xml:space="preserve"> seven hundred and fifty seven Thousand</v>
          </cell>
          <cell r="E761" t="str">
            <v xml:space="preserve"> seven hundred and fifty seven Lakhs</v>
          </cell>
          <cell r="F761" t="str">
            <v xml:space="preserve"> seven hundred and fifty seven Crores</v>
          </cell>
          <cell r="G761" t="str">
            <v xml:space="preserve"> seven hundred and fifty seven Millions</v>
          </cell>
          <cell r="H761" t="str">
            <v xml:space="preserve"> seven hundred and fifty seven Billions</v>
          </cell>
        </row>
        <row r="762">
          <cell r="A762">
            <v>758</v>
          </cell>
          <cell r="B762" t="str">
            <v xml:space="preserve"> seven hundred and fifty eight</v>
          </cell>
          <cell r="C762" t="str">
            <v xml:space="preserve"> seven hundred and fifty eight</v>
          </cell>
          <cell r="D762" t="str">
            <v xml:space="preserve"> seven hundred and fifty eight Thousand</v>
          </cell>
          <cell r="E762" t="str">
            <v xml:space="preserve"> seven hundred and fifty eight Lakhs</v>
          </cell>
          <cell r="F762" t="str">
            <v xml:space="preserve"> seven hundred and fifty eight Crores</v>
          </cell>
          <cell r="G762" t="str">
            <v xml:space="preserve"> seven hundred and fifty eight Millions</v>
          </cell>
          <cell r="H762" t="str">
            <v xml:space="preserve"> seven hundred and fifty eight Billions</v>
          </cell>
        </row>
        <row r="763">
          <cell r="A763">
            <v>759</v>
          </cell>
          <cell r="B763" t="str">
            <v xml:space="preserve"> seven hundred and fifty nine</v>
          </cell>
          <cell r="C763" t="str">
            <v xml:space="preserve"> seven hundred and fifty nine</v>
          </cell>
          <cell r="D763" t="str">
            <v xml:space="preserve"> seven hundred and fifty nine Thousand</v>
          </cell>
          <cell r="E763" t="str">
            <v xml:space="preserve"> seven hundred and fifty nine Lakhs</v>
          </cell>
          <cell r="F763" t="str">
            <v xml:space="preserve"> seven hundred and fifty nine Crores</v>
          </cell>
          <cell r="G763" t="str">
            <v xml:space="preserve"> seven hundred and fifty nine Millions</v>
          </cell>
          <cell r="H763" t="str">
            <v xml:space="preserve"> seven hundred and fifty nine Billions</v>
          </cell>
        </row>
        <row r="764">
          <cell r="A764">
            <v>760</v>
          </cell>
          <cell r="B764" t="str">
            <v xml:space="preserve"> seven hundred and sixty</v>
          </cell>
          <cell r="C764" t="str">
            <v xml:space="preserve"> seven hundred and sixty</v>
          </cell>
          <cell r="D764" t="str">
            <v xml:space="preserve"> seven hundred and sixty Thousand</v>
          </cell>
          <cell r="E764" t="str">
            <v xml:space="preserve"> seven hundred and sixty Lakhs</v>
          </cell>
          <cell r="F764" t="str">
            <v xml:space="preserve"> seven hundred and sixty Crores</v>
          </cell>
          <cell r="G764" t="str">
            <v xml:space="preserve"> seven hundred and sixty Millions</v>
          </cell>
          <cell r="H764" t="str">
            <v xml:space="preserve"> seven hundred and sixty Billions</v>
          </cell>
        </row>
        <row r="765">
          <cell r="A765">
            <v>761</v>
          </cell>
          <cell r="B765" t="str">
            <v xml:space="preserve"> seven hundred and sixty one</v>
          </cell>
          <cell r="C765" t="str">
            <v xml:space="preserve"> seven hundred and sixty one</v>
          </cell>
          <cell r="D765" t="str">
            <v xml:space="preserve"> seven hundred and sixty one Thousand</v>
          </cell>
          <cell r="E765" t="str">
            <v xml:space="preserve"> seven hundred and sixty one Lakhs</v>
          </cell>
          <cell r="F765" t="str">
            <v xml:space="preserve"> seven hundred and sixty one Crores</v>
          </cell>
          <cell r="G765" t="str">
            <v xml:space="preserve"> seven hundred and sixty one Millions</v>
          </cell>
          <cell r="H765" t="str">
            <v xml:space="preserve"> seven hundred and sixty one Billions</v>
          </cell>
        </row>
        <row r="766">
          <cell r="A766">
            <v>762</v>
          </cell>
          <cell r="B766" t="str">
            <v xml:space="preserve"> seven hundred and sixty two</v>
          </cell>
          <cell r="C766" t="str">
            <v xml:space="preserve"> seven hundred and sixty two</v>
          </cell>
          <cell r="D766" t="str">
            <v xml:space="preserve"> seven hundred and sixty two Thousand</v>
          </cell>
          <cell r="E766" t="str">
            <v xml:space="preserve"> seven hundred and sixty two Lakhs</v>
          </cell>
          <cell r="F766" t="str">
            <v xml:space="preserve"> seven hundred and sixty two Crores</v>
          </cell>
          <cell r="G766" t="str">
            <v xml:space="preserve"> seven hundred and sixty two Millions</v>
          </cell>
          <cell r="H766" t="str">
            <v xml:space="preserve"> seven hundred and sixty two Billions</v>
          </cell>
        </row>
        <row r="767">
          <cell r="A767">
            <v>763</v>
          </cell>
          <cell r="B767" t="str">
            <v xml:space="preserve"> seven hundred and sixty three</v>
          </cell>
          <cell r="C767" t="str">
            <v xml:space="preserve"> seven hundred and sixty three</v>
          </cell>
          <cell r="D767" t="str">
            <v xml:space="preserve"> seven hundred and sixty three Thousand</v>
          </cell>
          <cell r="E767" t="str">
            <v xml:space="preserve"> seven hundred and sixty three Lakhs</v>
          </cell>
          <cell r="F767" t="str">
            <v xml:space="preserve"> seven hundred and sixty three Crores</v>
          </cell>
          <cell r="G767" t="str">
            <v xml:space="preserve"> seven hundred and sixty three Millions</v>
          </cell>
          <cell r="H767" t="str">
            <v xml:space="preserve"> seven hundred and sixty three Billions</v>
          </cell>
        </row>
        <row r="768">
          <cell r="A768">
            <v>764</v>
          </cell>
          <cell r="B768" t="str">
            <v xml:space="preserve"> seven hundred and sixty four</v>
          </cell>
          <cell r="C768" t="str">
            <v xml:space="preserve"> seven hundred and sixty four</v>
          </cell>
          <cell r="D768" t="str">
            <v xml:space="preserve"> seven hundred and sixty four Thousand</v>
          </cell>
          <cell r="E768" t="str">
            <v xml:space="preserve"> seven hundred and sixty four Lakhs</v>
          </cell>
          <cell r="F768" t="str">
            <v xml:space="preserve"> seven hundred and sixty four Crores</v>
          </cell>
          <cell r="G768" t="str">
            <v xml:space="preserve"> seven hundred and sixty four Millions</v>
          </cell>
          <cell r="H768" t="str">
            <v xml:space="preserve"> seven hundred and sixty four Billions</v>
          </cell>
        </row>
        <row r="769">
          <cell r="A769">
            <v>765</v>
          </cell>
          <cell r="B769" t="str">
            <v xml:space="preserve"> seven hundred and sixty five</v>
          </cell>
          <cell r="C769" t="str">
            <v xml:space="preserve"> seven hundred and sixty five</v>
          </cell>
          <cell r="D769" t="str">
            <v xml:space="preserve"> seven hundred and sixty five Thousand</v>
          </cell>
          <cell r="E769" t="str">
            <v xml:space="preserve"> seven hundred and sixty five Lakhs</v>
          </cell>
          <cell r="F769" t="str">
            <v xml:space="preserve"> seven hundred and sixty five Crores</v>
          </cell>
          <cell r="G769" t="str">
            <v xml:space="preserve"> seven hundred and sixty five Millions</v>
          </cell>
          <cell r="H769" t="str">
            <v xml:space="preserve"> seven hundred and sixty five Billions</v>
          </cell>
        </row>
        <row r="770">
          <cell r="A770">
            <v>766</v>
          </cell>
          <cell r="B770" t="str">
            <v xml:space="preserve"> seven hundred and sixty six</v>
          </cell>
          <cell r="C770" t="str">
            <v xml:space="preserve"> seven hundred and sixty six</v>
          </cell>
          <cell r="D770" t="str">
            <v xml:space="preserve"> seven hundred and sixty six Thousand</v>
          </cell>
          <cell r="E770" t="str">
            <v xml:space="preserve"> seven hundred and sixty six Lakhs</v>
          </cell>
          <cell r="F770" t="str">
            <v xml:space="preserve"> seven hundred and sixty six Crores</v>
          </cell>
          <cell r="G770" t="str">
            <v xml:space="preserve"> seven hundred and sixty six Millions</v>
          </cell>
          <cell r="H770" t="str">
            <v xml:space="preserve"> seven hundred and sixty six Billions</v>
          </cell>
        </row>
        <row r="771">
          <cell r="A771">
            <v>767</v>
          </cell>
          <cell r="B771" t="str">
            <v xml:space="preserve"> seven hundred and sixty seven</v>
          </cell>
          <cell r="C771" t="str">
            <v xml:space="preserve"> seven hundred and sixty seven</v>
          </cell>
          <cell r="D771" t="str">
            <v xml:space="preserve"> seven hundred and sixty seven Thousand</v>
          </cell>
          <cell r="E771" t="str">
            <v xml:space="preserve"> seven hundred and sixty seven Lakhs</v>
          </cell>
          <cell r="F771" t="str">
            <v xml:space="preserve"> seven hundred and sixty seven Crores</v>
          </cell>
          <cell r="G771" t="str">
            <v xml:space="preserve"> seven hundred and sixty seven Millions</v>
          </cell>
          <cell r="H771" t="str">
            <v xml:space="preserve"> seven hundred and sixty seven Billions</v>
          </cell>
        </row>
        <row r="772">
          <cell r="A772">
            <v>768</v>
          </cell>
          <cell r="B772" t="str">
            <v xml:space="preserve"> seven hundred and sixty eight</v>
          </cell>
          <cell r="C772" t="str">
            <v xml:space="preserve"> seven hundred and sixty eight</v>
          </cell>
          <cell r="D772" t="str">
            <v xml:space="preserve"> seven hundred and sixty eight Thousand</v>
          </cell>
          <cell r="E772" t="str">
            <v xml:space="preserve"> seven hundred and sixty eight Lakhs</v>
          </cell>
          <cell r="F772" t="str">
            <v xml:space="preserve"> seven hundred and sixty eight Crores</v>
          </cell>
          <cell r="G772" t="str">
            <v xml:space="preserve"> seven hundred and sixty eight Millions</v>
          </cell>
          <cell r="H772" t="str">
            <v xml:space="preserve"> seven hundred and sixty eight Billions</v>
          </cell>
        </row>
        <row r="773">
          <cell r="A773">
            <v>769</v>
          </cell>
          <cell r="B773" t="str">
            <v xml:space="preserve"> seven hundred and sixty nine</v>
          </cell>
          <cell r="C773" t="str">
            <v xml:space="preserve"> seven hundred and sixty nine</v>
          </cell>
          <cell r="D773" t="str">
            <v xml:space="preserve"> seven hundred and sixty nine Thousand</v>
          </cell>
          <cell r="E773" t="str">
            <v xml:space="preserve"> seven hundred and sixty nine Lakhs</v>
          </cell>
          <cell r="F773" t="str">
            <v xml:space="preserve"> seven hundred and sixty nine Crores</v>
          </cell>
          <cell r="G773" t="str">
            <v xml:space="preserve"> seven hundred and sixty nine Millions</v>
          </cell>
          <cell r="H773" t="str">
            <v xml:space="preserve"> seven hundred and sixty nine Billions</v>
          </cell>
        </row>
        <row r="774">
          <cell r="A774">
            <v>770</v>
          </cell>
          <cell r="B774" t="str">
            <v xml:space="preserve"> seven hundred and seventy</v>
          </cell>
          <cell r="C774" t="str">
            <v xml:space="preserve"> seven hundred and seventy</v>
          </cell>
          <cell r="D774" t="str">
            <v xml:space="preserve"> seven hundred and seventy Thousand</v>
          </cell>
          <cell r="E774" t="str">
            <v xml:space="preserve"> seven hundred and seventy Lakhs</v>
          </cell>
          <cell r="F774" t="str">
            <v xml:space="preserve"> seven hundred and seventy Crores</v>
          </cell>
          <cell r="G774" t="str">
            <v xml:space="preserve"> seven hundred and seventy Millions</v>
          </cell>
          <cell r="H774" t="str">
            <v xml:space="preserve"> seven hundred and seventy Billions</v>
          </cell>
        </row>
        <row r="775">
          <cell r="A775">
            <v>771</v>
          </cell>
          <cell r="B775" t="str">
            <v xml:space="preserve"> seven hundred and seventy one</v>
          </cell>
          <cell r="C775" t="str">
            <v xml:space="preserve"> seven hundred and seventy one</v>
          </cell>
          <cell r="D775" t="str">
            <v xml:space="preserve"> seven hundred and seventy one Thousand</v>
          </cell>
          <cell r="E775" t="str">
            <v xml:space="preserve"> seven hundred and seventy one Lakhs</v>
          </cell>
          <cell r="F775" t="str">
            <v xml:space="preserve"> seven hundred and seventy one Crores</v>
          </cell>
          <cell r="G775" t="str">
            <v xml:space="preserve"> seven hundred and seventy one Millions</v>
          </cell>
          <cell r="H775" t="str">
            <v xml:space="preserve"> seven hundred and seventy one Billions</v>
          </cell>
        </row>
        <row r="776">
          <cell r="A776">
            <v>772</v>
          </cell>
          <cell r="B776" t="str">
            <v xml:space="preserve"> seven hundred and seventy two</v>
          </cell>
          <cell r="C776" t="str">
            <v xml:space="preserve"> seven hundred and seventy two</v>
          </cell>
          <cell r="D776" t="str">
            <v xml:space="preserve"> seven hundred and seventy two Thousand</v>
          </cell>
          <cell r="E776" t="str">
            <v xml:space="preserve"> seven hundred and seventy two Lakhs</v>
          </cell>
          <cell r="F776" t="str">
            <v xml:space="preserve"> seven hundred and seventy two Crores</v>
          </cell>
          <cell r="G776" t="str">
            <v xml:space="preserve"> seven hundred and seventy two Millions</v>
          </cell>
          <cell r="H776" t="str">
            <v xml:space="preserve"> seven hundred and seventy two Billions</v>
          </cell>
        </row>
        <row r="777">
          <cell r="A777">
            <v>773</v>
          </cell>
          <cell r="B777" t="str">
            <v xml:space="preserve"> seven hundred and seventy three</v>
          </cell>
          <cell r="C777" t="str">
            <v xml:space="preserve"> seven hundred and seventy three</v>
          </cell>
          <cell r="D777" t="str">
            <v xml:space="preserve"> seven hundred and seventy three Thousand</v>
          </cell>
          <cell r="E777" t="str">
            <v xml:space="preserve"> seven hundred and seventy three Lakhs</v>
          </cell>
          <cell r="F777" t="str">
            <v xml:space="preserve"> seven hundred and seventy three Crores</v>
          </cell>
          <cell r="G777" t="str">
            <v xml:space="preserve"> seven hundred and seventy three Millions</v>
          </cell>
          <cell r="H777" t="str">
            <v xml:space="preserve"> seven hundred and seventy three Billions</v>
          </cell>
        </row>
        <row r="778">
          <cell r="A778">
            <v>774</v>
          </cell>
          <cell r="B778" t="str">
            <v xml:space="preserve"> seven hundred and seventy four</v>
          </cell>
          <cell r="C778" t="str">
            <v xml:space="preserve"> seven hundred and seventy four</v>
          </cell>
          <cell r="D778" t="str">
            <v xml:space="preserve"> seven hundred and seventy four Thousand</v>
          </cell>
          <cell r="E778" t="str">
            <v xml:space="preserve"> seven hundred and seventy four Lakhs</v>
          </cell>
          <cell r="F778" t="str">
            <v xml:space="preserve"> seven hundred and seventy four Crores</v>
          </cell>
          <cell r="G778" t="str">
            <v xml:space="preserve"> seven hundred and seventy four Millions</v>
          </cell>
          <cell r="H778" t="str">
            <v xml:space="preserve"> seven hundred and seventy four Billions</v>
          </cell>
        </row>
        <row r="779">
          <cell r="A779">
            <v>775</v>
          </cell>
          <cell r="B779" t="str">
            <v xml:space="preserve"> seven hundred and seventy five</v>
          </cell>
          <cell r="C779" t="str">
            <v xml:space="preserve"> seven hundred and seventy five</v>
          </cell>
          <cell r="D779" t="str">
            <v xml:space="preserve"> seven hundred and seventy five Thousand</v>
          </cell>
          <cell r="E779" t="str">
            <v xml:space="preserve"> seven hundred and seventy five Lakhs</v>
          </cell>
          <cell r="F779" t="str">
            <v xml:space="preserve"> seven hundred and seventy five Crores</v>
          </cell>
          <cell r="G779" t="str">
            <v xml:space="preserve"> seven hundred and seventy five Millions</v>
          </cell>
          <cell r="H779" t="str">
            <v xml:space="preserve"> seven hundred and seventy five Billions</v>
          </cell>
        </row>
        <row r="780">
          <cell r="A780">
            <v>776</v>
          </cell>
          <cell r="B780" t="str">
            <v xml:space="preserve"> seven hundred and seventy six</v>
          </cell>
          <cell r="C780" t="str">
            <v xml:space="preserve"> seven hundred and seventy six</v>
          </cell>
          <cell r="D780" t="str">
            <v xml:space="preserve"> seven hundred and seventy six Thousand</v>
          </cell>
          <cell r="E780" t="str">
            <v xml:space="preserve"> seven hundred and seventy six Lakhs</v>
          </cell>
          <cell r="F780" t="str">
            <v xml:space="preserve"> seven hundred and seventy six Crores</v>
          </cell>
          <cell r="G780" t="str">
            <v xml:space="preserve"> seven hundred and seventy six Millions</v>
          </cell>
          <cell r="H780" t="str">
            <v xml:space="preserve"> seven hundred and seventy six Billions</v>
          </cell>
        </row>
        <row r="781">
          <cell r="A781">
            <v>777</v>
          </cell>
          <cell r="B781" t="str">
            <v xml:space="preserve"> seven hundred and seventy seven</v>
          </cell>
          <cell r="C781" t="str">
            <v xml:space="preserve"> seven hundred and seventy seven</v>
          </cell>
          <cell r="D781" t="str">
            <v xml:space="preserve"> seven hundred and seventy seven Thousand</v>
          </cell>
          <cell r="E781" t="str">
            <v xml:space="preserve"> seven hundred and seventy seven Lakhs</v>
          </cell>
          <cell r="F781" t="str">
            <v xml:space="preserve"> seven hundred and seventy seven Crores</v>
          </cell>
          <cell r="G781" t="str">
            <v xml:space="preserve"> seven hundred and seventy seven Millions</v>
          </cell>
          <cell r="H781" t="str">
            <v xml:space="preserve"> seven hundred and seventy seven Billions</v>
          </cell>
        </row>
        <row r="782">
          <cell r="A782">
            <v>778</v>
          </cell>
          <cell r="B782" t="str">
            <v xml:space="preserve"> seven hundred and seventy eight</v>
          </cell>
          <cell r="C782" t="str">
            <v xml:space="preserve"> seven hundred and seventy eight</v>
          </cell>
          <cell r="D782" t="str">
            <v xml:space="preserve"> seven hundred and seventy eight Thousand</v>
          </cell>
          <cell r="E782" t="str">
            <v xml:space="preserve"> seven hundred and seventy eight Lakhs</v>
          </cell>
          <cell r="F782" t="str">
            <v xml:space="preserve"> seven hundred and seventy eight Crores</v>
          </cell>
          <cell r="G782" t="str">
            <v xml:space="preserve"> seven hundred and seventy eight Millions</v>
          </cell>
          <cell r="H782" t="str">
            <v xml:space="preserve"> seven hundred and seventy eight Billions</v>
          </cell>
        </row>
        <row r="783">
          <cell r="A783">
            <v>779</v>
          </cell>
          <cell r="B783" t="str">
            <v xml:space="preserve"> seven hundred and seventy nine</v>
          </cell>
          <cell r="C783" t="str">
            <v xml:space="preserve"> seven hundred and seventy nine</v>
          </cell>
          <cell r="D783" t="str">
            <v xml:space="preserve"> seven hundred and seventy nine Thousand</v>
          </cell>
          <cell r="E783" t="str">
            <v xml:space="preserve"> seven hundred and seventy nine Lakhs</v>
          </cell>
          <cell r="F783" t="str">
            <v xml:space="preserve"> seven hundred and seventy nine Crores</v>
          </cell>
          <cell r="G783" t="str">
            <v xml:space="preserve"> seven hundred and seventy nine Millions</v>
          </cell>
          <cell r="H783" t="str">
            <v xml:space="preserve"> seven hundred and seventy nine Billions</v>
          </cell>
        </row>
        <row r="784">
          <cell r="A784">
            <v>780</v>
          </cell>
          <cell r="B784" t="str">
            <v xml:space="preserve"> seven hundred and eighty</v>
          </cell>
          <cell r="C784" t="str">
            <v xml:space="preserve"> seven hundred and eighty</v>
          </cell>
          <cell r="D784" t="str">
            <v xml:space="preserve"> seven hundred and eighty Thousand</v>
          </cell>
          <cell r="E784" t="str">
            <v xml:space="preserve"> seven hundred and eighty Lakhs</v>
          </cell>
          <cell r="F784" t="str">
            <v xml:space="preserve"> seven hundred and eighty Crores</v>
          </cell>
          <cell r="G784" t="str">
            <v xml:space="preserve"> seven hundred and eighty Millions</v>
          </cell>
          <cell r="H784" t="str">
            <v xml:space="preserve"> seven hundred and eighty Billions</v>
          </cell>
        </row>
        <row r="785">
          <cell r="A785">
            <v>781</v>
          </cell>
          <cell r="B785" t="str">
            <v xml:space="preserve"> seven hundred and eighty one</v>
          </cell>
          <cell r="C785" t="str">
            <v xml:space="preserve"> seven hundred and eighty one</v>
          </cell>
          <cell r="D785" t="str">
            <v xml:space="preserve"> seven hundred and eighty one Thousand</v>
          </cell>
          <cell r="E785" t="str">
            <v xml:space="preserve"> seven hundred and eighty one Lakhs</v>
          </cell>
          <cell r="F785" t="str">
            <v xml:space="preserve"> seven hundred and eighty one Crores</v>
          </cell>
          <cell r="G785" t="str">
            <v xml:space="preserve"> seven hundred and eighty one Millions</v>
          </cell>
          <cell r="H785" t="str">
            <v xml:space="preserve"> seven hundred and eighty one Billions</v>
          </cell>
        </row>
        <row r="786">
          <cell r="A786">
            <v>782</v>
          </cell>
          <cell r="B786" t="str">
            <v xml:space="preserve"> seven hundred and eighty two</v>
          </cell>
          <cell r="C786" t="str">
            <v xml:space="preserve"> seven hundred and eighty two</v>
          </cell>
          <cell r="D786" t="str">
            <v xml:space="preserve"> seven hundred and eighty two Thousand</v>
          </cell>
          <cell r="E786" t="str">
            <v xml:space="preserve"> seven hundred and eighty two Lakhs</v>
          </cell>
          <cell r="F786" t="str">
            <v xml:space="preserve"> seven hundred and eighty two Crores</v>
          </cell>
          <cell r="G786" t="str">
            <v xml:space="preserve"> seven hundred and eighty two Millions</v>
          </cell>
          <cell r="H786" t="str">
            <v xml:space="preserve"> seven hundred and eighty two Billions</v>
          </cell>
        </row>
        <row r="787">
          <cell r="A787">
            <v>783</v>
          </cell>
          <cell r="B787" t="str">
            <v xml:space="preserve"> seven hundred and eighty three</v>
          </cell>
          <cell r="C787" t="str">
            <v xml:space="preserve"> seven hundred and eighty three</v>
          </cell>
          <cell r="D787" t="str">
            <v xml:space="preserve"> seven hundred and eighty three Thousand</v>
          </cell>
          <cell r="E787" t="str">
            <v xml:space="preserve"> seven hundred and eighty three Lakhs</v>
          </cell>
          <cell r="F787" t="str">
            <v xml:space="preserve"> seven hundred and eighty three Crores</v>
          </cell>
          <cell r="G787" t="str">
            <v xml:space="preserve"> seven hundred and eighty three Millions</v>
          </cell>
          <cell r="H787" t="str">
            <v xml:space="preserve"> seven hundred and eighty three Billions</v>
          </cell>
        </row>
        <row r="788">
          <cell r="A788">
            <v>784</v>
          </cell>
          <cell r="B788" t="str">
            <v xml:space="preserve"> seven hundred and eighty four</v>
          </cell>
          <cell r="C788" t="str">
            <v xml:space="preserve"> seven hundred and eighty four</v>
          </cell>
          <cell r="D788" t="str">
            <v xml:space="preserve"> seven hundred and eighty four Thousand</v>
          </cell>
          <cell r="E788" t="str">
            <v xml:space="preserve"> seven hundred and eighty four Lakhs</v>
          </cell>
          <cell r="F788" t="str">
            <v xml:space="preserve"> seven hundred and eighty four Crores</v>
          </cell>
          <cell r="G788" t="str">
            <v xml:space="preserve"> seven hundred and eighty four Millions</v>
          </cell>
          <cell r="H788" t="str">
            <v xml:space="preserve"> seven hundred and eighty four Billions</v>
          </cell>
        </row>
        <row r="789">
          <cell r="A789">
            <v>785</v>
          </cell>
          <cell r="B789" t="str">
            <v xml:space="preserve"> seven hundred and eighty five</v>
          </cell>
          <cell r="C789" t="str">
            <v xml:space="preserve"> seven hundred and eighty five</v>
          </cell>
          <cell r="D789" t="str">
            <v xml:space="preserve"> seven hundred and eighty five Thousand</v>
          </cell>
          <cell r="E789" t="str">
            <v xml:space="preserve"> seven hundred and eighty five Lakhs</v>
          </cell>
          <cell r="F789" t="str">
            <v xml:space="preserve"> seven hundred and eighty five Crores</v>
          </cell>
          <cell r="G789" t="str">
            <v xml:space="preserve"> seven hundred and eighty five Millions</v>
          </cell>
          <cell r="H789" t="str">
            <v xml:space="preserve"> seven hundred and eighty five Billions</v>
          </cell>
        </row>
        <row r="790">
          <cell r="A790">
            <v>786</v>
          </cell>
          <cell r="B790" t="str">
            <v xml:space="preserve"> seven hundred and eighty six</v>
          </cell>
          <cell r="C790" t="str">
            <v xml:space="preserve"> seven hundred and eighty six</v>
          </cell>
          <cell r="D790" t="str">
            <v xml:space="preserve"> seven hundred and eighty six Thousand</v>
          </cell>
          <cell r="E790" t="str">
            <v xml:space="preserve"> seven hundred and eighty six Lakhs</v>
          </cell>
          <cell r="F790" t="str">
            <v xml:space="preserve"> seven hundred and eighty six Crores</v>
          </cell>
          <cell r="G790" t="str">
            <v xml:space="preserve"> seven hundred and eighty six Millions</v>
          </cell>
          <cell r="H790" t="str">
            <v xml:space="preserve"> seven hundred and eighty six Billions</v>
          </cell>
        </row>
        <row r="791">
          <cell r="A791">
            <v>787</v>
          </cell>
          <cell r="B791" t="str">
            <v xml:space="preserve"> seven hundred and eighty seven</v>
          </cell>
          <cell r="C791" t="str">
            <v xml:space="preserve"> seven hundred and eighty seven</v>
          </cell>
          <cell r="D791" t="str">
            <v xml:space="preserve"> seven hundred and eighty seven Thousand</v>
          </cell>
          <cell r="E791" t="str">
            <v xml:space="preserve"> seven hundred and eighty seven Lakhs</v>
          </cell>
          <cell r="F791" t="str">
            <v xml:space="preserve"> seven hundred and eighty seven Crores</v>
          </cell>
          <cell r="G791" t="str">
            <v xml:space="preserve"> seven hundred and eighty seven Millions</v>
          </cell>
          <cell r="H791" t="str">
            <v xml:space="preserve"> seven hundred and eighty seven Billions</v>
          </cell>
        </row>
        <row r="792">
          <cell r="A792">
            <v>788</v>
          </cell>
          <cell r="B792" t="str">
            <v xml:space="preserve"> seven hundred and eighty eight</v>
          </cell>
          <cell r="C792" t="str">
            <v xml:space="preserve"> seven hundred and eighty eight</v>
          </cell>
          <cell r="D792" t="str">
            <v xml:space="preserve"> seven hundred and eighty eight Thousand</v>
          </cell>
          <cell r="E792" t="str">
            <v xml:space="preserve"> seven hundred and eighty eight Lakhs</v>
          </cell>
          <cell r="F792" t="str">
            <v xml:space="preserve"> seven hundred and eighty eight Crores</v>
          </cell>
          <cell r="G792" t="str">
            <v xml:space="preserve"> seven hundred and eighty eight Millions</v>
          </cell>
          <cell r="H792" t="str">
            <v xml:space="preserve"> seven hundred and eighty eight Billions</v>
          </cell>
        </row>
        <row r="793">
          <cell r="A793">
            <v>789</v>
          </cell>
          <cell r="B793" t="str">
            <v xml:space="preserve"> seven hundred and eighty nine</v>
          </cell>
          <cell r="C793" t="str">
            <v xml:space="preserve"> seven hundred and eighty nine</v>
          </cell>
          <cell r="D793" t="str">
            <v xml:space="preserve"> seven hundred and eighty nine Thousand</v>
          </cell>
          <cell r="E793" t="str">
            <v xml:space="preserve"> seven hundred and eighty nine Lakhs</v>
          </cell>
          <cell r="F793" t="str">
            <v xml:space="preserve"> seven hundred and eighty nine Crores</v>
          </cell>
          <cell r="G793" t="str">
            <v xml:space="preserve"> seven hundred and eighty nine Millions</v>
          </cell>
          <cell r="H793" t="str">
            <v xml:space="preserve"> seven hundred and eighty nine Billions</v>
          </cell>
        </row>
        <row r="794">
          <cell r="A794">
            <v>790</v>
          </cell>
          <cell r="B794" t="str">
            <v xml:space="preserve"> seven hundred and ninety</v>
          </cell>
          <cell r="C794" t="str">
            <v xml:space="preserve"> seven hundred and ninety</v>
          </cell>
          <cell r="D794" t="str">
            <v xml:space="preserve"> seven hundred and ninety Thousand</v>
          </cell>
          <cell r="E794" t="str">
            <v xml:space="preserve"> seven hundred and ninety Lakhs</v>
          </cell>
          <cell r="F794" t="str">
            <v xml:space="preserve"> seven hundred and ninety Crores</v>
          </cell>
          <cell r="G794" t="str">
            <v xml:space="preserve"> seven hundred and ninety Millions</v>
          </cell>
          <cell r="H794" t="str">
            <v xml:space="preserve"> seven hundred and ninety Billions</v>
          </cell>
        </row>
        <row r="795">
          <cell r="A795">
            <v>791</v>
          </cell>
          <cell r="B795" t="str">
            <v xml:space="preserve"> seven hundred and ninety one</v>
          </cell>
          <cell r="C795" t="str">
            <v xml:space="preserve"> seven hundred and ninety one</v>
          </cell>
          <cell r="D795" t="str">
            <v xml:space="preserve"> seven hundred and ninety one Thousand</v>
          </cell>
          <cell r="E795" t="str">
            <v xml:space="preserve"> seven hundred and ninety one Lakhs</v>
          </cell>
          <cell r="F795" t="str">
            <v xml:space="preserve"> seven hundred and ninety one Crores</v>
          </cell>
          <cell r="G795" t="str">
            <v xml:space="preserve"> seven hundred and ninety one Millions</v>
          </cell>
          <cell r="H795" t="str">
            <v xml:space="preserve"> seven hundred and ninety one Billions</v>
          </cell>
        </row>
        <row r="796">
          <cell r="A796">
            <v>792</v>
          </cell>
          <cell r="B796" t="str">
            <v xml:space="preserve"> seven hundred and ninety two</v>
          </cell>
          <cell r="C796" t="str">
            <v xml:space="preserve"> seven hundred and ninety two</v>
          </cell>
          <cell r="D796" t="str">
            <v xml:space="preserve"> seven hundred and ninety two Thousand</v>
          </cell>
          <cell r="E796" t="str">
            <v xml:space="preserve"> seven hundred and ninety two Lakhs</v>
          </cell>
          <cell r="F796" t="str">
            <v xml:space="preserve"> seven hundred and ninety two Crores</v>
          </cell>
          <cell r="G796" t="str">
            <v xml:space="preserve"> seven hundred and ninety two Millions</v>
          </cell>
          <cell r="H796" t="str">
            <v xml:space="preserve"> seven hundred and ninety two Billions</v>
          </cell>
        </row>
        <row r="797">
          <cell r="A797">
            <v>793</v>
          </cell>
          <cell r="B797" t="str">
            <v xml:space="preserve"> seven hundred and ninety three</v>
          </cell>
          <cell r="C797" t="str">
            <v xml:space="preserve"> seven hundred and ninety three</v>
          </cell>
          <cell r="D797" t="str">
            <v xml:space="preserve"> seven hundred and ninety three Thousand</v>
          </cell>
          <cell r="E797" t="str">
            <v xml:space="preserve"> seven hundred and ninety three Lakhs</v>
          </cell>
          <cell r="F797" t="str">
            <v xml:space="preserve"> seven hundred and ninety three Crores</v>
          </cell>
          <cell r="G797" t="str">
            <v xml:space="preserve"> seven hundred and ninety three Millions</v>
          </cell>
          <cell r="H797" t="str">
            <v xml:space="preserve"> seven hundred and ninety three Billions</v>
          </cell>
        </row>
        <row r="798">
          <cell r="A798">
            <v>794</v>
          </cell>
          <cell r="B798" t="str">
            <v xml:space="preserve"> seven hundred and ninety four </v>
          </cell>
          <cell r="C798" t="str">
            <v xml:space="preserve"> seven hundred and ninety four </v>
          </cell>
          <cell r="D798" t="str">
            <v xml:space="preserve"> seven hundred and ninety four  Thousand</v>
          </cell>
          <cell r="E798" t="str">
            <v xml:space="preserve"> seven hundred and ninety four  Lakhs</v>
          </cell>
          <cell r="F798" t="str">
            <v xml:space="preserve"> seven hundred and ninety four  Crores</v>
          </cell>
          <cell r="G798" t="str">
            <v xml:space="preserve"> seven hundred and ninety four  Millions</v>
          </cell>
          <cell r="H798" t="str">
            <v xml:space="preserve"> seven hundred and ninety four  Billions</v>
          </cell>
        </row>
        <row r="799">
          <cell r="A799">
            <v>795</v>
          </cell>
          <cell r="B799" t="str">
            <v xml:space="preserve"> seven hundred and ninety five</v>
          </cell>
          <cell r="C799" t="str">
            <v xml:space="preserve"> seven hundred and ninety five</v>
          </cell>
          <cell r="D799" t="str">
            <v xml:space="preserve"> seven hundred and ninety five Thousand</v>
          </cell>
          <cell r="E799" t="str">
            <v xml:space="preserve"> seven hundred and ninety five Lakhs</v>
          </cell>
          <cell r="F799" t="str">
            <v xml:space="preserve"> seven hundred and ninety five Crores</v>
          </cell>
          <cell r="G799" t="str">
            <v xml:space="preserve"> seven hundred and ninety five Millions</v>
          </cell>
          <cell r="H799" t="str">
            <v xml:space="preserve"> seven hundred and ninety five Billions</v>
          </cell>
        </row>
        <row r="800">
          <cell r="A800">
            <v>796</v>
          </cell>
          <cell r="B800" t="str">
            <v xml:space="preserve"> seven hundred and ninety six</v>
          </cell>
          <cell r="C800" t="str">
            <v xml:space="preserve"> seven hundred and ninety six</v>
          </cell>
          <cell r="D800" t="str">
            <v xml:space="preserve"> seven hundred and ninety six Thousand</v>
          </cell>
          <cell r="E800" t="str">
            <v xml:space="preserve"> seven hundred and ninety six Lakhs</v>
          </cell>
          <cell r="F800" t="str">
            <v xml:space="preserve"> seven hundred and ninety six Crores</v>
          </cell>
          <cell r="G800" t="str">
            <v xml:space="preserve"> seven hundred and ninety six Millions</v>
          </cell>
          <cell r="H800" t="str">
            <v xml:space="preserve"> seven hundred and ninety six Billions</v>
          </cell>
        </row>
        <row r="801">
          <cell r="A801">
            <v>797</v>
          </cell>
          <cell r="B801" t="str">
            <v xml:space="preserve"> seven hundred and ninety seven</v>
          </cell>
          <cell r="C801" t="str">
            <v xml:space="preserve"> seven hundred and ninety seven</v>
          </cell>
          <cell r="D801" t="str">
            <v xml:space="preserve"> seven hundred and ninety seven Thousand</v>
          </cell>
          <cell r="E801" t="str">
            <v xml:space="preserve"> seven hundred and ninety seven Lakhs</v>
          </cell>
          <cell r="F801" t="str">
            <v xml:space="preserve"> seven hundred and ninety seven Crores</v>
          </cell>
          <cell r="G801" t="str">
            <v xml:space="preserve"> seven hundred and ninety seven Millions</v>
          </cell>
          <cell r="H801" t="str">
            <v xml:space="preserve"> seven hundred and ninety seven Billions</v>
          </cell>
        </row>
        <row r="802">
          <cell r="A802">
            <v>798</v>
          </cell>
          <cell r="B802" t="str">
            <v xml:space="preserve"> seven hundred and ninety eight</v>
          </cell>
          <cell r="C802" t="str">
            <v xml:space="preserve"> seven hundred and ninety eight</v>
          </cell>
          <cell r="D802" t="str">
            <v xml:space="preserve"> seven hundred and ninety eight Thousand</v>
          </cell>
          <cell r="E802" t="str">
            <v xml:space="preserve"> seven hundred and ninety eight Lakhs</v>
          </cell>
          <cell r="F802" t="str">
            <v xml:space="preserve"> seven hundred and ninety eight Crores</v>
          </cell>
          <cell r="G802" t="str">
            <v xml:space="preserve"> seven hundred and ninety eight Millions</v>
          </cell>
          <cell r="H802" t="str">
            <v xml:space="preserve"> seven hundred and ninety eight Billions</v>
          </cell>
        </row>
        <row r="803">
          <cell r="A803">
            <v>799</v>
          </cell>
          <cell r="B803" t="str">
            <v xml:space="preserve"> seven hundred and ninety nine</v>
          </cell>
          <cell r="C803" t="str">
            <v xml:space="preserve"> seven hundred and ninety nine</v>
          </cell>
          <cell r="D803" t="str">
            <v xml:space="preserve"> seven hundred and ninety nine Thousand</v>
          </cell>
          <cell r="E803" t="str">
            <v xml:space="preserve"> seven hundred and ninety nine Lakhs</v>
          </cell>
          <cell r="F803" t="str">
            <v xml:space="preserve"> seven hundred and ninety nine Crores</v>
          </cell>
          <cell r="G803" t="str">
            <v xml:space="preserve"> seven hundred and ninety nine Millions</v>
          </cell>
          <cell r="H803" t="str">
            <v xml:space="preserve"> seven hundred and ninety nine Billions</v>
          </cell>
        </row>
        <row r="804">
          <cell r="A804">
            <v>800</v>
          </cell>
          <cell r="B804" t="str">
            <v xml:space="preserve"> eight hundred</v>
          </cell>
          <cell r="C804" t="str">
            <v xml:space="preserve"> eight hundred</v>
          </cell>
          <cell r="D804" t="str">
            <v xml:space="preserve"> eight hundred Thousand</v>
          </cell>
          <cell r="E804" t="str">
            <v xml:space="preserve"> eight hundred Lakhs</v>
          </cell>
          <cell r="F804" t="str">
            <v xml:space="preserve"> eight hundred Crores</v>
          </cell>
          <cell r="G804" t="str">
            <v xml:space="preserve"> eight hundred Millions</v>
          </cell>
          <cell r="H804" t="str">
            <v xml:space="preserve"> eight hundred Billions</v>
          </cell>
        </row>
        <row r="805">
          <cell r="A805">
            <v>801</v>
          </cell>
          <cell r="B805" t="str">
            <v xml:space="preserve"> eight hundred and one</v>
          </cell>
          <cell r="C805" t="str">
            <v xml:space="preserve"> eight hundred and one</v>
          </cell>
          <cell r="D805" t="str">
            <v xml:space="preserve"> eight hundred and one Thousand</v>
          </cell>
          <cell r="E805" t="str">
            <v xml:space="preserve"> eight hundred and one Lakhs</v>
          </cell>
          <cell r="F805" t="str">
            <v xml:space="preserve"> eight hundred and one Crores</v>
          </cell>
          <cell r="G805" t="str">
            <v xml:space="preserve"> eight hundred and one Millions</v>
          </cell>
          <cell r="H805" t="str">
            <v xml:space="preserve"> eight hundred and one Billions</v>
          </cell>
        </row>
        <row r="806">
          <cell r="A806">
            <v>802</v>
          </cell>
          <cell r="B806" t="str">
            <v xml:space="preserve"> eight hundred and two</v>
          </cell>
          <cell r="C806" t="str">
            <v xml:space="preserve"> eight hundred and two</v>
          </cell>
          <cell r="D806" t="str">
            <v xml:space="preserve"> eight hundred and two Thousand</v>
          </cell>
          <cell r="E806" t="str">
            <v xml:space="preserve"> eight hundred and two Lakhs</v>
          </cell>
          <cell r="F806" t="str">
            <v xml:space="preserve"> eight hundred and two Crores</v>
          </cell>
          <cell r="G806" t="str">
            <v xml:space="preserve"> eight hundred and two Millions</v>
          </cell>
          <cell r="H806" t="str">
            <v xml:space="preserve"> eight hundred and two Billions</v>
          </cell>
        </row>
        <row r="807">
          <cell r="A807">
            <v>803</v>
          </cell>
          <cell r="B807" t="str">
            <v xml:space="preserve"> eight hundred and three</v>
          </cell>
          <cell r="C807" t="str">
            <v xml:space="preserve"> eight hundred and three</v>
          </cell>
          <cell r="D807" t="str">
            <v xml:space="preserve"> eight hundred and three Thousand</v>
          </cell>
          <cell r="E807" t="str">
            <v xml:space="preserve"> eight hundred and three Lakhs</v>
          </cell>
          <cell r="F807" t="str">
            <v xml:space="preserve"> eight hundred and three Crores</v>
          </cell>
          <cell r="G807" t="str">
            <v xml:space="preserve"> eight hundred and three Millions</v>
          </cell>
          <cell r="H807" t="str">
            <v xml:space="preserve"> eight hundred and three Billions</v>
          </cell>
        </row>
        <row r="808">
          <cell r="A808">
            <v>804</v>
          </cell>
          <cell r="B808" t="str">
            <v xml:space="preserve"> eight hundred and four</v>
          </cell>
          <cell r="C808" t="str">
            <v xml:space="preserve"> eight hundred and four</v>
          </cell>
          <cell r="D808" t="str">
            <v xml:space="preserve"> eight hundred and four Thousand</v>
          </cell>
          <cell r="E808" t="str">
            <v xml:space="preserve"> eight hundred and four Lakhs</v>
          </cell>
          <cell r="F808" t="str">
            <v xml:space="preserve"> eight hundred and four Crores</v>
          </cell>
          <cell r="G808" t="str">
            <v xml:space="preserve"> eight hundred and four Millions</v>
          </cell>
          <cell r="H808" t="str">
            <v xml:space="preserve"> eight hundred and four Billions</v>
          </cell>
        </row>
        <row r="809">
          <cell r="A809">
            <v>805</v>
          </cell>
          <cell r="B809" t="str">
            <v xml:space="preserve"> eight hundred and five</v>
          </cell>
          <cell r="C809" t="str">
            <v xml:space="preserve"> eight hundred and five</v>
          </cell>
          <cell r="D809" t="str">
            <v xml:space="preserve"> eight hundred and five Thousand</v>
          </cell>
          <cell r="E809" t="str">
            <v xml:space="preserve"> eight hundred and five Lakhs</v>
          </cell>
          <cell r="F809" t="str">
            <v xml:space="preserve"> eight hundred and five Crores</v>
          </cell>
          <cell r="G809" t="str">
            <v xml:space="preserve"> eight hundred and five Millions</v>
          </cell>
          <cell r="H809" t="str">
            <v xml:space="preserve"> eight hundred and five Billions</v>
          </cell>
        </row>
        <row r="810">
          <cell r="A810">
            <v>806</v>
          </cell>
          <cell r="B810" t="str">
            <v xml:space="preserve"> eight hundred and six</v>
          </cell>
          <cell r="C810" t="str">
            <v xml:space="preserve"> eight hundred and six</v>
          </cell>
          <cell r="D810" t="str">
            <v xml:space="preserve"> eight hundred and six Thousand</v>
          </cell>
          <cell r="E810" t="str">
            <v xml:space="preserve"> eight hundred and six Lakhs</v>
          </cell>
          <cell r="F810" t="str">
            <v xml:space="preserve"> eight hundred and six Crores</v>
          </cell>
          <cell r="G810" t="str">
            <v xml:space="preserve"> eight hundred and six Millions</v>
          </cell>
          <cell r="H810" t="str">
            <v xml:space="preserve"> eight hundred and six Billions</v>
          </cell>
        </row>
        <row r="811">
          <cell r="A811">
            <v>807</v>
          </cell>
          <cell r="B811" t="str">
            <v xml:space="preserve"> eight hundred and seven</v>
          </cell>
          <cell r="C811" t="str">
            <v xml:space="preserve"> eight hundred and seven</v>
          </cell>
          <cell r="D811" t="str">
            <v xml:space="preserve"> eight hundred and seven Thousand</v>
          </cell>
          <cell r="E811" t="str">
            <v xml:space="preserve"> eight hundred and seven Lakhs</v>
          </cell>
          <cell r="F811" t="str">
            <v xml:space="preserve"> eight hundred and seven Crores</v>
          </cell>
          <cell r="G811" t="str">
            <v xml:space="preserve"> eight hundred and seven Millions</v>
          </cell>
          <cell r="H811" t="str">
            <v xml:space="preserve"> eight hundred and seven Billions</v>
          </cell>
        </row>
        <row r="812">
          <cell r="A812">
            <v>808</v>
          </cell>
          <cell r="B812" t="str">
            <v xml:space="preserve"> eight hundred and eight</v>
          </cell>
          <cell r="C812" t="str">
            <v xml:space="preserve"> eight hundred and eight</v>
          </cell>
          <cell r="D812" t="str">
            <v xml:space="preserve"> eight hundred and eight Thousand</v>
          </cell>
          <cell r="E812" t="str">
            <v xml:space="preserve"> eight hundred and eight Lakhs</v>
          </cell>
          <cell r="F812" t="str">
            <v xml:space="preserve"> eight hundred and eight Crores</v>
          </cell>
          <cell r="G812" t="str">
            <v xml:space="preserve"> eight hundred and eight Millions</v>
          </cell>
          <cell r="H812" t="str">
            <v xml:space="preserve"> eight hundred and eight Billions</v>
          </cell>
        </row>
        <row r="813">
          <cell r="A813">
            <v>809</v>
          </cell>
          <cell r="B813" t="str">
            <v xml:space="preserve"> eight hundred and nine</v>
          </cell>
          <cell r="C813" t="str">
            <v xml:space="preserve"> eight hundred and nine</v>
          </cell>
          <cell r="D813" t="str">
            <v xml:space="preserve"> eight hundred and nine Thousand</v>
          </cell>
          <cell r="E813" t="str">
            <v xml:space="preserve"> eight hundred and nine Lakhs</v>
          </cell>
          <cell r="F813" t="str">
            <v xml:space="preserve"> eight hundred and nine Crores</v>
          </cell>
          <cell r="G813" t="str">
            <v xml:space="preserve"> eight hundred and nine Millions</v>
          </cell>
          <cell r="H813" t="str">
            <v xml:space="preserve"> eight hundred and nine Billions</v>
          </cell>
        </row>
        <row r="814">
          <cell r="A814">
            <v>810</v>
          </cell>
          <cell r="B814" t="str">
            <v xml:space="preserve"> eight hundred and ten</v>
          </cell>
          <cell r="C814" t="str">
            <v xml:space="preserve"> eight hundred and ten</v>
          </cell>
          <cell r="D814" t="str">
            <v xml:space="preserve"> eight hundred and ten Thousand</v>
          </cell>
          <cell r="E814" t="str">
            <v xml:space="preserve"> eight hundred and ten Lakhs</v>
          </cell>
          <cell r="F814" t="str">
            <v xml:space="preserve"> eight hundred and ten Crores</v>
          </cell>
          <cell r="G814" t="str">
            <v xml:space="preserve"> eight hundred and ten Millions</v>
          </cell>
          <cell r="H814" t="str">
            <v xml:space="preserve"> eight hundred and ten Billions</v>
          </cell>
        </row>
        <row r="815">
          <cell r="A815">
            <v>811</v>
          </cell>
          <cell r="B815" t="str">
            <v xml:space="preserve"> eight hundred and eleven</v>
          </cell>
          <cell r="C815" t="str">
            <v xml:space="preserve"> eight hundred and eleven</v>
          </cell>
          <cell r="D815" t="str">
            <v xml:space="preserve"> eight hundred and eleven Thousand</v>
          </cell>
          <cell r="E815" t="str">
            <v xml:space="preserve"> eight hundred and eleven Lakhs</v>
          </cell>
          <cell r="F815" t="str">
            <v xml:space="preserve"> eight hundred and eleven Crores</v>
          </cell>
          <cell r="G815" t="str">
            <v xml:space="preserve"> eight hundred and eleven Millions</v>
          </cell>
          <cell r="H815" t="str">
            <v xml:space="preserve"> eight hundred and eleven Billions</v>
          </cell>
        </row>
        <row r="816">
          <cell r="A816">
            <v>812</v>
          </cell>
          <cell r="B816" t="str">
            <v xml:space="preserve"> eight hundred and twelve</v>
          </cell>
          <cell r="C816" t="str">
            <v xml:space="preserve"> eight hundred and twelve</v>
          </cell>
          <cell r="D816" t="str">
            <v xml:space="preserve"> eight hundred and twelve Thousand</v>
          </cell>
          <cell r="E816" t="str">
            <v xml:space="preserve"> eight hundred and twelve Lakhs</v>
          </cell>
          <cell r="F816" t="str">
            <v xml:space="preserve"> eight hundred and twelve Crores</v>
          </cell>
          <cell r="G816" t="str">
            <v xml:space="preserve"> eight hundred and twelve Millions</v>
          </cell>
          <cell r="H816" t="str">
            <v xml:space="preserve"> eight hundred and twelve Billions</v>
          </cell>
        </row>
        <row r="817">
          <cell r="A817">
            <v>813</v>
          </cell>
          <cell r="B817" t="str">
            <v xml:space="preserve"> eight hundred and thirteen</v>
          </cell>
          <cell r="C817" t="str">
            <v xml:space="preserve"> eight hundred and thirteen</v>
          </cell>
          <cell r="D817" t="str">
            <v xml:space="preserve"> eight hundred and thirteen Thousand</v>
          </cell>
          <cell r="E817" t="str">
            <v xml:space="preserve"> eight hundred and thirteen Lakhs</v>
          </cell>
          <cell r="F817" t="str">
            <v xml:space="preserve"> eight hundred and thirteen Crores</v>
          </cell>
          <cell r="G817" t="str">
            <v xml:space="preserve"> eight hundred and thirteen Millions</v>
          </cell>
          <cell r="H817" t="str">
            <v xml:space="preserve"> eight hundred and thirteen Billions</v>
          </cell>
        </row>
        <row r="818">
          <cell r="A818">
            <v>814</v>
          </cell>
          <cell r="B818" t="str">
            <v xml:space="preserve"> eight hundred and fourteen</v>
          </cell>
          <cell r="C818" t="str">
            <v xml:space="preserve"> eight hundred and fourteen</v>
          </cell>
          <cell r="D818" t="str">
            <v xml:space="preserve"> eight hundred and fourteen Thousand</v>
          </cell>
          <cell r="E818" t="str">
            <v xml:space="preserve"> eight hundred and fourteen Lakhs</v>
          </cell>
          <cell r="F818" t="str">
            <v xml:space="preserve"> eight hundred and fourteen Crores</v>
          </cell>
          <cell r="G818" t="str">
            <v xml:space="preserve"> eight hundred and fourteen Millions</v>
          </cell>
          <cell r="H818" t="str">
            <v xml:space="preserve"> eight hundred and fourteen Billions</v>
          </cell>
        </row>
        <row r="819">
          <cell r="A819">
            <v>815</v>
          </cell>
          <cell r="B819" t="str">
            <v xml:space="preserve"> eight hundred and fifteen</v>
          </cell>
          <cell r="C819" t="str">
            <v xml:space="preserve"> eight hundred and fifteen</v>
          </cell>
          <cell r="D819" t="str">
            <v xml:space="preserve"> eight hundred and fifteen Thousand</v>
          </cell>
          <cell r="E819" t="str">
            <v xml:space="preserve"> eight hundred and fifteen Lakhs</v>
          </cell>
          <cell r="F819" t="str">
            <v xml:space="preserve"> eight hundred and fifteen Crores</v>
          </cell>
          <cell r="G819" t="str">
            <v xml:space="preserve"> eight hundred and fifteen Millions</v>
          </cell>
          <cell r="H819" t="str">
            <v xml:space="preserve"> eight hundred and fifteen Billions</v>
          </cell>
        </row>
        <row r="820">
          <cell r="A820">
            <v>816</v>
          </cell>
          <cell r="B820" t="str">
            <v xml:space="preserve"> eight hundred and sixteen</v>
          </cell>
          <cell r="C820" t="str">
            <v xml:space="preserve"> eight hundred and sixteen</v>
          </cell>
          <cell r="D820" t="str">
            <v xml:space="preserve"> eight hundred and sixteen Thousand</v>
          </cell>
          <cell r="E820" t="str">
            <v xml:space="preserve"> eight hundred and sixteen Lakhs</v>
          </cell>
          <cell r="F820" t="str">
            <v xml:space="preserve"> eight hundred and sixteen Crores</v>
          </cell>
          <cell r="G820" t="str">
            <v xml:space="preserve"> eight hundred and sixteen Millions</v>
          </cell>
          <cell r="H820" t="str">
            <v xml:space="preserve"> eight hundred and sixteen Billions</v>
          </cell>
        </row>
        <row r="821">
          <cell r="A821">
            <v>817</v>
          </cell>
          <cell r="B821" t="str">
            <v xml:space="preserve"> eight hundred and seventeen</v>
          </cell>
          <cell r="C821" t="str">
            <v xml:space="preserve"> eight hundred and seventeen</v>
          </cell>
          <cell r="D821" t="str">
            <v xml:space="preserve"> eight hundred and seventeen Thousand</v>
          </cell>
          <cell r="E821" t="str">
            <v xml:space="preserve"> eight hundred and seventeen Lakhs</v>
          </cell>
          <cell r="F821" t="str">
            <v xml:space="preserve"> eight hundred and seventeen Crores</v>
          </cell>
          <cell r="G821" t="str">
            <v xml:space="preserve"> eight hundred and seventeen Millions</v>
          </cell>
          <cell r="H821" t="str">
            <v xml:space="preserve"> eight hundred and seventeen Billions</v>
          </cell>
        </row>
        <row r="822">
          <cell r="A822">
            <v>818</v>
          </cell>
          <cell r="B822" t="str">
            <v xml:space="preserve"> eight hundred and eighteen</v>
          </cell>
          <cell r="C822" t="str">
            <v xml:space="preserve"> eight hundred and eighteen</v>
          </cell>
          <cell r="D822" t="str">
            <v xml:space="preserve"> eight hundred and eighteen Thousand</v>
          </cell>
          <cell r="E822" t="str">
            <v xml:space="preserve"> eight hundred and eighteen Lakhs</v>
          </cell>
          <cell r="F822" t="str">
            <v xml:space="preserve"> eight hundred and eighteen Crores</v>
          </cell>
          <cell r="G822" t="str">
            <v xml:space="preserve"> eight hundred and eighteen Millions</v>
          </cell>
          <cell r="H822" t="str">
            <v xml:space="preserve"> eight hundred and eighteen Billions</v>
          </cell>
        </row>
        <row r="823">
          <cell r="A823">
            <v>819</v>
          </cell>
          <cell r="B823" t="str">
            <v xml:space="preserve"> eight hundred and nineteen</v>
          </cell>
          <cell r="C823" t="str">
            <v xml:space="preserve"> eight hundred and nineteen</v>
          </cell>
          <cell r="D823" t="str">
            <v xml:space="preserve"> eight hundred and nineteen Thousand</v>
          </cell>
          <cell r="E823" t="str">
            <v xml:space="preserve"> eight hundred and nineteen Lakhs</v>
          </cell>
          <cell r="F823" t="str">
            <v xml:space="preserve"> eight hundred and nineteen Crores</v>
          </cell>
          <cell r="G823" t="str">
            <v xml:space="preserve"> eight hundred and nineteen Millions</v>
          </cell>
          <cell r="H823" t="str">
            <v xml:space="preserve"> eight hundred and nineteen Billions</v>
          </cell>
        </row>
        <row r="824">
          <cell r="A824">
            <v>820</v>
          </cell>
          <cell r="B824" t="str">
            <v xml:space="preserve"> eight hundred and twenty </v>
          </cell>
          <cell r="C824" t="str">
            <v xml:space="preserve"> eight hundred and twenty </v>
          </cell>
          <cell r="D824" t="str">
            <v xml:space="preserve"> eight hundred and twenty  Thousand</v>
          </cell>
          <cell r="E824" t="str">
            <v xml:space="preserve"> eight hundred and twenty  Lakhs</v>
          </cell>
          <cell r="F824" t="str">
            <v xml:space="preserve"> eight hundred and twenty  Crores</v>
          </cell>
          <cell r="G824" t="str">
            <v xml:space="preserve"> eight hundred and twenty  Millions</v>
          </cell>
          <cell r="H824" t="str">
            <v xml:space="preserve"> eight hundred and twenty  Billions</v>
          </cell>
        </row>
        <row r="825">
          <cell r="A825">
            <v>821</v>
          </cell>
          <cell r="B825" t="str">
            <v xml:space="preserve"> eight hundred and twenty one</v>
          </cell>
          <cell r="C825" t="str">
            <v xml:space="preserve"> eight hundred and twenty one</v>
          </cell>
          <cell r="D825" t="str">
            <v xml:space="preserve"> eight hundred and twenty one Thousand</v>
          </cell>
          <cell r="E825" t="str">
            <v xml:space="preserve"> eight hundred and twenty one Lakhs</v>
          </cell>
          <cell r="F825" t="str">
            <v xml:space="preserve"> eight hundred and twenty one Crores</v>
          </cell>
          <cell r="G825" t="str">
            <v xml:space="preserve"> eight hundred and twenty one Millions</v>
          </cell>
          <cell r="H825" t="str">
            <v xml:space="preserve"> eight hundred and twenty one Billions</v>
          </cell>
        </row>
        <row r="826">
          <cell r="A826">
            <v>822</v>
          </cell>
          <cell r="B826" t="str">
            <v xml:space="preserve"> eight hundred and twenty two</v>
          </cell>
          <cell r="C826" t="str">
            <v xml:space="preserve"> eight hundred and twenty two</v>
          </cell>
          <cell r="D826" t="str">
            <v xml:space="preserve"> eight hundred and twenty two Thousand</v>
          </cell>
          <cell r="E826" t="str">
            <v xml:space="preserve"> eight hundred and twenty two Lakhs</v>
          </cell>
          <cell r="F826" t="str">
            <v xml:space="preserve"> eight hundred and twenty two Crores</v>
          </cell>
          <cell r="G826" t="str">
            <v xml:space="preserve"> eight hundred and twenty two Millions</v>
          </cell>
          <cell r="H826" t="str">
            <v xml:space="preserve"> eight hundred and twenty two Billions</v>
          </cell>
        </row>
        <row r="827">
          <cell r="A827">
            <v>823</v>
          </cell>
          <cell r="B827" t="str">
            <v xml:space="preserve"> eight hundred and twenty three</v>
          </cell>
          <cell r="C827" t="str">
            <v xml:space="preserve"> eight hundred and twenty three</v>
          </cell>
          <cell r="D827" t="str">
            <v xml:space="preserve"> eight hundred and twenty three Thousand</v>
          </cell>
          <cell r="E827" t="str">
            <v xml:space="preserve"> eight hundred and twenty three Lakhs</v>
          </cell>
          <cell r="F827" t="str">
            <v xml:space="preserve"> eight hundred and twenty three Crores</v>
          </cell>
          <cell r="G827" t="str">
            <v xml:space="preserve"> eight hundred and twenty three Millions</v>
          </cell>
          <cell r="H827" t="str">
            <v xml:space="preserve"> eight hundred and twenty three Billions</v>
          </cell>
        </row>
        <row r="828">
          <cell r="A828">
            <v>824</v>
          </cell>
          <cell r="B828" t="str">
            <v xml:space="preserve"> eight hundred and twenty four</v>
          </cell>
          <cell r="C828" t="str">
            <v xml:space="preserve"> eight hundred and twenty four</v>
          </cell>
          <cell r="D828" t="str">
            <v xml:space="preserve"> eight hundred and twenty four Thousand</v>
          </cell>
          <cell r="E828" t="str">
            <v xml:space="preserve"> eight hundred and twenty four Lakhs</v>
          </cell>
          <cell r="F828" t="str">
            <v xml:space="preserve"> eight hundred and twenty four Crores</v>
          </cell>
          <cell r="G828" t="str">
            <v xml:space="preserve"> eight hundred and twenty four Millions</v>
          </cell>
          <cell r="H828" t="str">
            <v xml:space="preserve"> eight hundred and twenty four Billions</v>
          </cell>
        </row>
        <row r="829">
          <cell r="A829">
            <v>825</v>
          </cell>
          <cell r="B829" t="str">
            <v xml:space="preserve"> eight hundred and twenty five</v>
          </cell>
          <cell r="C829" t="str">
            <v xml:space="preserve"> eight hundred and twenty five</v>
          </cell>
          <cell r="D829" t="str">
            <v xml:space="preserve"> eight hundred and twenty five Thousand</v>
          </cell>
          <cell r="E829" t="str">
            <v xml:space="preserve"> eight hundred and twenty five Lakhs</v>
          </cell>
          <cell r="F829" t="str">
            <v xml:space="preserve"> eight hundred and twenty five Crores</v>
          </cell>
          <cell r="G829" t="str">
            <v xml:space="preserve"> eight hundred and twenty five Millions</v>
          </cell>
          <cell r="H829" t="str">
            <v xml:space="preserve"> eight hundred and twenty five Billions</v>
          </cell>
        </row>
        <row r="830">
          <cell r="A830">
            <v>826</v>
          </cell>
          <cell r="B830" t="str">
            <v xml:space="preserve"> eight hundred and twenty six</v>
          </cell>
          <cell r="C830" t="str">
            <v xml:space="preserve"> eight hundred and twenty six</v>
          </cell>
          <cell r="D830" t="str">
            <v xml:space="preserve"> eight hundred and twenty six Thousand</v>
          </cell>
          <cell r="E830" t="str">
            <v xml:space="preserve"> eight hundred and twenty six Lakhs</v>
          </cell>
          <cell r="F830" t="str">
            <v xml:space="preserve"> eight hundred and twenty six Crores</v>
          </cell>
          <cell r="G830" t="str">
            <v xml:space="preserve"> eight hundred and twenty six Millions</v>
          </cell>
          <cell r="H830" t="str">
            <v xml:space="preserve"> eight hundred and twenty six Billions</v>
          </cell>
        </row>
        <row r="831">
          <cell r="A831">
            <v>827</v>
          </cell>
          <cell r="B831" t="str">
            <v xml:space="preserve"> eight hundred and twenty seven</v>
          </cell>
          <cell r="C831" t="str">
            <v xml:space="preserve"> eight hundred and twenty seven</v>
          </cell>
          <cell r="D831" t="str">
            <v xml:space="preserve"> eight hundred and twenty seven Thousand</v>
          </cell>
          <cell r="E831" t="str">
            <v xml:space="preserve"> eight hundred and twenty seven Lakhs</v>
          </cell>
          <cell r="F831" t="str">
            <v xml:space="preserve"> eight hundred and twenty seven Crores</v>
          </cell>
          <cell r="G831" t="str">
            <v xml:space="preserve"> eight hundred and twenty seven Millions</v>
          </cell>
          <cell r="H831" t="str">
            <v xml:space="preserve"> eight hundred and twenty seven Billions</v>
          </cell>
        </row>
        <row r="832">
          <cell r="A832">
            <v>828</v>
          </cell>
          <cell r="B832" t="str">
            <v xml:space="preserve"> eight hundred and twenty eight</v>
          </cell>
          <cell r="C832" t="str">
            <v xml:space="preserve"> eight hundred and twenty eight</v>
          </cell>
          <cell r="D832" t="str">
            <v xml:space="preserve"> eight hundred and twenty eight Thousand</v>
          </cell>
          <cell r="E832" t="str">
            <v xml:space="preserve"> eight hundred and twenty eight Lakhs</v>
          </cell>
          <cell r="F832" t="str">
            <v xml:space="preserve"> eight hundred and twenty eight Crores</v>
          </cell>
          <cell r="G832" t="str">
            <v xml:space="preserve"> eight hundred and twenty eight Millions</v>
          </cell>
          <cell r="H832" t="str">
            <v xml:space="preserve"> eight hundred and twenty eight Billions</v>
          </cell>
        </row>
        <row r="833">
          <cell r="A833">
            <v>829</v>
          </cell>
          <cell r="B833" t="str">
            <v xml:space="preserve"> eight hundred and twenty nine</v>
          </cell>
          <cell r="C833" t="str">
            <v xml:space="preserve"> eight hundred and twenty nine</v>
          </cell>
          <cell r="D833" t="str">
            <v xml:space="preserve"> eight hundred and twenty nine Thousand</v>
          </cell>
          <cell r="E833" t="str">
            <v xml:space="preserve"> eight hundred and twenty nine Lakhs</v>
          </cell>
          <cell r="F833" t="str">
            <v xml:space="preserve"> eight hundred and twenty nine Crores</v>
          </cell>
          <cell r="G833" t="str">
            <v xml:space="preserve"> eight hundred and twenty nine Millions</v>
          </cell>
          <cell r="H833" t="str">
            <v xml:space="preserve"> eight hundred and twenty nine Billions</v>
          </cell>
        </row>
        <row r="834">
          <cell r="A834">
            <v>830</v>
          </cell>
          <cell r="B834" t="str">
            <v xml:space="preserve"> eight hundred and thirty</v>
          </cell>
          <cell r="C834" t="str">
            <v xml:space="preserve"> eight hundred and thirty</v>
          </cell>
          <cell r="D834" t="str">
            <v xml:space="preserve"> eight hundred and thirty Thousand</v>
          </cell>
          <cell r="E834" t="str">
            <v xml:space="preserve"> eight hundred and thirty Lakhs</v>
          </cell>
          <cell r="F834" t="str">
            <v xml:space="preserve"> eight hundred and thirty Crores</v>
          </cell>
          <cell r="G834" t="str">
            <v xml:space="preserve"> eight hundred and thirty Millions</v>
          </cell>
          <cell r="H834" t="str">
            <v xml:space="preserve"> eight hundred and thirty Billions</v>
          </cell>
        </row>
        <row r="835">
          <cell r="A835">
            <v>831</v>
          </cell>
          <cell r="B835" t="str">
            <v xml:space="preserve"> eight hundred and thirty one</v>
          </cell>
          <cell r="C835" t="str">
            <v xml:space="preserve"> eight hundred and thirty one</v>
          </cell>
          <cell r="D835" t="str">
            <v xml:space="preserve"> eight hundred and thirty one Thousand</v>
          </cell>
          <cell r="E835" t="str">
            <v xml:space="preserve"> eight hundred and thirty one Lakhs</v>
          </cell>
          <cell r="F835" t="str">
            <v xml:space="preserve"> eight hundred and thirty one Crores</v>
          </cell>
          <cell r="G835" t="str">
            <v xml:space="preserve"> eight hundred and thirty one Millions</v>
          </cell>
          <cell r="H835" t="str">
            <v xml:space="preserve"> eight hundred and thirty one Billions</v>
          </cell>
        </row>
        <row r="836">
          <cell r="A836">
            <v>832</v>
          </cell>
          <cell r="B836" t="str">
            <v xml:space="preserve"> eight hundred and thirty two</v>
          </cell>
          <cell r="C836" t="str">
            <v xml:space="preserve"> eight hundred and thirty two</v>
          </cell>
          <cell r="D836" t="str">
            <v xml:space="preserve"> eight hundred and thirty two Thousand</v>
          </cell>
          <cell r="E836" t="str">
            <v xml:space="preserve"> eight hundred and thirty two Lakhs</v>
          </cell>
          <cell r="F836" t="str">
            <v xml:space="preserve"> eight hundred and thirty two Crores</v>
          </cell>
          <cell r="G836" t="str">
            <v xml:space="preserve"> eight hundred and thirty two Millions</v>
          </cell>
          <cell r="H836" t="str">
            <v xml:space="preserve"> eight hundred and thirty two Billions</v>
          </cell>
        </row>
        <row r="837">
          <cell r="A837">
            <v>833</v>
          </cell>
          <cell r="B837" t="str">
            <v xml:space="preserve"> eight hundred and thirty three</v>
          </cell>
          <cell r="C837" t="str">
            <v xml:space="preserve"> eight hundred and thirty three</v>
          </cell>
          <cell r="D837" t="str">
            <v xml:space="preserve"> eight hundred and thirty three Thousand</v>
          </cell>
          <cell r="E837" t="str">
            <v xml:space="preserve"> eight hundred and thirty three Lakhs</v>
          </cell>
          <cell r="F837" t="str">
            <v xml:space="preserve"> eight hundred and thirty three Crores</v>
          </cell>
          <cell r="G837" t="str">
            <v xml:space="preserve"> eight hundred and thirty three Millions</v>
          </cell>
          <cell r="H837" t="str">
            <v xml:space="preserve"> eight hundred and thirty three Billions</v>
          </cell>
        </row>
        <row r="838">
          <cell r="A838">
            <v>834</v>
          </cell>
          <cell r="B838" t="str">
            <v xml:space="preserve"> eight hundred and thirty four</v>
          </cell>
          <cell r="C838" t="str">
            <v xml:space="preserve"> eight hundred and thirty four</v>
          </cell>
          <cell r="D838" t="str">
            <v xml:space="preserve"> eight hundred and thirty four Thousand</v>
          </cell>
          <cell r="E838" t="str">
            <v xml:space="preserve"> eight hundred and thirty four Lakhs</v>
          </cell>
          <cell r="F838" t="str">
            <v xml:space="preserve"> eight hundred and thirty four Crores</v>
          </cell>
          <cell r="G838" t="str">
            <v xml:space="preserve"> eight hundred and thirty four Millions</v>
          </cell>
          <cell r="H838" t="str">
            <v xml:space="preserve"> eight hundred and thirty four Billions</v>
          </cell>
        </row>
        <row r="839">
          <cell r="A839">
            <v>835</v>
          </cell>
          <cell r="B839" t="str">
            <v xml:space="preserve"> eight hundred and thirty five</v>
          </cell>
          <cell r="C839" t="str">
            <v xml:space="preserve"> eight hundred and thirty five</v>
          </cell>
          <cell r="D839" t="str">
            <v xml:space="preserve"> eight hundred and thirty five Thousand</v>
          </cell>
          <cell r="E839" t="str">
            <v xml:space="preserve"> eight hundred and thirty five Lakhs</v>
          </cell>
          <cell r="F839" t="str">
            <v xml:space="preserve"> eight hundred and thirty five Crores</v>
          </cell>
          <cell r="G839" t="str">
            <v xml:space="preserve"> eight hundred and thirty five Millions</v>
          </cell>
          <cell r="H839" t="str">
            <v xml:space="preserve"> eight hundred and thirty five Billions</v>
          </cell>
        </row>
        <row r="840">
          <cell r="A840">
            <v>836</v>
          </cell>
          <cell r="B840" t="str">
            <v xml:space="preserve"> eight hundred and thirty six</v>
          </cell>
          <cell r="C840" t="str">
            <v xml:space="preserve"> eight hundred and thirty six</v>
          </cell>
          <cell r="D840" t="str">
            <v xml:space="preserve"> eight hundred and thirty six Thousand</v>
          </cell>
          <cell r="E840" t="str">
            <v xml:space="preserve"> eight hundred and thirty six Lakhs</v>
          </cell>
          <cell r="F840" t="str">
            <v xml:space="preserve"> eight hundred and thirty six Crores</v>
          </cell>
          <cell r="G840" t="str">
            <v xml:space="preserve"> eight hundred and thirty six Millions</v>
          </cell>
          <cell r="H840" t="str">
            <v xml:space="preserve"> eight hundred and thirty six Billions</v>
          </cell>
        </row>
        <row r="841">
          <cell r="A841">
            <v>837</v>
          </cell>
          <cell r="B841" t="str">
            <v xml:space="preserve"> eight hundred and thirty seven</v>
          </cell>
          <cell r="C841" t="str">
            <v xml:space="preserve"> eight hundred and thirty seven</v>
          </cell>
          <cell r="D841" t="str">
            <v xml:space="preserve"> eight hundred and thirty seven Thousand</v>
          </cell>
          <cell r="E841" t="str">
            <v xml:space="preserve"> eight hundred and thirty seven Lakhs</v>
          </cell>
          <cell r="F841" t="str">
            <v xml:space="preserve"> eight hundred and thirty seven Crores</v>
          </cell>
          <cell r="G841" t="str">
            <v xml:space="preserve"> eight hundred and thirty seven Millions</v>
          </cell>
          <cell r="H841" t="str">
            <v xml:space="preserve"> eight hundred and thirty seven Billions</v>
          </cell>
        </row>
        <row r="842">
          <cell r="A842">
            <v>838</v>
          </cell>
          <cell r="B842" t="str">
            <v xml:space="preserve"> eight hundred and thirty eight</v>
          </cell>
          <cell r="C842" t="str">
            <v xml:space="preserve"> eight hundred and thirty eight</v>
          </cell>
          <cell r="D842" t="str">
            <v xml:space="preserve"> eight hundred and thirty eight Thousand</v>
          </cell>
          <cell r="E842" t="str">
            <v xml:space="preserve"> eight hundred and thirty eight Lakhs</v>
          </cell>
          <cell r="F842" t="str">
            <v xml:space="preserve"> eight hundred and thirty eight Crores</v>
          </cell>
          <cell r="G842" t="str">
            <v xml:space="preserve"> eight hundred and thirty eight Millions</v>
          </cell>
          <cell r="H842" t="str">
            <v xml:space="preserve"> eight hundred and thirty eight Billions</v>
          </cell>
        </row>
        <row r="843">
          <cell r="A843">
            <v>839</v>
          </cell>
          <cell r="B843" t="str">
            <v xml:space="preserve"> eight hundred and thirty nine</v>
          </cell>
          <cell r="C843" t="str">
            <v xml:space="preserve"> eight hundred and thirty nine</v>
          </cell>
          <cell r="D843" t="str">
            <v xml:space="preserve"> eight hundred and thirty nine Thousand</v>
          </cell>
          <cell r="E843" t="str">
            <v xml:space="preserve"> eight hundred and thirty nine Lakhs</v>
          </cell>
          <cell r="F843" t="str">
            <v xml:space="preserve"> eight hundred and thirty nine Crores</v>
          </cell>
          <cell r="G843" t="str">
            <v xml:space="preserve"> eight hundred and thirty nine Millions</v>
          </cell>
          <cell r="H843" t="str">
            <v xml:space="preserve"> eight hundred and thirty nine Billions</v>
          </cell>
        </row>
        <row r="844">
          <cell r="A844">
            <v>840</v>
          </cell>
          <cell r="B844" t="str">
            <v xml:space="preserve"> eight hundred and forty</v>
          </cell>
          <cell r="C844" t="str">
            <v xml:space="preserve"> eight hundred and forty</v>
          </cell>
          <cell r="D844" t="str">
            <v xml:space="preserve"> eight hundred and forty Thousand</v>
          </cell>
          <cell r="E844" t="str">
            <v xml:space="preserve"> eight hundred and forty Lakhs</v>
          </cell>
          <cell r="F844" t="str">
            <v xml:space="preserve"> eight hundred and forty Crores</v>
          </cell>
          <cell r="G844" t="str">
            <v xml:space="preserve"> eight hundred and forty Millions</v>
          </cell>
          <cell r="H844" t="str">
            <v xml:space="preserve"> eight hundred and forty Billions</v>
          </cell>
        </row>
        <row r="845">
          <cell r="A845">
            <v>841</v>
          </cell>
          <cell r="B845" t="str">
            <v xml:space="preserve"> eight hundred and forty one </v>
          </cell>
          <cell r="C845" t="str">
            <v xml:space="preserve"> eight hundred and forty one </v>
          </cell>
          <cell r="D845" t="str">
            <v xml:space="preserve"> eight hundred and forty one  Thousand</v>
          </cell>
          <cell r="E845" t="str">
            <v xml:space="preserve"> eight hundred and forty one  Lakhs</v>
          </cell>
          <cell r="F845" t="str">
            <v xml:space="preserve"> eight hundred and forty one  Crores</v>
          </cell>
          <cell r="G845" t="str">
            <v xml:space="preserve"> eight hundred and forty one  Millions</v>
          </cell>
          <cell r="H845" t="str">
            <v xml:space="preserve"> eight hundred and forty one  Billions</v>
          </cell>
        </row>
        <row r="846">
          <cell r="A846">
            <v>842</v>
          </cell>
          <cell r="B846" t="str">
            <v xml:space="preserve"> eight hundred and forty two</v>
          </cell>
          <cell r="C846" t="str">
            <v xml:space="preserve"> eight hundred and forty two</v>
          </cell>
          <cell r="D846" t="str">
            <v xml:space="preserve"> eight hundred and forty two Thousand</v>
          </cell>
          <cell r="E846" t="str">
            <v xml:space="preserve"> eight hundred and forty two Lakhs</v>
          </cell>
          <cell r="F846" t="str">
            <v xml:space="preserve"> eight hundred and forty two Crores</v>
          </cell>
          <cell r="G846" t="str">
            <v xml:space="preserve"> eight hundred and forty two Millions</v>
          </cell>
          <cell r="H846" t="str">
            <v xml:space="preserve"> eight hundred and forty two Billions</v>
          </cell>
        </row>
        <row r="847">
          <cell r="A847">
            <v>843</v>
          </cell>
          <cell r="B847" t="str">
            <v xml:space="preserve"> eight hundred and forty three </v>
          </cell>
          <cell r="C847" t="str">
            <v xml:space="preserve"> eight hundred and forty three </v>
          </cell>
          <cell r="D847" t="str">
            <v xml:space="preserve"> eight hundred and forty three  Thousand</v>
          </cell>
          <cell r="E847" t="str">
            <v xml:space="preserve"> eight hundred and forty three  Lakhs</v>
          </cell>
          <cell r="F847" t="str">
            <v xml:space="preserve"> eight hundred and forty three  Crores</v>
          </cell>
          <cell r="G847" t="str">
            <v xml:space="preserve"> eight hundred and forty three  Millions</v>
          </cell>
          <cell r="H847" t="str">
            <v xml:space="preserve"> eight hundred and forty three  Billions</v>
          </cell>
        </row>
        <row r="848">
          <cell r="A848">
            <v>844</v>
          </cell>
          <cell r="B848" t="str">
            <v xml:space="preserve"> eight hundred and forty four</v>
          </cell>
          <cell r="C848" t="str">
            <v xml:space="preserve"> eight hundred and forty four</v>
          </cell>
          <cell r="D848" t="str">
            <v xml:space="preserve"> eight hundred and forty four Thousand</v>
          </cell>
          <cell r="E848" t="str">
            <v xml:space="preserve"> eight hundred and forty four Lakhs</v>
          </cell>
          <cell r="F848" t="str">
            <v xml:space="preserve"> eight hundred and forty four Crores</v>
          </cell>
          <cell r="G848" t="str">
            <v xml:space="preserve"> eight hundred and forty four Millions</v>
          </cell>
          <cell r="H848" t="str">
            <v xml:space="preserve"> eight hundred and forty four Billions</v>
          </cell>
        </row>
        <row r="849">
          <cell r="A849">
            <v>845</v>
          </cell>
          <cell r="B849" t="str">
            <v xml:space="preserve"> eight hundred and forty five</v>
          </cell>
          <cell r="C849" t="str">
            <v xml:space="preserve"> eight hundred and forty five</v>
          </cell>
          <cell r="D849" t="str">
            <v xml:space="preserve"> eight hundred and forty five Thousand</v>
          </cell>
          <cell r="E849" t="str">
            <v xml:space="preserve"> eight hundred and forty five Lakhs</v>
          </cell>
          <cell r="F849" t="str">
            <v xml:space="preserve"> eight hundred and forty five Crores</v>
          </cell>
          <cell r="G849" t="str">
            <v xml:space="preserve"> eight hundred and forty five Millions</v>
          </cell>
          <cell r="H849" t="str">
            <v xml:space="preserve"> eight hundred and forty five Billions</v>
          </cell>
        </row>
        <row r="850">
          <cell r="A850">
            <v>846</v>
          </cell>
          <cell r="B850" t="str">
            <v xml:space="preserve"> eight hundred and forty six</v>
          </cell>
          <cell r="C850" t="str">
            <v xml:space="preserve"> eight hundred and forty six</v>
          </cell>
          <cell r="D850" t="str">
            <v xml:space="preserve"> eight hundred and forty six Thousand</v>
          </cell>
          <cell r="E850" t="str">
            <v xml:space="preserve"> eight hundred and forty six Lakhs</v>
          </cell>
          <cell r="F850" t="str">
            <v xml:space="preserve"> eight hundred and forty six Crores</v>
          </cell>
          <cell r="G850" t="str">
            <v xml:space="preserve"> eight hundred and forty six Millions</v>
          </cell>
          <cell r="H850" t="str">
            <v xml:space="preserve"> eight hundred and forty six Billions</v>
          </cell>
        </row>
        <row r="851">
          <cell r="A851">
            <v>847</v>
          </cell>
          <cell r="B851" t="str">
            <v xml:space="preserve"> eight hundred and forty seven</v>
          </cell>
          <cell r="C851" t="str">
            <v xml:space="preserve"> eight hundred and forty seven</v>
          </cell>
          <cell r="D851" t="str">
            <v xml:space="preserve"> eight hundred and forty seven Thousand</v>
          </cell>
          <cell r="E851" t="str">
            <v xml:space="preserve"> eight hundred and forty seven Lakhs</v>
          </cell>
          <cell r="F851" t="str">
            <v xml:space="preserve"> eight hundred and forty seven Crores</v>
          </cell>
          <cell r="G851" t="str">
            <v xml:space="preserve"> eight hundred and forty seven Millions</v>
          </cell>
          <cell r="H851" t="str">
            <v xml:space="preserve"> eight hundred and forty seven Billions</v>
          </cell>
        </row>
        <row r="852">
          <cell r="A852">
            <v>848</v>
          </cell>
          <cell r="B852" t="str">
            <v xml:space="preserve"> eight hundred and forty eight</v>
          </cell>
          <cell r="C852" t="str">
            <v xml:space="preserve"> eight hundred and forty eight</v>
          </cell>
          <cell r="D852" t="str">
            <v xml:space="preserve"> eight hundred and forty eight Thousand</v>
          </cell>
          <cell r="E852" t="str">
            <v xml:space="preserve"> eight hundred and forty eight Lakhs</v>
          </cell>
          <cell r="F852" t="str">
            <v xml:space="preserve"> eight hundred and forty eight Crores</v>
          </cell>
          <cell r="G852" t="str">
            <v xml:space="preserve"> eight hundred and forty eight Millions</v>
          </cell>
          <cell r="H852" t="str">
            <v xml:space="preserve"> eight hundred and forty eight Billions</v>
          </cell>
        </row>
        <row r="853">
          <cell r="A853">
            <v>849</v>
          </cell>
          <cell r="B853" t="str">
            <v xml:space="preserve"> eight hundred and forty nine</v>
          </cell>
          <cell r="C853" t="str">
            <v xml:space="preserve"> eight hundred and forty nine</v>
          </cell>
          <cell r="D853" t="str">
            <v xml:space="preserve"> eight hundred and forty nine Thousand</v>
          </cell>
          <cell r="E853" t="str">
            <v xml:space="preserve"> eight hundred and forty nine Lakhs</v>
          </cell>
          <cell r="F853" t="str">
            <v xml:space="preserve"> eight hundred and forty nine Crores</v>
          </cell>
          <cell r="G853" t="str">
            <v xml:space="preserve"> eight hundred and forty nine Millions</v>
          </cell>
          <cell r="H853" t="str">
            <v xml:space="preserve"> eight hundred and forty nine Billions</v>
          </cell>
        </row>
        <row r="854">
          <cell r="A854">
            <v>850</v>
          </cell>
          <cell r="B854" t="str">
            <v xml:space="preserve"> eight hundred and fifty</v>
          </cell>
          <cell r="C854" t="str">
            <v xml:space="preserve"> eight hundred and fifty</v>
          </cell>
          <cell r="D854" t="str">
            <v xml:space="preserve"> eight hundred and fifty Thousand</v>
          </cell>
          <cell r="E854" t="str">
            <v xml:space="preserve"> eight hundred and fifty Lakhs</v>
          </cell>
          <cell r="F854" t="str">
            <v xml:space="preserve"> eight hundred and fifty Crores</v>
          </cell>
          <cell r="G854" t="str">
            <v xml:space="preserve"> eight hundred and fifty Millions</v>
          </cell>
          <cell r="H854" t="str">
            <v xml:space="preserve"> eight hundred and fifty Billions</v>
          </cell>
        </row>
        <row r="855">
          <cell r="A855">
            <v>851</v>
          </cell>
          <cell r="B855" t="str">
            <v xml:space="preserve"> eight hundred and fifty one</v>
          </cell>
          <cell r="C855" t="str">
            <v xml:space="preserve"> eight hundred and fifty one</v>
          </cell>
          <cell r="D855" t="str">
            <v xml:space="preserve"> eight hundred and fifty one Thousand</v>
          </cell>
          <cell r="E855" t="str">
            <v xml:space="preserve"> eight hundred and fifty one Lakhs</v>
          </cell>
          <cell r="F855" t="str">
            <v xml:space="preserve"> eight hundred and fifty one Crores</v>
          </cell>
          <cell r="G855" t="str">
            <v xml:space="preserve"> eight hundred and fifty one Millions</v>
          </cell>
          <cell r="H855" t="str">
            <v xml:space="preserve"> eight hundred and fifty one Billions</v>
          </cell>
        </row>
        <row r="856">
          <cell r="A856">
            <v>852</v>
          </cell>
          <cell r="B856" t="str">
            <v xml:space="preserve"> eight hundred and fifty two</v>
          </cell>
          <cell r="C856" t="str">
            <v xml:space="preserve"> eight hundred and fifty two</v>
          </cell>
          <cell r="D856" t="str">
            <v xml:space="preserve"> eight hundred and fifty two Thousand</v>
          </cell>
          <cell r="E856" t="str">
            <v xml:space="preserve"> eight hundred and fifty two Lakhs</v>
          </cell>
          <cell r="F856" t="str">
            <v xml:space="preserve"> eight hundred and fifty two Crores</v>
          </cell>
          <cell r="G856" t="str">
            <v xml:space="preserve"> eight hundred and fifty two Millions</v>
          </cell>
          <cell r="H856" t="str">
            <v xml:space="preserve"> eight hundred and fifty two Billions</v>
          </cell>
        </row>
        <row r="857">
          <cell r="A857">
            <v>853</v>
          </cell>
          <cell r="B857" t="str">
            <v xml:space="preserve"> eight hundred and fifty three</v>
          </cell>
          <cell r="C857" t="str">
            <v xml:space="preserve"> eight hundred and fifty three</v>
          </cell>
          <cell r="D857" t="str">
            <v xml:space="preserve"> eight hundred and fifty three Thousand</v>
          </cell>
          <cell r="E857" t="str">
            <v xml:space="preserve"> eight hundred and fifty three Lakhs</v>
          </cell>
          <cell r="F857" t="str">
            <v xml:space="preserve"> eight hundred and fifty three Crores</v>
          </cell>
          <cell r="G857" t="str">
            <v xml:space="preserve"> eight hundred and fifty three Millions</v>
          </cell>
          <cell r="H857" t="str">
            <v xml:space="preserve"> eight hundred and fifty three Billions</v>
          </cell>
        </row>
        <row r="858">
          <cell r="A858">
            <v>854</v>
          </cell>
          <cell r="B858" t="str">
            <v xml:space="preserve"> eight hundred and fifty four</v>
          </cell>
          <cell r="C858" t="str">
            <v xml:space="preserve"> eight hundred and fifty four</v>
          </cell>
          <cell r="D858" t="str">
            <v xml:space="preserve"> eight hundred and fifty four Thousand</v>
          </cell>
          <cell r="E858" t="str">
            <v xml:space="preserve"> eight hundred and fifty four Lakhs</v>
          </cell>
          <cell r="F858" t="str">
            <v xml:space="preserve"> eight hundred and fifty four Crores</v>
          </cell>
          <cell r="G858" t="str">
            <v xml:space="preserve"> eight hundred and fifty four Millions</v>
          </cell>
          <cell r="H858" t="str">
            <v xml:space="preserve"> eight hundred and fifty four Billions</v>
          </cell>
        </row>
        <row r="859">
          <cell r="A859">
            <v>855</v>
          </cell>
          <cell r="B859" t="str">
            <v xml:space="preserve"> eight hundred and fifty five</v>
          </cell>
          <cell r="C859" t="str">
            <v xml:space="preserve"> eight hundred and fifty five</v>
          </cell>
          <cell r="D859" t="str">
            <v xml:space="preserve"> eight hundred and fifty five Thousand</v>
          </cell>
          <cell r="E859" t="str">
            <v xml:space="preserve"> eight hundred and fifty five Lakhs</v>
          </cell>
          <cell r="F859" t="str">
            <v xml:space="preserve"> eight hundred and fifty five Crores</v>
          </cell>
          <cell r="G859" t="str">
            <v xml:space="preserve"> eight hundred and fifty five Millions</v>
          </cell>
          <cell r="H859" t="str">
            <v xml:space="preserve"> eight hundred and fifty five Billions</v>
          </cell>
        </row>
        <row r="860">
          <cell r="A860">
            <v>856</v>
          </cell>
          <cell r="B860" t="str">
            <v xml:space="preserve"> eight hundred and fifty six</v>
          </cell>
          <cell r="C860" t="str">
            <v xml:space="preserve"> eight hundred and fifty six</v>
          </cell>
          <cell r="D860" t="str">
            <v xml:space="preserve"> eight hundred and fifty six Thousand</v>
          </cell>
          <cell r="E860" t="str">
            <v xml:space="preserve"> eight hundred and fifty six Lakhs</v>
          </cell>
          <cell r="F860" t="str">
            <v xml:space="preserve"> eight hundred and fifty six Crores</v>
          </cell>
          <cell r="G860" t="str">
            <v xml:space="preserve"> eight hundred and fifty six Millions</v>
          </cell>
          <cell r="H860" t="str">
            <v xml:space="preserve"> eight hundred and fifty six Billions</v>
          </cell>
        </row>
        <row r="861">
          <cell r="A861">
            <v>857</v>
          </cell>
          <cell r="B861" t="str">
            <v xml:space="preserve"> eight hundred and fifty seven</v>
          </cell>
          <cell r="C861" t="str">
            <v xml:space="preserve"> eight hundred and fifty seven</v>
          </cell>
          <cell r="D861" t="str">
            <v xml:space="preserve"> eight hundred and fifty seven Thousand</v>
          </cell>
          <cell r="E861" t="str">
            <v xml:space="preserve"> eight hundred and fifty seven Lakhs</v>
          </cell>
          <cell r="F861" t="str">
            <v xml:space="preserve"> eight hundred and fifty seven Crores</v>
          </cell>
          <cell r="G861" t="str">
            <v xml:space="preserve"> eight hundred and fifty seven Millions</v>
          </cell>
          <cell r="H861" t="str">
            <v xml:space="preserve"> eight hundred and fifty seven Billions</v>
          </cell>
        </row>
        <row r="862">
          <cell r="A862">
            <v>858</v>
          </cell>
          <cell r="B862" t="str">
            <v xml:space="preserve"> eight hundred and fifty eight</v>
          </cell>
          <cell r="C862" t="str">
            <v xml:space="preserve"> eight hundred and fifty eight</v>
          </cell>
          <cell r="D862" t="str">
            <v xml:space="preserve"> eight hundred and fifty eight Thousand</v>
          </cell>
          <cell r="E862" t="str">
            <v xml:space="preserve"> eight hundred and fifty eight Lakhs</v>
          </cell>
          <cell r="F862" t="str">
            <v xml:space="preserve"> eight hundred and fifty eight Crores</v>
          </cell>
          <cell r="G862" t="str">
            <v xml:space="preserve"> eight hundred and fifty eight Millions</v>
          </cell>
          <cell r="H862" t="str">
            <v xml:space="preserve"> eight hundred and fifty eight Billions</v>
          </cell>
        </row>
        <row r="863">
          <cell r="A863">
            <v>859</v>
          </cell>
          <cell r="B863" t="str">
            <v xml:space="preserve"> eight hundred and fifty nine</v>
          </cell>
          <cell r="C863" t="str">
            <v xml:space="preserve"> eight hundred and fifty nine</v>
          </cell>
          <cell r="D863" t="str">
            <v xml:space="preserve"> eight hundred and fifty nine Thousand</v>
          </cell>
          <cell r="E863" t="str">
            <v xml:space="preserve"> eight hundred and fifty nine Lakhs</v>
          </cell>
          <cell r="F863" t="str">
            <v xml:space="preserve"> eight hundred and fifty nine Crores</v>
          </cell>
          <cell r="G863" t="str">
            <v xml:space="preserve"> eight hundred and fifty nine Millions</v>
          </cell>
          <cell r="H863" t="str">
            <v xml:space="preserve"> eight hundred and fifty nine Billions</v>
          </cell>
        </row>
        <row r="864">
          <cell r="A864">
            <v>860</v>
          </cell>
          <cell r="B864" t="str">
            <v xml:space="preserve"> eight hundred and sixty</v>
          </cell>
          <cell r="C864" t="str">
            <v xml:space="preserve"> eight hundred and sixty</v>
          </cell>
          <cell r="D864" t="str">
            <v xml:space="preserve"> eight hundred and sixty Thousand</v>
          </cell>
          <cell r="E864" t="str">
            <v xml:space="preserve"> eight hundred and sixty Lakhs</v>
          </cell>
          <cell r="F864" t="str">
            <v xml:space="preserve"> eight hundred and sixty Crores</v>
          </cell>
          <cell r="G864" t="str">
            <v xml:space="preserve"> eight hundred and sixty Millions</v>
          </cell>
          <cell r="H864" t="str">
            <v xml:space="preserve"> eight hundred and sixty Billions</v>
          </cell>
        </row>
        <row r="865">
          <cell r="A865">
            <v>861</v>
          </cell>
          <cell r="B865" t="str">
            <v xml:space="preserve"> eight hundred and sixty one</v>
          </cell>
          <cell r="C865" t="str">
            <v xml:space="preserve"> eight hundred and sixty one</v>
          </cell>
          <cell r="D865" t="str">
            <v xml:space="preserve"> eight hundred and sixty one Thousand</v>
          </cell>
          <cell r="E865" t="str">
            <v xml:space="preserve"> eight hundred and sixty one Lakhs</v>
          </cell>
          <cell r="F865" t="str">
            <v xml:space="preserve"> eight hundred and sixty one Crores</v>
          </cell>
          <cell r="G865" t="str">
            <v xml:space="preserve"> eight hundred and sixty one Millions</v>
          </cell>
          <cell r="H865" t="str">
            <v xml:space="preserve"> eight hundred and sixty one Billions</v>
          </cell>
        </row>
        <row r="866">
          <cell r="A866">
            <v>862</v>
          </cell>
          <cell r="B866" t="str">
            <v xml:space="preserve"> eight hundred and sixty two</v>
          </cell>
          <cell r="C866" t="str">
            <v xml:space="preserve"> eight hundred and sixty two</v>
          </cell>
          <cell r="D866" t="str">
            <v xml:space="preserve"> eight hundred and sixty two Thousand</v>
          </cell>
          <cell r="E866" t="str">
            <v xml:space="preserve"> eight hundred and sixty two Lakhs</v>
          </cell>
          <cell r="F866" t="str">
            <v xml:space="preserve"> eight hundred and sixty two Crores</v>
          </cell>
          <cell r="G866" t="str">
            <v xml:space="preserve"> eight hundred and sixty two Millions</v>
          </cell>
          <cell r="H866" t="str">
            <v xml:space="preserve"> eight hundred and sixty two Billions</v>
          </cell>
        </row>
        <row r="867">
          <cell r="A867">
            <v>863</v>
          </cell>
          <cell r="B867" t="str">
            <v xml:space="preserve"> eight hundred and sixty three</v>
          </cell>
          <cell r="C867" t="str">
            <v xml:space="preserve"> eight hundred and sixty three</v>
          </cell>
          <cell r="D867" t="str">
            <v xml:space="preserve"> eight hundred and sixty three Thousand</v>
          </cell>
          <cell r="E867" t="str">
            <v xml:space="preserve"> eight hundred and sixty three Lakhs</v>
          </cell>
          <cell r="F867" t="str">
            <v xml:space="preserve"> eight hundred and sixty three Crores</v>
          </cell>
          <cell r="G867" t="str">
            <v xml:space="preserve"> eight hundred and sixty three Millions</v>
          </cell>
          <cell r="H867" t="str">
            <v xml:space="preserve"> eight hundred and sixty three Billions</v>
          </cell>
        </row>
        <row r="868">
          <cell r="A868">
            <v>864</v>
          </cell>
          <cell r="B868" t="str">
            <v xml:space="preserve"> eight hundred and sixty four</v>
          </cell>
          <cell r="C868" t="str">
            <v xml:space="preserve"> eight hundred and sixty four</v>
          </cell>
          <cell r="D868" t="str">
            <v xml:space="preserve"> eight hundred and sixty four Thousand</v>
          </cell>
          <cell r="E868" t="str">
            <v xml:space="preserve"> eight hundred and sixty four Lakhs</v>
          </cell>
          <cell r="F868" t="str">
            <v xml:space="preserve"> eight hundred and sixty four Crores</v>
          </cell>
          <cell r="G868" t="str">
            <v xml:space="preserve"> eight hundred and sixty four Millions</v>
          </cell>
          <cell r="H868" t="str">
            <v xml:space="preserve"> eight hundred and sixty four Billions</v>
          </cell>
        </row>
        <row r="869">
          <cell r="A869">
            <v>865</v>
          </cell>
          <cell r="B869" t="str">
            <v xml:space="preserve"> eight hundred and sixty five</v>
          </cell>
          <cell r="C869" t="str">
            <v xml:space="preserve"> eight hundred and sixty five</v>
          </cell>
          <cell r="D869" t="str">
            <v xml:space="preserve"> eight hundred and sixty five Thousand</v>
          </cell>
          <cell r="E869" t="str">
            <v xml:space="preserve"> eight hundred and sixty five Lakhs</v>
          </cell>
          <cell r="F869" t="str">
            <v xml:space="preserve"> eight hundred and sixty five Crores</v>
          </cell>
          <cell r="G869" t="str">
            <v xml:space="preserve"> eight hundred and sixty five Millions</v>
          </cell>
          <cell r="H869" t="str">
            <v xml:space="preserve"> eight hundred and sixty five Billions</v>
          </cell>
        </row>
        <row r="870">
          <cell r="A870">
            <v>866</v>
          </cell>
          <cell r="B870" t="str">
            <v xml:space="preserve"> eight hundred and sixty six</v>
          </cell>
          <cell r="C870" t="str">
            <v xml:space="preserve"> eight hundred and sixty six</v>
          </cell>
          <cell r="D870" t="str">
            <v xml:space="preserve"> eight hundred and sixty six Thousand</v>
          </cell>
          <cell r="E870" t="str">
            <v xml:space="preserve"> eight hundred and sixty six Lakhs</v>
          </cell>
          <cell r="F870" t="str">
            <v xml:space="preserve"> eight hundred and sixty six Crores</v>
          </cell>
          <cell r="G870" t="str">
            <v xml:space="preserve"> eight hundred and sixty six Millions</v>
          </cell>
          <cell r="H870" t="str">
            <v xml:space="preserve"> eight hundred and sixty six Billions</v>
          </cell>
        </row>
        <row r="871">
          <cell r="A871">
            <v>867</v>
          </cell>
          <cell r="B871" t="str">
            <v xml:space="preserve"> eight hundred and sixty seven</v>
          </cell>
          <cell r="C871" t="str">
            <v xml:space="preserve"> eight hundred and sixty seven</v>
          </cell>
          <cell r="D871" t="str">
            <v xml:space="preserve"> eight hundred and sixty seven Thousand</v>
          </cell>
          <cell r="E871" t="str">
            <v xml:space="preserve"> eight hundred and sixty seven Lakhs</v>
          </cell>
          <cell r="F871" t="str">
            <v xml:space="preserve"> eight hundred and sixty seven Crores</v>
          </cell>
          <cell r="G871" t="str">
            <v xml:space="preserve"> eight hundred and sixty seven Millions</v>
          </cell>
          <cell r="H871" t="str">
            <v xml:space="preserve"> eight hundred and sixty seven Billions</v>
          </cell>
        </row>
        <row r="872">
          <cell r="A872">
            <v>868</v>
          </cell>
          <cell r="B872" t="str">
            <v xml:space="preserve"> eight hundred and sixty eight</v>
          </cell>
          <cell r="C872" t="str">
            <v xml:space="preserve"> eight hundred and sixty eight</v>
          </cell>
          <cell r="D872" t="str">
            <v xml:space="preserve"> eight hundred and sixty eight Thousand</v>
          </cell>
          <cell r="E872" t="str">
            <v xml:space="preserve"> eight hundred and sixty eight Lakhs</v>
          </cell>
          <cell r="F872" t="str">
            <v xml:space="preserve"> eight hundred and sixty eight Crores</v>
          </cell>
          <cell r="G872" t="str">
            <v xml:space="preserve"> eight hundred and sixty eight Millions</v>
          </cell>
          <cell r="H872" t="str">
            <v xml:space="preserve"> eight hundred and sixty eight Billions</v>
          </cell>
        </row>
        <row r="873">
          <cell r="A873">
            <v>869</v>
          </cell>
          <cell r="B873" t="str">
            <v xml:space="preserve"> eight hundred and sixty nine</v>
          </cell>
          <cell r="C873" t="str">
            <v xml:space="preserve"> eight hundred and sixty nine</v>
          </cell>
          <cell r="D873" t="str">
            <v xml:space="preserve"> eight hundred and sixty nine Thousand</v>
          </cell>
          <cell r="E873" t="str">
            <v xml:space="preserve"> eight hundred and sixty nine Lakhs</v>
          </cell>
          <cell r="F873" t="str">
            <v xml:space="preserve"> eight hundred and sixty nine Crores</v>
          </cell>
          <cell r="G873" t="str">
            <v xml:space="preserve"> eight hundred and sixty nine Millions</v>
          </cell>
          <cell r="H873" t="str">
            <v xml:space="preserve"> eight hundred and sixty nine Billions</v>
          </cell>
        </row>
        <row r="874">
          <cell r="A874">
            <v>870</v>
          </cell>
          <cell r="B874" t="str">
            <v xml:space="preserve"> eight hundred and seventy</v>
          </cell>
          <cell r="C874" t="str">
            <v xml:space="preserve"> eight hundred and seventy</v>
          </cell>
          <cell r="D874" t="str">
            <v xml:space="preserve"> eight hundred and seventy Thousand</v>
          </cell>
          <cell r="E874" t="str">
            <v xml:space="preserve"> eight hundred and seventy Lakhs</v>
          </cell>
          <cell r="F874" t="str">
            <v xml:space="preserve"> eight hundred and seventy Crores</v>
          </cell>
          <cell r="G874" t="str">
            <v xml:space="preserve"> eight hundred and seventy Millions</v>
          </cell>
          <cell r="H874" t="str">
            <v xml:space="preserve"> eight hundred and seventy Billions</v>
          </cell>
        </row>
        <row r="875">
          <cell r="A875">
            <v>871</v>
          </cell>
          <cell r="B875" t="str">
            <v xml:space="preserve"> eight hundred and seventy one</v>
          </cell>
          <cell r="C875" t="str">
            <v xml:space="preserve"> eight hundred and seventy one</v>
          </cell>
          <cell r="D875" t="str">
            <v xml:space="preserve"> eight hundred and seventy one Thousand</v>
          </cell>
          <cell r="E875" t="str">
            <v xml:space="preserve"> eight hundred and seventy one Lakhs</v>
          </cell>
          <cell r="F875" t="str">
            <v xml:space="preserve"> eight hundred and seventy one Crores</v>
          </cell>
          <cell r="G875" t="str">
            <v xml:space="preserve"> eight hundred and seventy one Millions</v>
          </cell>
          <cell r="H875" t="str">
            <v xml:space="preserve"> eight hundred and seventy one Billions</v>
          </cell>
        </row>
        <row r="876">
          <cell r="A876">
            <v>872</v>
          </cell>
          <cell r="B876" t="str">
            <v xml:space="preserve"> eight hundred and seventy two</v>
          </cell>
          <cell r="C876" t="str">
            <v xml:space="preserve"> eight hundred and seventy two</v>
          </cell>
          <cell r="D876" t="str">
            <v xml:space="preserve"> eight hundred and seventy two Thousand</v>
          </cell>
          <cell r="E876" t="str">
            <v xml:space="preserve"> eight hundred and seventy two Lakhs</v>
          </cell>
          <cell r="F876" t="str">
            <v xml:space="preserve"> eight hundred and seventy two Crores</v>
          </cell>
          <cell r="G876" t="str">
            <v xml:space="preserve"> eight hundred and seventy two Millions</v>
          </cell>
          <cell r="H876" t="str">
            <v xml:space="preserve"> eight hundred and seventy two Billions</v>
          </cell>
        </row>
        <row r="877">
          <cell r="A877">
            <v>873</v>
          </cell>
          <cell r="B877" t="str">
            <v xml:space="preserve"> eight hundred and seventy three</v>
          </cell>
          <cell r="C877" t="str">
            <v xml:space="preserve"> eight hundred and seventy three</v>
          </cell>
          <cell r="D877" t="str">
            <v xml:space="preserve"> eight hundred and seventy three Thousand</v>
          </cell>
          <cell r="E877" t="str">
            <v xml:space="preserve"> eight hundred and seventy three Lakhs</v>
          </cell>
          <cell r="F877" t="str">
            <v xml:space="preserve"> eight hundred and seventy three Crores</v>
          </cell>
          <cell r="G877" t="str">
            <v xml:space="preserve"> eight hundred and seventy three Millions</v>
          </cell>
          <cell r="H877" t="str">
            <v xml:space="preserve"> eight hundred and seventy three Billions</v>
          </cell>
        </row>
        <row r="878">
          <cell r="A878">
            <v>874</v>
          </cell>
          <cell r="B878" t="str">
            <v xml:space="preserve"> eight hundred and seventy four</v>
          </cell>
          <cell r="C878" t="str">
            <v xml:space="preserve"> eight hundred and seventy four</v>
          </cell>
          <cell r="D878" t="str">
            <v xml:space="preserve"> eight hundred and seventy four Thousand</v>
          </cell>
          <cell r="E878" t="str">
            <v xml:space="preserve"> eight hundred and seventy four Lakhs</v>
          </cell>
          <cell r="F878" t="str">
            <v xml:space="preserve"> eight hundred and seventy four Crores</v>
          </cell>
          <cell r="G878" t="str">
            <v xml:space="preserve"> eight hundred and seventy four Millions</v>
          </cell>
          <cell r="H878" t="str">
            <v xml:space="preserve"> eight hundred and seventy four Billions</v>
          </cell>
        </row>
        <row r="879">
          <cell r="A879">
            <v>875</v>
          </cell>
          <cell r="B879" t="str">
            <v xml:space="preserve"> eight hundred and seventy five</v>
          </cell>
          <cell r="C879" t="str">
            <v xml:space="preserve"> eight hundred and seventy five</v>
          </cell>
          <cell r="D879" t="str">
            <v xml:space="preserve"> eight hundred and seventy five Thousand</v>
          </cell>
          <cell r="E879" t="str">
            <v xml:space="preserve"> eight hundred and seventy five Lakhs</v>
          </cell>
          <cell r="F879" t="str">
            <v xml:space="preserve"> eight hundred and seventy five Crores</v>
          </cell>
          <cell r="G879" t="str">
            <v xml:space="preserve"> eight hundred and seventy five Millions</v>
          </cell>
          <cell r="H879" t="str">
            <v xml:space="preserve"> eight hundred and seventy five Billions</v>
          </cell>
        </row>
        <row r="880">
          <cell r="A880">
            <v>876</v>
          </cell>
          <cell r="B880" t="str">
            <v xml:space="preserve"> eight hundred and seventy six</v>
          </cell>
          <cell r="C880" t="str">
            <v xml:space="preserve"> eight hundred and seventy six</v>
          </cell>
          <cell r="D880" t="str">
            <v xml:space="preserve"> eight hundred and seventy six Thousand</v>
          </cell>
          <cell r="E880" t="str">
            <v xml:space="preserve"> eight hundred and seventy six Lakhs</v>
          </cell>
          <cell r="F880" t="str">
            <v xml:space="preserve"> eight hundred and seventy six Crores</v>
          </cell>
          <cell r="G880" t="str">
            <v xml:space="preserve"> eight hundred and seventy six Millions</v>
          </cell>
          <cell r="H880" t="str">
            <v xml:space="preserve"> eight hundred and seventy six Billions</v>
          </cell>
        </row>
        <row r="881">
          <cell r="A881">
            <v>877</v>
          </cell>
          <cell r="B881" t="str">
            <v xml:space="preserve"> eight hundred and seventy seven</v>
          </cell>
          <cell r="C881" t="str">
            <v xml:space="preserve"> eight hundred and seventy seven</v>
          </cell>
          <cell r="D881" t="str">
            <v xml:space="preserve"> eight hundred and seventy seven Thousand</v>
          </cell>
          <cell r="E881" t="str">
            <v xml:space="preserve"> eight hundred and seventy seven Lakhs</v>
          </cell>
          <cell r="F881" t="str">
            <v xml:space="preserve"> eight hundred and seventy seven Crores</v>
          </cell>
          <cell r="G881" t="str">
            <v xml:space="preserve"> eight hundred and seventy seven Millions</v>
          </cell>
          <cell r="H881" t="str">
            <v xml:space="preserve"> eight hundred and seventy seven Billions</v>
          </cell>
        </row>
        <row r="882">
          <cell r="A882">
            <v>878</v>
          </cell>
          <cell r="B882" t="str">
            <v xml:space="preserve"> eight hundred and seventy eight</v>
          </cell>
          <cell r="C882" t="str">
            <v xml:space="preserve"> eight hundred and seventy eight</v>
          </cell>
          <cell r="D882" t="str">
            <v xml:space="preserve"> eight hundred and seventy eight Thousand</v>
          </cell>
          <cell r="E882" t="str">
            <v xml:space="preserve"> eight hundred and seventy eight Lakhs</v>
          </cell>
          <cell r="F882" t="str">
            <v xml:space="preserve"> eight hundred and seventy eight Crores</v>
          </cell>
          <cell r="G882" t="str">
            <v xml:space="preserve"> eight hundred and seventy eight Millions</v>
          </cell>
          <cell r="H882" t="str">
            <v xml:space="preserve"> eight hundred and seventy eight Billions</v>
          </cell>
        </row>
        <row r="883">
          <cell r="A883">
            <v>879</v>
          </cell>
          <cell r="B883" t="str">
            <v xml:space="preserve"> eight hundred and seventy nine</v>
          </cell>
          <cell r="C883" t="str">
            <v xml:space="preserve"> eight hundred and seventy nine</v>
          </cell>
          <cell r="D883" t="str">
            <v xml:space="preserve"> eight hundred and seventy nine Thousand</v>
          </cell>
          <cell r="E883" t="str">
            <v xml:space="preserve"> eight hundred and seventy nine Lakhs</v>
          </cell>
          <cell r="F883" t="str">
            <v xml:space="preserve"> eight hundred and seventy nine Crores</v>
          </cell>
          <cell r="G883" t="str">
            <v xml:space="preserve"> eight hundred and seventy nine Millions</v>
          </cell>
          <cell r="H883" t="str">
            <v xml:space="preserve"> eight hundred and seventy nine Billions</v>
          </cell>
        </row>
        <row r="884">
          <cell r="A884">
            <v>880</v>
          </cell>
          <cell r="B884" t="str">
            <v xml:space="preserve"> eight hundred and eighty</v>
          </cell>
          <cell r="C884" t="str">
            <v xml:space="preserve"> eight hundred and eighty</v>
          </cell>
          <cell r="D884" t="str">
            <v xml:space="preserve"> eight hundred and eighty Thousand</v>
          </cell>
          <cell r="E884" t="str">
            <v xml:space="preserve"> eight hundred and eighty Lakhs</v>
          </cell>
          <cell r="F884" t="str">
            <v xml:space="preserve"> eight hundred and eighty Crores</v>
          </cell>
          <cell r="G884" t="str">
            <v xml:space="preserve"> eight hundred and eighty Millions</v>
          </cell>
          <cell r="H884" t="str">
            <v xml:space="preserve"> eight hundred and eighty Billions</v>
          </cell>
        </row>
        <row r="885">
          <cell r="A885">
            <v>881</v>
          </cell>
          <cell r="B885" t="str">
            <v xml:space="preserve"> eight hundred and eighty one</v>
          </cell>
          <cell r="C885" t="str">
            <v xml:space="preserve"> eight hundred and eighty one</v>
          </cell>
          <cell r="D885" t="str">
            <v xml:space="preserve"> eight hundred and eighty one Thousand</v>
          </cell>
          <cell r="E885" t="str">
            <v xml:space="preserve"> eight hundred and eighty one Lakhs</v>
          </cell>
          <cell r="F885" t="str">
            <v xml:space="preserve"> eight hundred and eighty one Crores</v>
          </cell>
          <cell r="G885" t="str">
            <v xml:space="preserve"> eight hundred and eighty one Millions</v>
          </cell>
          <cell r="H885" t="str">
            <v xml:space="preserve"> eight hundred and eighty one Billions</v>
          </cell>
        </row>
        <row r="886">
          <cell r="A886">
            <v>882</v>
          </cell>
          <cell r="B886" t="str">
            <v xml:space="preserve"> eight hundred and eighty two</v>
          </cell>
          <cell r="C886" t="str">
            <v xml:space="preserve"> eight hundred and eighty two</v>
          </cell>
          <cell r="D886" t="str">
            <v xml:space="preserve"> eight hundred and eighty two Thousand</v>
          </cell>
          <cell r="E886" t="str">
            <v xml:space="preserve"> eight hundred and eighty two Lakhs</v>
          </cell>
          <cell r="F886" t="str">
            <v xml:space="preserve"> eight hundred and eighty two Crores</v>
          </cell>
          <cell r="G886" t="str">
            <v xml:space="preserve"> eight hundred and eighty two Millions</v>
          </cell>
          <cell r="H886" t="str">
            <v xml:space="preserve"> eight hundred and eighty two Billions</v>
          </cell>
        </row>
        <row r="887">
          <cell r="A887">
            <v>883</v>
          </cell>
          <cell r="B887" t="str">
            <v xml:space="preserve"> eight hundred and eighty three</v>
          </cell>
          <cell r="C887" t="str">
            <v xml:space="preserve"> eight hundred and eighty three</v>
          </cell>
          <cell r="D887" t="str">
            <v xml:space="preserve"> eight hundred and eighty three Thousand</v>
          </cell>
          <cell r="E887" t="str">
            <v xml:space="preserve"> eight hundred and eighty three Lakhs</v>
          </cell>
          <cell r="F887" t="str">
            <v xml:space="preserve"> eight hundred and eighty three Crores</v>
          </cell>
          <cell r="G887" t="str">
            <v xml:space="preserve"> eight hundred and eighty three Millions</v>
          </cell>
          <cell r="H887" t="str">
            <v xml:space="preserve"> eight hundred and eighty three Billions</v>
          </cell>
        </row>
        <row r="888">
          <cell r="A888">
            <v>884</v>
          </cell>
          <cell r="B888" t="str">
            <v xml:space="preserve"> eight hundred and eighty four</v>
          </cell>
          <cell r="C888" t="str">
            <v xml:space="preserve"> eight hundred and eighty four</v>
          </cell>
          <cell r="D888" t="str">
            <v xml:space="preserve"> eight hundred and eighty four Thousand</v>
          </cell>
          <cell r="E888" t="str">
            <v xml:space="preserve"> eight hundred and eighty four Lakhs</v>
          </cell>
          <cell r="F888" t="str">
            <v xml:space="preserve"> eight hundred and eighty four Crores</v>
          </cell>
          <cell r="G888" t="str">
            <v xml:space="preserve"> eight hundred and eighty four Millions</v>
          </cell>
          <cell r="H888" t="str">
            <v xml:space="preserve"> eight hundred and eighty four Billions</v>
          </cell>
        </row>
        <row r="889">
          <cell r="A889">
            <v>885</v>
          </cell>
          <cell r="B889" t="str">
            <v xml:space="preserve"> eight hundred and eighty five</v>
          </cell>
          <cell r="C889" t="str">
            <v xml:space="preserve"> eight hundred and eighty five</v>
          </cell>
          <cell r="D889" t="str">
            <v xml:space="preserve"> eight hundred and eighty five Thousand</v>
          </cell>
          <cell r="E889" t="str">
            <v xml:space="preserve"> eight hundred and eighty five Lakhs</v>
          </cell>
          <cell r="F889" t="str">
            <v xml:space="preserve"> eight hundred and eighty five Crores</v>
          </cell>
          <cell r="G889" t="str">
            <v xml:space="preserve"> eight hundred and eighty five Millions</v>
          </cell>
          <cell r="H889" t="str">
            <v xml:space="preserve"> eight hundred and eighty five Billions</v>
          </cell>
        </row>
        <row r="890">
          <cell r="A890">
            <v>886</v>
          </cell>
          <cell r="B890" t="str">
            <v xml:space="preserve"> eight hundred and eighty six</v>
          </cell>
          <cell r="C890" t="str">
            <v xml:space="preserve"> eight hundred and eighty six</v>
          </cell>
          <cell r="D890" t="str">
            <v xml:space="preserve"> eight hundred and eighty six Thousand</v>
          </cell>
          <cell r="E890" t="str">
            <v xml:space="preserve"> eight hundred and eighty six Lakhs</v>
          </cell>
          <cell r="F890" t="str">
            <v xml:space="preserve"> eight hundred and eighty six Crores</v>
          </cell>
          <cell r="G890" t="str">
            <v xml:space="preserve"> eight hundred and eighty six Millions</v>
          </cell>
          <cell r="H890" t="str">
            <v xml:space="preserve"> eight hundred and eighty six Billions</v>
          </cell>
        </row>
        <row r="891">
          <cell r="A891">
            <v>887</v>
          </cell>
          <cell r="B891" t="str">
            <v xml:space="preserve"> eight hundred and eighty seven</v>
          </cell>
          <cell r="C891" t="str">
            <v xml:space="preserve"> eight hundred and eighty seven</v>
          </cell>
          <cell r="D891" t="str">
            <v xml:space="preserve"> eight hundred and eighty seven Thousand</v>
          </cell>
          <cell r="E891" t="str">
            <v xml:space="preserve"> eight hundred and eighty seven Lakhs</v>
          </cell>
          <cell r="F891" t="str">
            <v xml:space="preserve"> eight hundred and eighty seven Crores</v>
          </cell>
          <cell r="G891" t="str">
            <v xml:space="preserve"> eight hundred and eighty seven Millions</v>
          </cell>
          <cell r="H891" t="str">
            <v xml:space="preserve"> eight hundred and eighty seven Billions</v>
          </cell>
        </row>
        <row r="892">
          <cell r="A892">
            <v>888</v>
          </cell>
          <cell r="B892" t="str">
            <v xml:space="preserve"> eight hundred and eighty eight</v>
          </cell>
          <cell r="C892" t="str">
            <v xml:space="preserve"> eight hundred and eighty eight</v>
          </cell>
          <cell r="D892" t="str">
            <v xml:space="preserve"> eight hundred and eighty eight Thousand</v>
          </cell>
          <cell r="E892" t="str">
            <v xml:space="preserve"> eight hundred and eighty eight Lakhs</v>
          </cell>
          <cell r="F892" t="str">
            <v xml:space="preserve"> eight hundred and eighty eight Crores</v>
          </cell>
          <cell r="G892" t="str">
            <v xml:space="preserve"> eight hundred and eighty eight Millions</v>
          </cell>
          <cell r="H892" t="str">
            <v xml:space="preserve"> eight hundred and eighty eight Billions</v>
          </cell>
        </row>
        <row r="893">
          <cell r="A893">
            <v>889</v>
          </cell>
          <cell r="B893" t="str">
            <v xml:space="preserve"> eight hundred and eighty nine</v>
          </cell>
          <cell r="C893" t="str">
            <v xml:space="preserve"> eight hundred and eighty nine</v>
          </cell>
          <cell r="D893" t="str">
            <v xml:space="preserve"> eight hundred and eighty nine Thousand</v>
          </cell>
          <cell r="E893" t="str">
            <v xml:space="preserve"> eight hundred and eighty nine Lakhs</v>
          </cell>
          <cell r="F893" t="str">
            <v xml:space="preserve"> eight hundred and eighty nine Crores</v>
          </cell>
          <cell r="G893" t="str">
            <v xml:space="preserve"> eight hundred and eighty nine Millions</v>
          </cell>
          <cell r="H893" t="str">
            <v xml:space="preserve"> eight hundred and eighty nine Billions</v>
          </cell>
        </row>
        <row r="894">
          <cell r="A894">
            <v>890</v>
          </cell>
          <cell r="B894" t="str">
            <v xml:space="preserve"> eight hundred and ninety</v>
          </cell>
          <cell r="C894" t="str">
            <v xml:space="preserve"> eight hundred and ninety</v>
          </cell>
          <cell r="D894" t="str">
            <v xml:space="preserve"> eight hundred and ninety Thousand</v>
          </cell>
          <cell r="E894" t="str">
            <v xml:space="preserve"> eight hundred and ninety Lakhs</v>
          </cell>
          <cell r="F894" t="str">
            <v xml:space="preserve"> eight hundred and ninety Crores</v>
          </cell>
          <cell r="G894" t="str">
            <v xml:space="preserve"> eight hundred and ninety Millions</v>
          </cell>
          <cell r="H894" t="str">
            <v xml:space="preserve"> eight hundred and ninety Billions</v>
          </cell>
        </row>
        <row r="895">
          <cell r="A895">
            <v>891</v>
          </cell>
          <cell r="B895" t="str">
            <v xml:space="preserve"> eight hundred and ninety one</v>
          </cell>
          <cell r="C895" t="str">
            <v xml:space="preserve"> eight hundred and ninety one</v>
          </cell>
          <cell r="D895" t="str">
            <v xml:space="preserve"> eight hundred and ninety one Thousand</v>
          </cell>
          <cell r="E895" t="str">
            <v xml:space="preserve"> eight hundred and ninety one Lakhs</v>
          </cell>
          <cell r="F895" t="str">
            <v xml:space="preserve"> eight hundred and ninety one Crores</v>
          </cell>
          <cell r="G895" t="str">
            <v xml:space="preserve"> eight hundred and ninety one Millions</v>
          </cell>
          <cell r="H895" t="str">
            <v xml:space="preserve"> eight hundred and ninety one Billions</v>
          </cell>
        </row>
        <row r="896">
          <cell r="A896">
            <v>892</v>
          </cell>
          <cell r="B896" t="str">
            <v xml:space="preserve"> eight hundred and ninety two</v>
          </cell>
          <cell r="C896" t="str">
            <v xml:space="preserve"> eight hundred and ninety two</v>
          </cell>
          <cell r="D896" t="str">
            <v xml:space="preserve"> eight hundred and ninety two Thousand</v>
          </cell>
          <cell r="E896" t="str">
            <v xml:space="preserve"> eight hundred and ninety two Lakhs</v>
          </cell>
          <cell r="F896" t="str">
            <v xml:space="preserve"> eight hundred and ninety two Crores</v>
          </cell>
          <cell r="G896" t="str">
            <v xml:space="preserve"> eight hundred and ninety two Millions</v>
          </cell>
          <cell r="H896" t="str">
            <v xml:space="preserve"> eight hundred and ninety two Billions</v>
          </cell>
        </row>
        <row r="897">
          <cell r="A897">
            <v>893</v>
          </cell>
          <cell r="B897" t="str">
            <v xml:space="preserve"> eight hundred and ninety three</v>
          </cell>
          <cell r="C897" t="str">
            <v xml:space="preserve"> eight hundred and ninety three</v>
          </cell>
          <cell r="D897" t="str">
            <v xml:space="preserve"> eight hundred and ninety three Thousand</v>
          </cell>
          <cell r="E897" t="str">
            <v xml:space="preserve"> eight hundred and ninety three Lakhs</v>
          </cell>
          <cell r="F897" t="str">
            <v xml:space="preserve"> eight hundred and ninety three Crores</v>
          </cell>
          <cell r="G897" t="str">
            <v xml:space="preserve"> eight hundred and ninety three Millions</v>
          </cell>
          <cell r="H897" t="str">
            <v xml:space="preserve"> eight hundred and ninety three Billions</v>
          </cell>
        </row>
        <row r="898">
          <cell r="A898">
            <v>894</v>
          </cell>
          <cell r="B898" t="str">
            <v xml:space="preserve"> eight hundred and ninety four </v>
          </cell>
          <cell r="C898" t="str">
            <v xml:space="preserve"> eight hundred and ninety four </v>
          </cell>
          <cell r="D898" t="str">
            <v xml:space="preserve"> eight hundred and ninety four  Thousand</v>
          </cell>
          <cell r="E898" t="str">
            <v xml:space="preserve"> eight hundred and ninety four  Lakhs</v>
          </cell>
          <cell r="F898" t="str">
            <v xml:space="preserve"> eight hundred and ninety four  Crores</v>
          </cell>
          <cell r="G898" t="str">
            <v xml:space="preserve"> eight hundred and ninety four  Millions</v>
          </cell>
          <cell r="H898" t="str">
            <v xml:space="preserve"> eight hundred and ninety four  Billions</v>
          </cell>
        </row>
        <row r="899">
          <cell r="A899">
            <v>895</v>
          </cell>
          <cell r="B899" t="str">
            <v xml:space="preserve"> eight hundred and ninety five</v>
          </cell>
          <cell r="C899" t="str">
            <v xml:space="preserve"> eight hundred and ninety five</v>
          </cell>
          <cell r="D899" t="str">
            <v xml:space="preserve"> eight hundred and ninety five Thousand</v>
          </cell>
          <cell r="E899" t="str">
            <v xml:space="preserve"> eight hundred and ninety five Lakhs</v>
          </cell>
          <cell r="F899" t="str">
            <v xml:space="preserve"> eight hundred and ninety five Crores</v>
          </cell>
          <cell r="G899" t="str">
            <v xml:space="preserve"> eight hundred and ninety five Millions</v>
          </cell>
          <cell r="H899" t="str">
            <v xml:space="preserve"> eight hundred and ninety five Billions</v>
          </cell>
        </row>
        <row r="900">
          <cell r="A900">
            <v>896</v>
          </cell>
          <cell r="B900" t="str">
            <v xml:space="preserve"> eight hundred and ninety six</v>
          </cell>
          <cell r="C900" t="str">
            <v xml:space="preserve"> eight hundred and ninety six</v>
          </cell>
          <cell r="D900" t="str">
            <v xml:space="preserve"> eight hundred and ninety six Thousand</v>
          </cell>
          <cell r="E900" t="str">
            <v xml:space="preserve"> eight hundred and ninety six Lakhs</v>
          </cell>
          <cell r="F900" t="str">
            <v xml:space="preserve"> eight hundred and ninety six Crores</v>
          </cell>
          <cell r="G900" t="str">
            <v xml:space="preserve"> eight hundred and ninety six Millions</v>
          </cell>
          <cell r="H900" t="str">
            <v xml:space="preserve"> eight hundred and ninety six Billions</v>
          </cell>
        </row>
        <row r="901">
          <cell r="A901">
            <v>897</v>
          </cell>
          <cell r="B901" t="str">
            <v xml:space="preserve"> eight hundred and ninety seven</v>
          </cell>
          <cell r="C901" t="str">
            <v xml:space="preserve"> eight hundred and ninety seven</v>
          </cell>
          <cell r="D901" t="str">
            <v xml:space="preserve"> eight hundred and ninety seven Thousand</v>
          </cell>
          <cell r="E901" t="str">
            <v xml:space="preserve"> eight hundred and ninety seven Lakhs</v>
          </cell>
          <cell r="F901" t="str">
            <v xml:space="preserve"> eight hundred and ninety seven Crores</v>
          </cell>
          <cell r="G901" t="str">
            <v xml:space="preserve"> eight hundred and ninety seven Millions</v>
          </cell>
          <cell r="H901" t="str">
            <v xml:space="preserve"> eight hundred and ninety seven Billions</v>
          </cell>
        </row>
        <row r="902">
          <cell r="A902">
            <v>898</v>
          </cell>
          <cell r="B902" t="str">
            <v xml:space="preserve"> eight hundred and ninety eight</v>
          </cell>
          <cell r="C902" t="str">
            <v xml:space="preserve"> eight hundred and ninety eight</v>
          </cell>
          <cell r="D902" t="str">
            <v xml:space="preserve"> eight hundred and ninety eight Thousand</v>
          </cell>
          <cell r="E902" t="str">
            <v xml:space="preserve"> eight hundred and ninety eight Lakhs</v>
          </cell>
          <cell r="F902" t="str">
            <v xml:space="preserve"> eight hundred and ninety eight Crores</v>
          </cell>
          <cell r="G902" t="str">
            <v xml:space="preserve"> eight hundred and ninety eight Millions</v>
          </cell>
          <cell r="H902" t="str">
            <v xml:space="preserve"> eight hundred and ninety eight Billions</v>
          </cell>
        </row>
        <row r="903">
          <cell r="A903">
            <v>899</v>
          </cell>
          <cell r="B903" t="str">
            <v xml:space="preserve"> eight hundred and ninety nine</v>
          </cell>
          <cell r="C903" t="str">
            <v xml:space="preserve"> eight hundred and ninety nine</v>
          </cell>
          <cell r="D903" t="str">
            <v xml:space="preserve"> eight hundred and ninety nine Thousand</v>
          </cell>
          <cell r="E903" t="str">
            <v xml:space="preserve"> eight hundred and ninety nine Lakhs</v>
          </cell>
          <cell r="F903" t="str">
            <v xml:space="preserve"> eight hundred and ninety nine Crores</v>
          </cell>
          <cell r="G903" t="str">
            <v xml:space="preserve"> eight hundred and ninety nine Millions</v>
          </cell>
          <cell r="H903" t="str">
            <v xml:space="preserve"> eight hundred and ninety nine Billions</v>
          </cell>
        </row>
        <row r="904">
          <cell r="A904">
            <v>900</v>
          </cell>
          <cell r="B904" t="str">
            <v xml:space="preserve"> nine hundred</v>
          </cell>
          <cell r="C904" t="str">
            <v xml:space="preserve"> nine hundred</v>
          </cell>
          <cell r="D904" t="str">
            <v xml:space="preserve"> nine hundred Thousand</v>
          </cell>
          <cell r="E904" t="str">
            <v xml:space="preserve"> nine hundred Lakhs</v>
          </cell>
          <cell r="F904" t="str">
            <v xml:space="preserve"> nine hundred Crores</v>
          </cell>
          <cell r="G904" t="str">
            <v xml:space="preserve"> nine hundred Millions</v>
          </cell>
          <cell r="H904" t="str">
            <v xml:space="preserve"> nine hundred Billions</v>
          </cell>
        </row>
        <row r="905">
          <cell r="A905">
            <v>901</v>
          </cell>
          <cell r="B905" t="str">
            <v xml:space="preserve"> nine hundred and one</v>
          </cell>
          <cell r="C905" t="str">
            <v xml:space="preserve"> nine hundred and one</v>
          </cell>
          <cell r="D905" t="str">
            <v xml:space="preserve"> nine hundred and one Thousand</v>
          </cell>
          <cell r="E905" t="str">
            <v xml:space="preserve"> nine hundred and one Lakhs</v>
          </cell>
          <cell r="F905" t="str">
            <v xml:space="preserve"> nine hundred and one Crores</v>
          </cell>
          <cell r="G905" t="str">
            <v xml:space="preserve"> nine hundred and one Millions</v>
          </cell>
          <cell r="H905" t="str">
            <v xml:space="preserve"> nine hundred and one Billions</v>
          </cell>
        </row>
        <row r="906">
          <cell r="A906">
            <v>902</v>
          </cell>
          <cell r="B906" t="str">
            <v xml:space="preserve"> nine hundred and two</v>
          </cell>
          <cell r="C906" t="str">
            <v xml:space="preserve"> nine hundred and two</v>
          </cell>
          <cell r="D906" t="str">
            <v xml:space="preserve"> nine hundred and two Thousand</v>
          </cell>
          <cell r="E906" t="str">
            <v xml:space="preserve"> nine hundred and two Lakhs</v>
          </cell>
          <cell r="F906" t="str">
            <v xml:space="preserve"> nine hundred and two Crores</v>
          </cell>
          <cell r="G906" t="str">
            <v xml:space="preserve"> nine hundred and two Millions</v>
          </cell>
          <cell r="H906" t="str">
            <v xml:space="preserve"> nine hundred and two Billions</v>
          </cell>
        </row>
        <row r="907">
          <cell r="A907">
            <v>903</v>
          </cell>
          <cell r="B907" t="str">
            <v xml:space="preserve"> nine hundred and three</v>
          </cell>
          <cell r="C907" t="str">
            <v xml:space="preserve"> nine hundred and three</v>
          </cell>
          <cell r="D907" t="str">
            <v xml:space="preserve"> nine hundred and three Thousand</v>
          </cell>
          <cell r="E907" t="str">
            <v xml:space="preserve"> nine hundred and three Lakhs</v>
          </cell>
          <cell r="F907" t="str">
            <v xml:space="preserve"> nine hundred and three Crores</v>
          </cell>
          <cell r="G907" t="str">
            <v xml:space="preserve"> nine hundred and three Millions</v>
          </cell>
          <cell r="H907" t="str">
            <v xml:space="preserve"> nine hundred and three Billions</v>
          </cell>
        </row>
        <row r="908">
          <cell r="A908">
            <v>904</v>
          </cell>
          <cell r="B908" t="str">
            <v xml:space="preserve"> nine hundred and four</v>
          </cell>
          <cell r="C908" t="str">
            <v xml:space="preserve"> nine hundred and four</v>
          </cell>
          <cell r="D908" t="str">
            <v xml:space="preserve"> nine hundred and four Thousand</v>
          </cell>
          <cell r="E908" t="str">
            <v xml:space="preserve"> nine hundred and four Lakhs</v>
          </cell>
          <cell r="F908" t="str">
            <v xml:space="preserve"> nine hundred and four Crores</v>
          </cell>
          <cell r="G908" t="str">
            <v xml:space="preserve"> nine hundred and four Millions</v>
          </cell>
          <cell r="H908" t="str">
            <v xml:space="preserve"> nine hundred and four Billions</v>
          </cell>
        </row>
        <row r="909">
          <cell r="A909">
            <v>905</v>
          </cell>
          <cell r="B909" t="str">
            <v xml:space="preserve"> nine hundred and five</v>
          </cell>
          <cell r="C909" t="str">
            <v xml:space="preserve"> nine hundred and five</v>
          </cell>
          <cell r="D909" t="str">
            <v xml:space="preserve"> nine hundred and five Thousand</v>
          </cell>
          <cell r="E909" t="str">
            <v xml:space="preserve"> nine hundred and five Lakhs</v>
          </cell>
          <cell r="F909" t="str">
            <v xml:space="preserve"> nine hundred and five Crores</v>
          </cell>
          <cell r="G909" t="str">
            <v xml:space="preserve"> nine hundred and five Millions</v>
          </cell>
          <cell r="H909" t="str">
            <v xml:space="preserve"> nine hundred and five Billions</v>
          </cell>
        </row>
        <row r="910">
          <cell r="A910">
            <v>906</v>
          </cell>
          <cell r="B910" t="str">
            <v xml:space="preserve"> nine hundred and six</v>
          </cell>
          <cell r="C910" t="str">
            <v xml:space="preserve"> nine hundred and six</v>
          </cell>
          <cell r="D910" t="str">
            <v xml:space="preserve"> nine hundred and six Thousand</v>
          </cell>
          <cell r="E910" t="str">
            <v xml:space="preserve"> nine hundred and six Lakhs</v>
          </cell>
          <cell r="F910" t="str">
            <v xml:space="preserve"> nine hundred and six Crores</v>
          </cell>
          <cell r="G910" t="str">
            <v xml:space="preserve"> nine hundred and six Millions</v>
          </cell>
          <cell r="H910" t="str">
            <v xml:space="preserve"> nine hundred and six Billions</v>
          </cell>
        </row>
        <row r="911">
          <cell r="A911">
            <v>907</v>
          </cell>
          <cell r="B911" t="str">
            <v xml:space="preserve"> nine hundred and seven</v>
          </cell>
          <cell r="C911" t="str">
            <v xml:space="preserve"> nine hundred and seven</v>
          </cell>
          <cell r="D911" t="str">
            <v xml:space="preserve"> nine hundred and seven Thousand</v>
          </cell>
          <cell r="E911" t="str">
            <v xml:space="preserve"> nine hundred and seven Lakhs</v>
          </cell>
          <cell r="F911" t="str">
            <v xml:space="preserve"> nine hundred and seven Crores</v>
          </cell>
          <cell r="G911" t="str">
            <v xml:space="preserve"> nine hundred and seven Millions</v>
          </cell>
          <cell r="H911" t="str">
            <v xml:space="preserve"> nine hundred and seven Billions</v>
          </cell>
        </row>
        <row r="912">
          <cell r="A912">
            <v>908</v>
          </cell>
          <cell r="B912" t="str">
            <v xml:space="preserve"> nine hundred and eight</v>
          </cell>
          <cell r="C912" t="str">
            <v xml:space="preserve"> nine hundred and eight</v>
          </cell>
          <cell r="D912" t="str">
            <v xml:space="preserve"> nine hundred and eight Thousand</v>
          </cell>
          <cell r="E912" t="str">
            <v xml:space="preserve"> nine hundred and eight Lakhs</v>
          </cell>
          <cell r="F912" t="str">
            <v xml:space="preserve"> nine hundred and eight Crores</v>
          </cell>
          <cell r="G912" t="str">
            <v xml:space="preserve"> nine hundred and eight Millions</v>
          </cell>
          <cell r="H912" t="str">
            <v xml:space="preserve"> nine hundred and eight Billions</v>
          </cell>
        </row>
        <row r="913">
          <cell r="A913">
            <v>909</v>
          </cell>
          <cell r="B913" t="str">
            <v xml:space="preserve"> nine hundred and nine</v>
          </cell>
          <cell r="C913" t="str">
            <v xml:space="preserve"> nine hundred and nine</v>
          </cell>
          <cell r="D913" t="str">
            <v xml:space="preserve"> nine hundred and nine Thousand</v>
          </cell>
          <cell r="E913" t="str">
            <v xml:space="preserve"> nine hundred and nine Lakhs</v>
          </cell>
          <cell r="F913" t="str">
            <v xml:space="preserve"> nine hundred and nine Crores</v>
          </cell>
          <cell r="G913" t="str">
            <v xml:space="preserve"> nine hundred and nine Millions</v>
          </cell>
          <cell r="H913" t="str">
            <v xml:space="preserve"> nine hundred and nine Billions</v>
          </cell>
        </row>
        <row r="914">
          <cell r="A914">
            <v>910</v>
          </cell>
          <cell r="B914" t="str">
            <v xml:space="preserve"> nine hundred and ten</v>
          </cell>
          <cell r="C914" t="str">
            <v xml:space="preserve"> nine hundred and ten</v>
          </cell>
          <cell r="D914" t="str">
            <v xml:space="preserve"> nine hundred and ten Thousand</v>
          </cell>
          <cell r="E914" t="str">
            <v xml:space="preserve"> nine hundred and ten Lakhs</v>
          </cell>
          <cell r="F914" t="str">
            <v xml:space="preserve"> nine hundred and ten Crores</v>
          </cell>
          <cell r="G914" t="str">
            <v xml:space="preserve"> nine hundred and ten Millions</v>
          </cell>
          <cell r="H914" t="str">
            <v xml:space="preserve"> nine hundred and ten Billions</v>
          </cell>
        </row>
        <row r="915">
          <cell r="A915">
            <v>911</v>
          </cell>
          <cell r="B915" t="str">
            <v xml:space="preserve"> nine hundred and eleven</v>
          </cell>
          <cell r="C915" t="str">
            <v xml:space="preserve"> nine hundred and eleven</v>
          </cell>
          <cell r="D915" t="str">
            <v xml:space="preserve"> nine hundred and eleven Thousand</v>
          </cell>
          <cell r="E915" t="str">
            <v xml:space="preserve"> nine hundred and eleven Lakhs</v>
          </cell>
          <cell r="F915" t="str">
            <v xml:space="preserve"> nine hundred and eleven Crores</v>
          </cell>
          <cell r="G915" t="str">
            <v xml:space="preserve"> nine hundred and eleven Millions</v>
          </cell>
          <cell r="H915" t="str">
            <v xml:space="preserve"> nine hundred and eleven Billions</v>
          </cell>
        </row>
        <row r="916">
          <cell r="A916">
            <v>912</v>
          </cell>
          <cell r="B916" t="str">
            <v xml:space="preserve"> nine hundred and twelve</v>
          </cell>
          <cell r="C916" t="str">
            <v xml:space="preserve"> nine hundred and twelve</v>
          </cell>
          <cell r="D916" t="str">
            <v xml:space="preserve"> nine hundred and twelve Thousand</v>
          </cell>
          <cell r="E916" t="str">
            <v xml:space="preserve"> nine hundred and twelve Lakhs</v>
          </cell>
          <cell r="F916" t="str">
            <v xml:space="preserve"> nine hundred and twelve Crores</v>
          </cell>
          <cell r="G916" t="str">
            <v xml:space="preserve"> nine hundred and twelve Millions</v>
          </cell>
          <cell r="H916" t="str">
            <v xml:space="preserve"> nine hundred and twelve Billions</v>
          </cell>
        </row>
        <row r="917">
          <cell r="A917">
            <v>913</v>
          </cell>
          <cell r="B917" t="str">
            <v xml:space="preserve"> nine hundred and thirteen</v>
          </cell>
          <cell r="C917" t="str">
            <v xml:space="preserve"> nine hundred and thirteen</v>
          </cell>
          <cell r="D917" t="str">
            <v xml:space="preserve"> nine hundred and thirteen Thousand</v>
          </cell>
          <cell r="E917" t="str">
            <v xml:space="preserve"> nine hundred and thirteen Lakhs</v>
          </cell>
          <cell r="F917" t="str">
            <v xml:space="preserve"> nine hundred and thirteen Crores</v>
          </cell>
          <cell r="G917" t="str">
            <v xml:space="preserve"> nine hundred and thirteen Millions</v>
          </cell>
          <cell r="H917" t="str">
            <v xml:space="preserve"> nine hundred and thirteen Billions</v>
          </cell>
        </row>
        <row r="918">
          <cell r="A918">
            <v>914</v>
          </cell>
          <cell r="B918" t="str">
            <v xml:space="preserve"> nine hundred and fourteen</v>
          </cell>
          <cell r="C918" t="str">
            <v xml:space="preserve"> nine hundred and fourteen</v>
          </cell>
          <cell r="D918" t="str">
            <v xml:space="preserve"> nine hundred and fourteen Thousand</v>
          </cell>
          <cell r="E918" t="str">
            <v xml:space="preserve"> nine hundred and fourteen Lakhs</v>
          </cell>
          <cell r="F918" t="str">
            <v xml:space="preserve"> nine hundred and fourteen Crores</v>
          </cell>
          <cell r="G918" t="str">
            <v xml:space="preserve"> nine hundred and fourteen Millions</v>
          </cell>
          <cell r="H918" t="str">
            <v xml:space="preserve"> nine hundred and fourteen Billions</v>
          </cell>
        </row>
        <row r="919">
          <cell r="A919">
            <v>915</v>
          </cell>
          <cell r="B919" t="str">
            <v xml:space="preserve"> nine hundred and fifteen</v>
          </cell>
          <cell r="C919" t="str">
            <v xml:space="preserve"> nine hundred and fifteen</v>
          </cell>
          <cell r="D919" t="str">
            <v xml:space="preserve"> nine hundred and fifteen Thousand</v>
          </cell>
          <cell r="E919" t="str">
            <v xml:space="preserve"> nine hundred and fifteen Lakhs</v>
          </cell>
          <cell r="F919" t="str">
            <v xml:space="preserve"> nine hundred and fifteen Crores</v>
          </cell>
          <cell r="G919" t="str">
            <v xml:space="preserve"> nine hundred and fifteen Millions</v>
          </cell>
          <cell r="H919" t="str">
            <v xml:space="preserve"> nine hundred and fifteen Billions</v>
          </cell>
        </row>
        <row r="920">
          <cell r="A920">
            <v>916</v>
          </cell>
          <cell r="B920" t="str">
            <v xml:space="preserve"> nine hundred and sixteen</v>
          </cell>
          <cell r="C920" t="str">
            <v xml:space="preserve"> nine hundred and sixteen</v>
          </cell>
          <cell r="D920" t="str">
            <v xml:space="preserve"> nine hundred and sixteen Thousand</v>
          </cell>
          <cell r="E920" t="str">
            <v xml:space="preserve"> nine hundred and sixteen Lakhs</v>
          </cell>
          <cell r="F920" t="str">
            <v xml:space="preserve"> nine hundred and sixteen Crores</v>
          </cell>
          <cell r="G920" t="str">
            <v xml:space="preserve"> nine hundred and sixteen Millions</v>
          </cell>
          <cell r="H920" t="str">
            <v xml:space="preserve"> nine hundred and sixteen Billions</v>
          </cell>
        </row>
        <row r="921">
          <cell r="A921">
            <v>917</v>
          </cell>
          <cell r="B921" t="str">
            <v xml:space="preserve"> nine hundred and seventeen</v>
          </cell>
          <cell r="C921" t="str">
            <v xml:space="preserve"> nine hundred and seventeen</v>
          </cell>
          <cell r="D921" t="str">
            <v xml:space="preserve"> nine hundred and seventeen Thousand</v>
          </cell>
          <cell r="E921" t="str">
            <v xml:space="preserve"> nine hundred and seventeen Lakhs</v>
          </cell>
          <cell r="F921" t="str">
            <v xml:space="preserve"> nine hundred and seventeen Crores</v>
          </cell>
          <cell r="G921" t="str">
            <v xml:space="preserve"> nine hundred and seventeen Millions</v>
          </cell>
          <cell r="H921" t="str">
            <v xml:space="preserve"> nine hundred and seventeen Billions</v>
          </cell>
        </row>
        <row r="922">
          <cell r="A922">
            <v>918</v>
          </cell>
          <cell r="B922" t="str">
            <v xml:space="preserve"> nine hundred and eighteen</v>
          </cell>
          <cell r="C922" t="str">
            <v xml:space="preserve"> nine hundred and eighteen</v>
          </cell>
          <cell r="D922" t="str">
            <v xml:space="preserve"> nine hundred and eighteen Thousand</v>
          </cell>
          <cell r="E922" t="str">
            <v xml:space="preserve"> nine hundred and eighteen Lakhs</v>
          </cell>
          <cell r="F922" t="str">
            <v xml:space="preserve"> nine hundred and eighteen Crores</v>
          </cell>
          <cell r="G922" t="str">
            <v xml:space="preserve"> nine hundred and eighteen Millions</v>
          </cell>
          <cell r="H922" t="str">
            <v xml:space="preserve"> nine hundred and eighteen Billions</v>
          </cell>
        </row>
        <row r="923">
          <cell r="A923">
            <v>919</v>
          </cell>
          <cell r="B923" t="str">
            <v xml:space="preserve"> nine hundred and nineteen</v>
          </cell>
          <cell r="C923" t="str">
            <v xml:space="preserve"> nine hundred and nineteen</v>
          </cell>
          <cell r="D923" t="str">
            <v xml:space="preserve"> nine hundred and nineteen Thousand</v>
          </cell>
          <cell r="E923" t="str">
            <v xml:space="preserve"> nine hundred and nineteen Lakhs</v>
          </cell>
          <cell r="F923" t="str">
            <v xml:space="preserve"> nine hundred and nineteen Crores</v>
          </cell>
          <cell r="G923" t="str">
            <v xml:space="preserve"> nine hundred and nineteen Millions</v>
          </cell>
          <cell r="H923" t="str">
            <v xml:space="preserve"> nine hundred and nineteen Billions</v>
          </cell>
        </row>
        <row r="924">
          <cell r="A924">
            <v>920</v>
          </cell>
          <cell r="B924" t="str">
            <v xml:space="preserve"> nine hundred and twenty </v>
          </cell>
          <cell r="C924" t="str">
            <v xml:space="preserve"> nine hundred and twenty </v>
          </cell>
          <cell r="D924" t="str">
            <v xml:space="preserve"> nine hundred and twenty  Thousand</v>
          </cell>
          <cell r="E924" t="str">
            <v xml:space="preserve"> nine hundred and twenty  Lakhs</v>
          </cell>
          <cell r="F924" t="str">
            <v xml:space="preserve"> nine hundred and twenty  Crores</v>
          </cell>
          <cell r="G924" t="str">
            <v xml:space="preserve"> nine hundred and twenty  Millions</v>
          </cell>
          <cell r="H924" t="str">
            <v xml:space="preserve"> nine hundred and twenty  Billions</v>
          </cell>
        </row>
        <row r="925">
          <cell r="A925">
            <v>921</v>
          </cell>
          <cell r="B925" t="str">
            <v xml:space="preserve"> nine hundred and twenty one</v>
          </cell>
          <cell r="C925" t="str">
            <v xml:space="preserve"> nine hundred and twenty one</v>
          </cell>
          <cell r="D925" t="str">
            <v xml:space="preserve"> nine hundred and twenty one Thousand</v>
          </cell>
          <cell r="E925" t="str">
            <v xml:space="preserve"> nine hundred and twenty one Lakhs</v>
          </cell>
          <cell r="F925" t="str">
            <v xml:space="preserve"> nine hundred and twenty one Crores</v>
          </cell>
          <cell r="G925" t="str">
            <v xml:space="preserve"> nine hundred and twenty one Millions</v>
          </cell>
          <cell r="H925" t="str">
            <v xml:space="preserve"> nine hundred and twenty one Billions</v>
          </cell>
        </row>
        <row r="926">
          <cell r="A926">
            <v>922</v>
          </cell>
          <cell r="B926" t="str">
            <v xml:space="preserve"> nine hundred and twenty two</v>
          </cell>
          <cell r="C926" t="str">
            <v xml:space="preserve"> nine hundred and twenty two</v>
          </cell>
          <cell r="D926" t="str">
            <v xml:space="preserve"> nine hundred and twenty two Thousand</v>
          </cell>
          <cell r="E926" t="str">
            <v xml:space="preserve"> nine hundred and twenty two Lakhs</v>
          </cell>
          <cell r="F926" t="str">
            <v xml:space="preserve"> nine hundred and twenty two Crores</v>
          </cell>
          <cell r="G926" t="str">
            <v xml:space="preserve"> nine hundred and twenty two Millions</v>
          </cell>
          <cell r="H926" t="str">
            <v xml:space="preserve"> nine hundred and twenty two Billions</v>
          </cell>
        </row>
        <row r="927">
          <cell r="A927">
            <v>923</v>
          </cell>
          <cell r="B927" t="str">
            <v xml:space="preserve"> nine hundred and twenty three</v>
          </cell>
          <cell r="C927" t="str">
            <v xml:space="preserve"> nine hundred and twenty three</v>
          </cell>
          <cell r="D927" t="str">
            <v xml:space="preserve"> nine hundred and twenty three Thousand</v>
          </cell>
          <cell r="E927" t="str">
            <v xml:space="preserve"> nine hundred and twenty three Lakhs</v>
          </cell>
          <cell r="F927" t="str">
            <v xml:space="preserve"> nine hundred and twenty three Crores</v>
          </cell>
          <cell r="G927" t="str">
            <v xml:space="preserve"> nine hundred and twenty three Millions</v>
          </cell>
          <cell r="H927" t="str">
            <v xml:space="preserve"> nine hundred and twenty three Billions</v>
          </cell>
        </row>
        <row r="928">
          <cell r="A928">
            <v>924</v>
          </cell>
          <cell r="B928" t="str">
            <v xml:space="preserve"> nine hundred and twenty four</v>
          </cell>
          <cell r="C928" t="str">
            <v xml:space="preserve"> nine hundred and twenty four</v>
          </cell>
          <cell r="D928" t="str">
            <v xml:space="preserve"> nine hundred and twenty four Thousand</v>
          </cell>
          <cell r="E928" t="str">
            <v xml:space="preserve"> nine hundred and twenty four Lakhs</v>
          </cell>
          <cell r="F928" t="str">
            <v xml:space="preserve"> nine hundred and twenty four Crores</v>
          </cell>
          <cell r="G928" t="str">
            <v xml:space="preserve"> nine hundred and twenty four Millions</v>
          </cell>
          <cell r="H928" t="str">
            <v xml:space="preserve"> nine hundred and twenty four Billions</v>
          </cell>
        </row>
        <row r="929">
          <cell r="A929">
            <v>925</v>
          </cell>
          <cell r="B929" t="str">
            <v xml:space="preserve"> nine hundred and twenty five</v>
          </cell>
          <cell r="C929" t="str">
            <v xml:space="preserve"> nine hundred and twenty five</v>
          </cell>
          <cell r="D929" t="str">
            <v xml:space="preserve"> nine hundred and twenty five Thousand</v>
          </cell>
          <cell r="E929" t="str">
            <v xml:space="preserve"> nine hundred and twenty five Lakhs</v>
          </cell>
          <cell r="F929" t="str">
            <v xml:space="preserve"> nine hundred and twenty five Crores</v>
          </cell>
          <cell r="G929" t="str">
            <v xml:space="preserve"> nine hundred and twenty five Millions</v>
          </cell>
          <cell r="H929" t="str">
            <v xml:space="preserve"> nine hundred and twenty five Billions</v>
          </cell>
        </row>
        <row r="930">
          <cell r="A930">
            <v>926</v>
          </cell>
          <cell r="B930" t="str">
            <v xml:space="preserve"> nine hundred and twenty six</v>
          </cell>
          <cell r="C930" t="str">
            <v xml:space="preserve"> nine hundred and twenty six</v>
          </cell>
          <cell r="D930" t="str">
            <v xml:space="preserve"> nine hundred and twenty six Thousand</v>
          </cell>
          <cell r="E930" t="str">
            <v xml:space="preserve"> nine hundred and twenty six Lakhs</v>
          </cell>
          <cell r="F930" t="str">
            <v xml:space="preserve"> nine hundred and twenty six Crores</v>
          </cell>
          <cell r="G930" t="str">
            <v xml:space="preserve"> nine hundred and twenty six Millions</v>
          </cell>
          <cell r="H930" t="str">
            <v xml:space="preserve"> nine hundred and twenty six Billions</v>
          </cell>
        </row>
        <row r="931">
          <cell r="A931">
            <v>927</v>
          </cell>
          <cell r="B931" t="str">
            <v xml:space="preserve"> nine hundred and twenty seven</v>
          </cell>
          <cell r="C931" t="str">
            <v xml:space="preserve"> nine hundred and twenty seven</v>
          </cell>
          <cell r="D931" t="str">
            <v xml:space="preserve"> nine hundred and twenty seven Thousand</v>
          </cell>
          <cell r="E931" t="str">
            <v xml:space="preserve"> nine hundred and twenty seven Lakhs</v>
          </cell>
          <cell r="F931" t="str">
            <v xml:space="preserve"> nine hundred and twenty seven Crores</v>
          </cell>
          <cell r="G931" t="str">
            <v xml:space="preserve"> nine hundred and twenty seven Millions</v>
          </cell>
          <cell r="H931" t="str">
            <v xml:space="preserve"> nine hundred and twenty seven Billions</v>
          </cell>
        </row>
        <row r="932">
          <cell r="A932">
            <v>928</v>
          </cell>
          <cell r="B932" t="str">
            <v xml:space="preserve"> nine hundred and twenty eight</v>
          </cell>
          <cell r="C932" t="str">
            <v xml:space="preserve"> nine hundred and twenty eight</v>
          </cell>
          <cell r="D932" t="str">
            <v xml:space="preserve"> nine hundred and twenty eight Thousand</v>
          </cell>
          <cell r="E932" t="str">
            <v xml:space="preserve"> nine hundred and twenty eight Lakhs</v>
          </cell>
          <cell r="F932" t="str">
            <v xml:space="preserve"> nine hundred and twenty eight Crores</v>
          </cell>
          <cell r="G932" t="str">
            <v xml:space="preserve"> nine hundred and twenty eight Millions</v>
          </cell>
          <cell r="H932" t="str">
            <v xml:space="preserve"> nine hundred and twenty eight Billions</v>
          </cell>
        </row>
        <row r="933">
          <cell r="A933">
            <v>929</v>
          </cell>
          <cell r="B933" t="str">
            <v xml:space="preserve"> nine hundred and twenty nine</v>
          </cell>
          <cell r="C933" t="str">
            <v xml:space="preserve"> nine hundred and twenty nine</v>
          </cell>
          <cell r="D933" t="str">
            <v xml:space="preserve"> nine hundred and twenty nine Thousand</v>
          </cell>
          <cell r="E933" t="str">
            <v xml:space="preserve"> nine hundred and twenty nine Lakhs</v>
          </cell>
          <cell r="F933" t="str">
            <v xml:space="preserve"> nine hundred and twenty nine Crores</v>
          </cell>
          <cell r="G933" t="str">
            <v xml:space="preserve"> nine hundred and twenty nine Millions</v>
          </cell>
          <cell r="H933" t="str">
            <v xml:space="preserve"> nine hundred and twenty nine Billions</v>
          </cell>
        </row>
        <row r="934">
          <cell r="A934">
            <v>930</v>
          </cell>
          <cell r="B934" t="str">
            <v xml:space="preserve"> nine hundred and thirty</v>
          </cell>
          <cell r="C934" t="str">
            <v xml:space="preserve"> nine hundred and thirty</v>
          </cell>
          <cell r="D934" t="str">
            <v xml:space="preserve"> nine hundred and thirty Thousand</v>
          </cell>
          <cell r="E934" t="str">
            <v xml:space="preserve"> nine hundred and thirty Lakhs</v>
          </cell>
          <cell r="F934" t="str">
            <v xml:space="preserve"> nine hundred and thirty Crores</v>
          </cell>
          <cell r="G934" t="str">
            <v xml:space="preserve"> nine hundred and thirty Millions</v>
          </cell>
          <cell r="H934" t="str">
            <v xml:space="preserve"> nine hundred and thirty Billions</v>
          </cell>
        </row>
        <row r="935">
          <cell r="A935">
            <v>931</v>
          </cell>
          <cell r="B935" t="str">
            <v xml:space="preserve"> nine hundred and thirty one</v>
          </cell>
          <cell r="C935" t="str">
            <v xml:space="preserve"> nine hundred and thirty one</v>
          </cell>
          <cell r="D935" t="str">
            <v xml:space="preserve"> nine hundred and thirty one Thousand</v>
          </cell>
          <cell r="E935" t="str">
            <v xml:space="preserve"> nine hundred and thirty one Lakhs</v>
          </cell>
          <cell r="F935" t="str">
            <v xml:space="preserve"> nine hundred and thirty one Crores</v>
          </cell>
          <cell r="G935" t="str">
            <v xml:space="preserve"> nine hundred and thirty one Millions</v>
          </cell>
          <cell r="H935" t="str">
            <v xml:space="preserve"> nine hundred and thirty one Billions</v>
          </cell>
        </row>
        <row r="936">
          <cell r="A936">
            <v>932</v>
          </cell>
          <cell r="B936" t="str">
            <v xml:space="preserve"> nine hundred and thirty two</v>
          </cell>
          <cell r="C936" t="str">
            <v xml:space="preserve"> nine hundred and thirty two</v>
          </cell>
          <cell r="D936" t="str">
            <v xml:space="preserve"> nine hundred and thirty two Thousand</v>
          </cell>
          <cell r="E936" t="str">
            <v xml:space="preserve"> nine hundred and thirty two Lakhs</v>
          </cell>
          <cell r="F936" t="str">
            <v xml:space="preserve"> nine hundred and thirty two Crores</v>
          </cell>
          <cell r="G936" t="str">
            <v xml:space="preserve"> nine hundred and thirty two Millions</v>
          </cell>
          <cell r="H936" t="str">
            <v xml:space="preserve"> nine hundred and thirty two Billions</v>
          </cell>
        </row>
        <row r="937">
          <cell r="A937">
            <v>933</v>
          </cell>
          <cell r="B937" t="str">
            <v xml:space="preserve"> nine hundred and thirty three</v>
          </cell>
          <cell r="C937" t="str">
            <v xml:space="preserve"> nine hundred and thirty three</v>
          </cell>
          <cell r="D937" t="str">
            <v xml:space="preserve"> nine hundred and thirty three Thousand</v>
          </cell>
          <cell r="E937" t="str">
            <v xml:space="preserve"> nine hundred and thirty three Lakhs</v>
          </cell>
          <cell r="F937" t="str">
            <v xml:space="preserve"> nine hundred and thirty three Crores</v>
          </cell>
          <cell r="G937" t="str">
            <v xml:space="preserve"> nine hundred and thirty three Millions</v>
          </cell>
          <cell r="H937" t="str">
            <v xml:space="preserve"> nine hundred and thirty three Billions</v>
          </cell>
        </row>
        <row r="938">
          <cell r="A938">
            <v>934</v>
          </cell>
          <cell r="B938" t="str">
            <v xml:space="preserve"> nine hundred and thirty four</v>
          </cell>
          <cell r="C938" t="str">
            <v xml:space="preserve"> nine hundred and thirty four</v>
          </cell>
          <cell r="D938" t="str">
            <v xml:space="preserve"> nine hundred and thirty four Thousand</v>
          </cell>
          <cell r="E938" t="str">
            <v xml:space="preserve"> nine hundred and thirty four Lakhs</v>
          </cell>
          <cell r="F938" t="str">
            <v xml:space="preserve"> nine hundred and thirty four Crores</v>
          </cell>
          <cell r="G938" t="str">
            <v xml:space="preserve"> nine hundred and thirty four Millions</v>
          </cell>
          <cell r="H938" t="str">
            <v xml:space="preserve"> nine hundred and thirty four Billions</v>
          </cell>
        </row>
        <row r="939">
          <cell r="A939">
            <v>935</v>
          </cell>
          <cell r="B939" t="str">
            <v xml:space="preserve"> nine hundred and thirty five</v>
          </cell>
          <cell r="C939" t="str">
            <v xml:space="preserve"> nine hundred and thirty five</v>
          </cell>
          <cell r="D939" t="str">
            <v xml:space="preserve"> nine hundred and thirty five Thousand</v>
          </cell>
          <cell r="E939" t="str">
            <v xml:space="preserve"> nine hundred and thirty five Lakhs</v>
          </cell>
          <cell r="F939" t="str">
            <v xml:space="preserve"> nine hundred and thirty five Crores</v>
          </cell>
          <cell r="G939" t="str">
            <v xml:space="preserve"> nine hundred and thirty five Millions</v>
          </cell>
          <cell r="H939" t="str">
            <v xml:space="preserve"> nine hundred and thirty five Billions</v>
          </cell>
        </row>
        <row r="940">
          <cell r="A940">
            <v>936</v>
          </cell>
          <cell r="B940" t="str">
            <v xml:space="preserve"> nine hundred and thirty six</v>
          </cell>
          <cell r="C940" t="str">
            <v xml:space="preserve"> nine hundred and thirty six</v>
          </cell>
          <cell r="D940" t="str">
            <v xml:space="preserve"> nine hundred and thirty six Thousand</v>
          </cell>
          <cell r="E940" t="str">
            <v xml:space="preserve"> nine hundred and thirty six Lakhs</v>
          </cell>
          <cell r="F940" t="str">
            <v xml:space="preserve"> nine hundred and thirty six Crores</v>
          </cell>
          <cell r="G940" t="str">
            <v xml:space="preserve"> nine hundred and thirty six Millions</v>
          </cell>
          <cell r="H940" t="str">
            <v xml:space="preserve"> nine hundred and thirty six Billions</v>
          </cell>
        </row>
        <row r="941">
          <cell r="A941">
            <v>937</v>
          </cell>
          <cell r="B941" t="str">
            <v xml:space="preserve"> nine hundred and thirty seven</v>
          </cell>
          <cell r="C941" t="str">
            <v xml:space="preserve"> nine hundred and thirty seven</v>
          </cell>
          <cell r="D941" t="str">
            <v xml:space="preserve"> nine hundred and thirty seven Thousand</v>
          </cell>
          <cell r="E941" t="str">
            <v xml:space="preserve"> nine hundred and thirty seven Lakhs</v>
          </cell>
          <cell r="F941" t="str">
            <v xml:space="preserve"> nine hundred and thirty seven Crores</v>
          </cell>
          <cell r="G941" t="str">
            <v xml:space="preserve"> nine hundred and thirty seven Millions</v>
          </cell>
          <cell r="H941" t="str">
            <v xml:space="preserve"> nine hundred and thirty seven Billions</v>
          </cell>
        </row>
        <row r="942">
          <cell r="A942">
            <v>938</v>
          </cell>
          <cell r="B942" t="str">
            <v xml:space="preserve"> nine hundred and thirty eight</v>
          </cell>
          <cell r="C942" t="str">
            <v xml:space="preserve"> nine hundred and thirty eight</v>
          </cell>
          <cell r="D942" t="str">
            <v xml:space="preserve"> nine hundred and thirty eight Thousand</v>
          </cell>
          <cell r="E942" t="str">
            <v xml:space="preserve"> nine hundred and thirty eight Lakhs</v>
          </cell>
          <cell r="F942" t="str">
            <v xml:space="preserve"> nine hundred and thirty eight Crores</v>
          </cell>
          <cell r="G942" t="str">
            <v xml:space="preserve"> nine hundred and thirty eight Millions</v>
          </cell>
          <cell r="H942" t="str">
            <v xml:space="preserve"> nine hundred and thirty eight Billions</v>
          </cell>
        </row>
        <row r="943">
          <cell r="A943">
            <v>939</v>
          </cell>
          <cell r="B943" t="str">
            <v xml:space="preserve"> nine hundred and thirty nine</v>
          </cell>
          <cell r="C943" t="str">
            <v xml:space="preserve"> nine hundred and thirty nine</v>
          </cell>
          <cell r="D943" t="str">
            <v xml:space="preserve"> nine hundred and thirty nine Thousand</v>
          </cell>
          <cell r="E943" t="str">
            <v xml:space="preserve"> nine hundred and thirty nine Lakhs</v>
          </cell>
          <cell r="F943" t="str">
            <v xml:space="preserve"> nine hundred and thirty nine Crores</v>
          </cell>
          <cell r="G943" t="str">
            <v xml:space="preserve"> nine hundred and thirty nine Millions</v>
          </cell>
          <cell r="H943" t="str">
            <v xml:space="preserve"> nine hundred and thirty nine Billions</v>
          </cell>
        </row>
        <row r="944">
          <cell r="A944">
            <v>940</v>
          </cell>
          <cell r="B944" t="str">
            <v xml:space="preserve"> nine hundred and forty</v>
          </cell>
          <cell r="C944" t="str">
            <v xml:space="preserve"> nine hundred and forty</v>
          </cell>
          <cell r="D944" t="str">
            <v xml:space="preserve"> nine hundred and forty Thousand</v>
          </cell>
          <cell r="E944" t="str">
            <v xml:space="preserve"> nine hundred and forty Lakhs</v>
          </cell>
          <cell r="F944" t="str">
            <v xml:space="preserve"> nine hundred and forty Crores</v>
          </cell>
          <cell r="G944" t="str">
            <v xml:space="preserve"> nine hundred and forty Millions</v>
          </cell>
          <cell r="H944" t="str">
            <v xml:space="preserve"> nine hundred and forty Billions</v>
          </cell>
        </row>
        <row r="945">
          <cell r="A945">
            <v>941</v>
          </cell>
          <cell r="B945" t="str">
            <v xml:space="preserve"> nine hundred and forty one </v>
          </cell>
          <cell r="C945" t="str">
            <v xml:space="preserve"> nine hundred and forty one </v>
          </cell>
          <cell r="D945" t="str">
            <v xml:space="preserve"> nine hundred and forty one  Thousand</v>
          </cell>
          <cell r="E945" t="str">
            <v xml:space="preserve"> nine hundred and forty one  Lakhs</v>
          </cell>
          <cell r="F945" t="str">
            <v xml:space="preserve"> nine hundred and forty one  Crores</v>
          </cell>
          <cell r="G945" t="str">
            <v xml:space="preserve"> nine hundred and forty one  Millions</v>
          </cell>
          <cell r="H945" t="str">
            <v xml:space="preserve"> nine hundred and forty one  Billions</v>
          </cell>
        </row>
        <row r="946">
          <cell r="A946">
            <v>942</v>
          </cell>
          <cell r="B946" t="str">
            <v xml:space="preserve"> nine hundred and forty two</v>
          </cell>
          <cell r="C946" t="str">
            <v xml:space="preserve"> nine hundred and forty two</v>
          </cell>
          <cell r="D946" t="str">
            <v xml:space="preserve"> nine hundred and forty two Thousand</v>
          </cell>
          <cell r="E946" t="str">
            <v xml:space="preserve"> nine hundred and forty two Lakhs</v>
          </cell>
          <cell r="F946" t="str">
            <v xml:space="preserve"> nine hundred and forty two Crores</v>
          </cell>
          <cell r="G946" t="str">
            <v xml:space="preserve"> nine hundred and forty two Millions</v>
          </cell>
          <cell r="H946" t="str">
            <v xml:space="preserve"> nine hundred and forty two Billions</v>
          </cell>
        </row>
        <row r="947">
          <cell r="A947">
            <v>943</v>
          </cell>
          <cell r="B947" t="str">
            <v xml:space="preserve"> nine hundred and forty three </v>
          </cell>
          <cell r="C947" t="str">
            <v xml:space="preserve"> nine hundred and forty three </v>
          </cell>
          <cell r="D947" t="str">
            <v xml:space="preserve"> nine hundred and forty three  Thousand</v>
          </cell>
          <cell r="E947" t="str">
            <v xml:space="preserve"> nine hundred and forty three  Lakhs</v>
          </cell>
          <cell r="F947" t="str">
            <v xml:space="preserve"> nine hundred and forty three  Crores</v>
          </cell>
          <cell r="G947" t="str">
            <v xml:space="preserve"> nine hundred and forty three  Millions</v>
          </cell>
          <cell r="H947" t="str">
            <v xml:space="preserve"> nine hundred and forty three  Billions</v>
          </cell>
        </row>
        <row r="948">
          <cell r="A948">
            <v>944</v>
          </cell>
          <cell r="B948" t="str">
            <v xml:space="preserve"> nine hundred and forty four</v>
          </cell>
          <cell r="C948" t="str">
            <v xml:space="preserve"> nine hundred and forty four</v>
          </cell>
          <cell r="D948" t="str">
            <v xml:space="preserve"> nine hundred and forty four Thousand</v>
          </cell>
          <cell r="E948" t="str">
            <v xml:space="preserve"> nine hundred and forty four Lakhs</v>
          </cell>
          <cell r="F948" t="str">
            <v xml:space="preserve"> nine hundred and forty four Crores</v>
          </cell>
          <cell r="G948" t="str">
            <v xml:space="preserve"> nine hundred and forty four Millions</v>
          </cell>
          <cell r="H948" t="str">
            <v xml:space="preserve"> nine hundred and forty four Billions</v>
          </cell>
        </row>
        <row r="949">
          <cell r="A949">
            <v>945</v>
          </cell>
          <cell r="B949" t="str">
            <v xml:space="preserve"> nine hundred and forty five</v>
          </cell>
          <cell r="C949" t="str">
            <v xml:space="preserve"> nine hundred and forty five</v>
          </cell>
          <cell r="D949" t="str">
            <v xml:space="preserve"> nine hundred and forty five Thousand</v>
          </cell>
          <cell r="E949" t="str">
            <v xml:space="preserve"> nine hundred and forty five Lakhs</v>
          </cell>
          <cell r="F949" t="str">
            <v xml:space="preserve"> nine hundred and forty five Crores</v>
          </cell>
          <cell r="G949" t="str">
            <v xml:space="preserve"> nine hundred and forty five Millions</v>
          </cell>
          <cell r="H949" t="str">
            <v xml:space="preserve"> nine hundred and forty five Billions</v>
          </cell>
        </row>
        <row r="950">
          <cell r="A950">
            <v>946</v>
          </cell>
          <cell r="B950" t="str">
            <v xml:space="preserve"> nine hundred and forty six</v>
          </cell>
          <cell r="C950" t="str">
            <v xml:space="preserve"> nine hundred and forty six</v>
          </cell>
          <cell r="D950" t="str">
            <v xml:space="preserve"> nine hundred and forty six Thousand</v>
          </cell>
          <cell r="E950" t="str">
            <v xml:space="preserve"> nine hundred and forty six Lakhs</v>
          </cell>
          <cell r="F950" t="str">
            <v xml:space="preserve"> nine hundred and forty six Crores</v>
          </cell>
          <cell r="G950" t="str">
            <v xml:space="preserve"> nine hundred and forty six Millions</v>
          </cell>
          <cell r="H950" t="str">
            <v xml:space="preserve"> nine hundred and forty six Billions</v>
          </cell>
        </row>
        <row r="951">
          <cell r="A951">
            <v>947</v>
          </cell>
          <cell r="B951" t="str">
            <v xml:space="preserve"> nine hundred and forty seven</v>
          </cell>
          <cell r="C951" t="str">
            <v xml:space="preserve"> nine hundred and forty seven</v>
          </cell>
          <cell r="D951" t="str">
            <v xml:space="preserve"> nine hundred and forty seven Thousand</v>
          </cell>
          <cell r="E951" t="str">
            <v xml:space="preserve"> nine hundred and forty seven Lakhs</v>
          </cell>
          <cell r="F951" t="str">
            <v xml:space="preserve"> nine hundred and forty seven Crores</v>
          </cell>
          <cell r="G951" t="str">
            <v xml:space="preserve"> nine hundred and forty seven Millions</v>
          </cell>
          <cell r="H951" t="str">
            <v xml:space="preserve"> nine hundred and forty seven Billions</v>
          </cell>
        </row>
        <row r="952">
          <cell r="A952">
            <v>948</v>
          </cell>
          <cell r="B952" t="str">
            <v xml:space="preserve"> nine hundred and forty eight</v>
          </cell>
          <cell r="C952" t="str">
            <v xml:space="preserve"> nine hundred and forty eight</v>
          </cell>
          <cell r="D952" t="str">
            <v xml:space="preserve"> nine hundred and forty eight Thousand</v>
          </cell>
          <cell r="E952" t="str">
            <v xml:space="preserve"> nine hundred and forty eight Lakhs</v>
          </cell>
          <cell r="F952" t="str">
            <v xml:space="preserve"> nine hundred and forty eight Crores</v>
          </cell>
          <cell r="G952" t="str">
            <v xml:space="preserve"> nine hundred and forty eight Millions</v>
          </cell>
          <cell r="H952" t="str">
            <v xml:space="preserve"> nine hundred and forty eight Billions</v>
          </cell>
        </row>
        <row r="953">
          <cell r="A953">
            <v>949</v>
          </cell>
          <cell r="B953" t="str">
            <v xml:space="preserve"> nine hundred and forty nine</v>
          </cell>
          <cell r="C953" t="str">
            <v xml:space="preserve"> nine hundred and forty nine</v>
          </cell>
          <cell r="D953" t="str">
            <v xml:space="preserve"> nine hundred and forty nine Thousand</v>
          </cell>
          <cell r="E953" t="str">
            <v xml:space="preserve"> nine hundred and forty nine Lakhs</v>
          </cell>
          <cell r="F953" t="str">
            <v xml:space="preserve"> nine hundred and forty nine Crores</v>
          </cell>
          <cell r="G953" t="str">
            <v xml:space="preserve"> nine hundred and forty nine Millions</v>
          </cell>
          <cell r="H953" t="str">
            <v xml:space="preserve"> nine hundred and forty nine Billions</v>
          </cell>
        </row>
        <row r="954">
          <cell r="A954">
            <v>950</v>
          </cell>
          <cell r="B954" t="str">
            <v xml:space="preserve"> nine hundred and fifty</v>
          </cell>
          <cell r="C954" t="str">
            <v xml:space="preserve"> nine hundred and fifty</v>
          </cell>
          <cell r="D954" t="str">
            <v xml:space="preserve"> nine hundred and fifty Thousand</v>
          </cell>
          <cell r="E954" t="str">
            <v xml:space="preserve"> nine hundred and fifty Lakhs</v>
          </cell>
          <cell r="F954" t="str">
            <v xml:space="preserve"> nine hundred and fifty Crores</v>
          </cell>
          <cell r="G954" t="str">
            <v xml:space="preserve"> nine hundred and fifty Millions</v>
          </cell>
          <cell r="H954" t="str">
            <v xml:space="preserve"> nine hundred and fifty Billions</v>
          </cell>
        </row>
        <row r="955">
          <cell r="A955">
            <v>951</v>
          </cell>
          <cell r="B955" t="str">
            <v xml:space="preserve"> nine hundred and fifty one</v>
          </cell>
          <cell r="C955" t="str">
            <v xml:space="preserve"> nine hundred and fifty one</v>
          </cell>
          <cell r="D955" t="str">
            <v xml:space="preserve"> nine hundred and fifty one Thousand</v>
          </cell>
          <cell r="E955" t="str">
            <v xml:space="preserve"> nine hundred and fifty one Lakhs</v>
          </cell>
          <cell r="F955" t="str">
            <v xml:space="preserve"> nine hundred and fifty one Crores</v>
          </cell>
          <cell r="G955" t="str">
            <v xml:space="preserve"> nine hundred and fifty one Millions</v>
          </cell>
          <cell r="H955" t="str">
            <v xml:space="preserve"> nine hundred and fifty one Billions</v>
          </cell>
        </row>
        <row r="956">
          <cell r="A956">
            <v>952</v>
          </cell>
          <cell r="B956" t="str">
            <v xml:space="preserve"> nine hundred and fifty two</v>
          </cell>
          <cell r="C956" t="str">
            <v xml:space="preserve"> nine hundred and fifty two</v>
          </cell>
          <cell r="D956" t="str">
            <v xml:space="preserve"> nine hundred and fifty two Thousand</v>
          </cell>
          <cell r="E956" t="str">
            <v xml:space="preserve"> nine hundred and fifty two Lakhs</v>
          </cell>
          <cell r="F956" t="str">
            <v xml:space="preserve"> nine hundred and fifty two Crores</v>
          </cell>
          <cell r="G956" t="str">
            <v xml:space="preserve"> nine hundred and fifty two Millions</v>
          </cell>
          <cell r="H956" t="str">
            <v xml:space="preserve"> nine hundred and fifty two Billions</v>
          </cell>
        </row>
        <row r="957">
          <cell r="A957">
            <v>953</v>
          </cell>
          <cell r="B957" t="str">
            <v xml:space="preserve"> nine hundred and fifty three</v>
          </cell>
          <cell r="C957" t="str">
            <v xml:space="preserve"> nine hundred and fifty three</v>
          </cell>
          <cell r="D957" t="str">
            <v xml:space="preserve"> nine hundred and fifty three Thousand</v>
          </cell>
          <cell r="E957" t="str">
            <v xml:space="preserve"> nine hundred and fifty three Lakhs</v>
          </cell>
          <cell r="F957" t="str">
            <v xml:space="preserve"> nine hundred and fifty three Crores</v>
          </cell>
          <cell r="G957" t="str">
            <v xml:space="preserve"> nine hundred and fifty three Millions</v>
          </cell>
          <cell r="H957" t="str">
            <v xml:space="preserve"> nine hundred and fifty three Billions</v>
          </cell>
        </row>
        <row r="958">
          <cell r="A958">
            <v>954</v>
          </cell>
          <cell r="B958" t="str">
            <v xml:space="preserve"> nine hundred and fifty four</v>
          </cell>
          <cell r="C958" t="str">
            <v xml:space="preserve"> nine hundred and fifty four</v>
          </cell>
          <cell r="D958" t="str">
            <v xml:space="preserve"> nine hundred and fifty four Thousand</v>
          </cell>
          <cell r="E958" t="str">
            <v xml:space="preserve"> nine hundred and fifty four Lakhs</v>
          </cell>
          <cell r="F958" t="str">
            <v xml:space="preserve"> nine hundred and fifty four Crores</v>
          </cell>
          <cell r="G958" t="str">
            <v xml:space="preserve"> nine hundred and fifty four Millions</v>
          </cell>
          <cell r="H958" t="str">
            <v xml:space="preserve"> nine hundred and fifty four Billions</v>
          </cell>
        </row>
        <row r="959">
          <cell r="A959">
            <v>955</v>
          </cell>
          <cell r="B959" t="str">
            <v xml:space="preserve"> nine hundred and fifty five</v>
          </cell>
          <cell r="C959" t="str">
            <v xml:space="preserve"> nine hundred and fifty five</v>
          </cell>
          <cell r="D959" t="str">
            <v xml:space="preserve"> nine hundred and fifty five Thousand</v>
          </cell>
          <cell r="E959" t="str">
            <v xml:space="preserve"> nine hundred and fifty five Lakhs</v>
          </cell>
          <cell r="F959" t="str">
            <v xml:space="preserve"> nine hundred and fifty five Crores</v>
          </cell>
          <cell r="G959" t="str">
            <v xml:space="preserve"> nine hundred and fifty five Millions</v>
          </cell>
          <cell r="H959" t="str">
            <v xml:space="preserve"> nine hundred and fifty five Billions</v>
          </cell>
        </row>
        <row r="960">
          <cell r="A960">
            <v>956</v>
          </cell>
          <cell r="B960" t="str">
            <v xml:space="preserve"> nine hundred and fifty six</v>
          </cell>
          <cell r="C960" t="str">
            <v xml:space="preserve"> nine hundred and fifty six</v>
          </cell>
          <cell r="D960" t="str">
            <v xml:space="preserve"> nine hundred and fifty six Thousand</v>
          </cell>
          <cell r="E960" t="str">
            <v xml:space="preserve"> nine hundred and fifty six Lakhs</v>
          </cell>
          <cell r="F960" t="str">
            <v xml:space="preserve"> nine hundred and fifty six Crores</v>
          </cell>
          <cell r="G960" t="str">
            <v xml:space="preserve"> nine hundred and fifty six Millions</v>
          </cell>
          <cell r="H960" t="str">
            <v xml:space="preserve"> nine hundred and fifty six Billions</v>
          </cell>
        </row>
        <row r="961">
          <cell r="A961">
            <v>957</v>
          </cell>
          <cell r="B961" t="str">
            <v xml:space="preserve"> nine hundred and fifty seven</v>
          </cell>
          <cell r="C961" t="str">
            <v xml:space="preserve"> nine hundred and fifty seven</v>
          </cell>
          <cell r="D961" t="str">
            <v xml:space="preserve"> nine hundred and fifty seven Thousand</v>
          </cell>
          <cell r="E961" t="str">
            <v xml:space="preserve"> nine hundred and fifty seven Lakhs</v>
          </cell>
          <cell r="F961" t="str">
            <v xml:space="preserve"> nine hundred and fifty seven Crores</v>
          </cell>
          <cell r="G961" t="str">
            <v xml:space="preserve"> nine hundred and fifty seven Millions</v>
          </cell>
          <cell r="H961" t="str">
            <v xml:space="preserve"> nine hundred and fifty seven Billions</v>
          </cell>
        </row>
        <row r="962">
          <cell r="A962">
            <v>958</v>
          </cell>
          <cell r="B962" t="str">
            <v xml:space="preserve"> nine hundred and fifty eight</v>
          </cell>
          <cell r="C962" t="str">
            <v xml:space="preserve"> nine hundred and fifty eight</v>
          </cell>
          <cell r="D962" t="str">
            <v xml:space="preserve"> nine hundred and fifty eight Thousand</v>
          </cell>
          <cell r="E962" t="str">
            <v xml:space="preserve"> nine hundred and fifty eight Lakhs</v>
          </cell>
          <cell r="F962" t="str">
            <v xml:space="preserve"> nine hundred and fifty eight Crores</v>
          </cell>
          <cell r="G962" t="str">
            <v xml:space="preserve"> nine hundred and fifty eight Millions</v>
          </cell>
          <cell r="H962" t="str">
            <v xml:space="preserve"> nine hundred and fifty eight Billions</v>
          </cell>
        </row>
        <row r="963">
          <cell r="A963">
            <v>959</v>
          </cell>
          <cell r="B963" t="str">
            <v xml:space="preserve"> nine hundred and fifty nine</v>
          </cell>
          <cell r="C963" t="str">
            <v xml:space="preserve"> nine hundred and fifty nine</v>
          </cell>
          <cell r="D963" t="str">
            <v xml:space="preserve"> nine hundred and fifty nine Thousand</v>
          </cell>
          <cell r="E963" t="str">
            <v xml:space="preserve"> nine hundred and fifty nine Lakhs</v>
          </cell>
          <cell r="F963" t="str">
            <v xml:space="preserve"> nine hundred and fifty nine Crores</v>
          </cell>
          <cell r="G963" t="str">
            <v xml:space="preserve"> nine hundred and fifty nine Millions</v>
          </cell>
          <cell r="H963" t="str">
            <v xml:space="preserve"> nine hundred and fifty nine Billions</v>
          </cell>
        </row>
        <row r="964">
          <cell r="A964">
            <v>960</v>
          </cell>
          <cell r="B964" t="str">
            <v xml:space="preserve"> nine hundred and sixty</v>
          </cell>
          <cell r="C964" t="str">
            <v xml:space="preserve"> nine hundred and sixty</v>
          </cell>
          <cell r="D964" t="str">
            <v xml:space="preserve"> nine hundred and sixty Thousand</v>
          </cell>
          <cell r="E964" t="str">
            <v xml:space="preserve"> nine hundred and sixty Lakhs</v>
          </cell>
          <cell r="F964" t="str">
            <v xml:space="preserve"> nine hundred and sixty Crores</v>
          </cell>
          <cell r="G964" t="str">
            <v xml:space="preserve"> nine hundred and sixty Millions</v>
          </cell>
          <cell r="H964" t="str">
            <v xml:space="preserve"> nine hundred and sixty Billions</v>
          </cell>
        </row>
        <row r="965">
          <cell r="A965">
            <v>961</v>
          </cell>
          <cell r="B965" t="str">
            <v xml:space="preserve"> nine hundred and sixty one</v>
          </cell>
          <cell r="C965" t="str">
            <v xml:space="preserve"> nine hundred and sixty one</v>
          </cell>
          <cell r="D965" t="str">
            <v xml:space="preserve"> nine hundred and sixty one Thousand</v>
          </cell>
          <cell r="E965" t="str">
            <v xml:space="preserve"> nine hundred and sixty one Lakhs</v>
          </cell>
          <cell r="F965" t="str">
            <v xml:space="preserve"> nine hundred and sixty one Crores</v>
          </cell>
          <cell r="G965" t="str">
            <v xml:space="preserve"> nine hundred and sixty one Millions</v>
          </cell>
          <cell r="H965" t="str">
            <v xml:space="preserve"> nine hundred and sixty one Billions</v>
          </cell>
        </row>
        <row r="966">
          <cell r="A966">
            <v>962</v>
          </cell>
          <cell r="B966" t="str">
            <v xml:space="preserve"> nine hundred and sixty two</v>
          </cell>
          <cell r="C966" t="str">
            <v xml:space="preserve"> nine hundred and sixty two</v>
          </cell>
          <cell r="D966" t="str">
            <v xml:space="preserve"> nine hundred and sixty two Thousand</v>
          </cell>
          <cell r="E966" t="str">
            <v xml:space="preserve"> nine hundred and sixty two Lakhs</v>
          </cell>
          <cell r="F966" t="str">
            <v xml:space="preserve"> nine hundred and sixty two Crores</v>
          </cell>
          <cell r="G966" t="str">
            <v xml:space="preserve"> nine hundred and sixty two Millions</v>
          </cell>
          <cell r="H966" t="str">
            <v xml:space="preserve"> nine hundred and sixty two Billions</v>
          </cell>
        </row>
        <row r="967">
          <cell r="A967">
            <v>963</v>
          </cell>
          <cell r="B967" t="str">
            <v xml:space="preserve"> nine hundred and sixty three</v>
          </cell>
          <cell r="C967" t="str">
            <v xml:space="preserve"> nine hundred and sixty three</v>
          </cell>
          <cell r="D967" t="str">
            <v xml:space="preserve"> nine hundred and sixty three Thousand</v>
          </cell>
          <cell r="E967" t="str">
            <v xml:space="preserve"> nine hundred and sixty three Lakhs</v>
          </cell>
          <cell r="F967" t="str">
            <v xml:space="preserve"> nine hundred and sixty three Crores</v>
          </cell>
          <cell r="G967" t="str">
            <v xml:space="preserve"> nine hundred and sixty three Millions</v>
          </cell>
          <cell r="H967" t="str">
            <v xml:space="preserve"> nine hundred and sixty three Billions</v>
          </cell>
        </row>
        <row r="968">
          <cell r="A968">
            <v>964</v>
          </cell>
          <cell r="B968" t="str">
            <v xml:space="preserve"> nine hundred and sixty four</v>
          </cell>
          <cell r="C968" t="str">
            <v xml:space="preserve"> nine hundred and sixty four</v>
          </cell>
          <cell r="D968" t="str">
            <v xml:space="preserve"> nine hundred and sixty four Thousand</v>
          </cell>
          <cell r="E968" t="str">
            <v xml:space="preserve"> nine hundred and sixty four Lakhs</v>
          </cell>
          <cell r="F968" t="str">
            <v xml:space="preserve"> nine hundred and sixty four Crores</v>
          </cell>
          <cell r="G968" t="str">
            <v xml:space="preserve"> nine hundred and sixty four Millions</v>
          </cell>
          <cell r="H968" t="str">
            <v xml:space="preserve"> nine hundred and sixty four Billions</v>
          </cell>
        </row>
        <row r="969">
          <cell r="A969">
            <v>965</v>
          </cell>
          <cell r="B969" t="str">
            <v xml:space="preserve"> nine hundred and sixty five</v>
          </cell>
          <cell r="C969" t="str">
            <v xml:space="preserve"> nine hundred and sixty five</v>
          </cell>
          <cell r="D969" t="str">
            <v xml:space="preserve"> nine hundred and sixty five Thousand</v>
          </cell>
          <cell r="E969" t="str">
            <v xml:space="preserve"> nine hundred and sixty five Lakhs</v>
          </cell>
          <cell r="F969" t="str">
            <v xml:space="preserve"> nine hundred and sixty five Crores</v>
          </cell>
          <cell r="G969" t="str">
            <v xml:space="preserve"> nine hundred and sixty five Millions</v>
          </cell>
          <cell r="H969" t="str">
            <v xml:space="preserve"> nine hundred and sixty five Billions</v>
          </cell>
        </row>
        <row r="970">
          <cell r="A970">
            <v>966</v>
          </cell>
          <cell r="B970" t="str">
            <v xml:space="preserve"> nine hundred and sixty six</v>
          </cell>
          <cell r="C970" t="str">
            <v xml:space="preserve"> nine hundred and sixty six</v>
          </cell>
          <cell r="D970" t="str">
            <v xml:space="preserve"> nine hundred and sixty six Thousand</v>
          </cell>
          <cell r="E970" t="str">
            <v xml:space="preserve"> nine hundred and sixty six Lakhs</v>
          </cell>
          <cell r="F970" t="str">
            <v xml:space="preserve"> nine hundred and sixty six Crores</v>
          </cell>
          <cell r="G970" t="str">
            <v xml:space="preserve"> nine hundred and sixty six Millions</v>
          </cell>
          <cell r="H970" t="str">
            <v xml:space="preserve"> nine hundred and sixty six Billions</v>
          </cell>
        </row>
        <row r="971">
          <cell r="A971">
            <v>967</v>
          </cell>
          <cell r="B971" t="str">
            <v xml:space="preserve"> nine hundred and sixty seven</v>
          </cell>
          <cell r="C971" t="str">
            <v xml:space="preserve"> nine hundred and sixty seven</v>
          </cell>
          <cell r="D971" t="str">
            <v xml:space="preserve"> nine hundred and sixty seven Thousand</v>
          </cell>
          <cell r="E971" t="str">
            <v xml:space="preserve"> nine hundred and sixty seven Lakhs</v>
          </cell>
          <cell r="F971" t="str">
            <v xml:space="preserve"> nine hundred and sixty seven Crores</v>
          </cell>
          <cell r="G971" t="str">
            <v xml:space="preserve"> nine hundred and sixty seven Millions</v>
          </cell>
          <cell r="H971" t="str">
            <v xml:space="preserve"> nine hundred and sixty seven Billions</v>
          </cell>
        </row>
        <row r="972">
          <cell r="A972">
            <v>968</v>
          </cell>
          <cell r="B972" t="str">
            <v xml:space="preserve"> nine hundred and sixty eight</v>
          </cell>
          <cell r="C972" t="str">
            <v xml:space="preserve"> nine hundred and sixty eight</v>
          </cell>
          <cell r="D972" t="str">
            <v xml:space="preserve"> nine hundred and sixty eight Thousand</v>
          </cell>
          <cell r="E972" t="str">
            <v xml:space="preserve"> nine hundred and sixty eight Lakhs</v>
          </cell>
          <cell r="F972" t="str">
            <v xml:space="preserve"> nine hundred and sixty eight Crores</v>
          </cell>
          <cell r="G972" t="str">
            <v xml:space="preserve"> nine hundred and sixty eight Millions</v>
          </cell>
          <cell r="H972" t="str">
            <v xml:space="preserve"> nine hundred and sixty eight Billions</v>
          </cell>
        </row>
        <row r="973">
          <cell r="A973">
            <v>969</v>
          </cell>
          <cell r="B973" t="str">
            <v xml:space="preserve"> nine hundred and sixty nine</v>
          </cell>
          <cell r="C973" t="str">
            <v xml:space="preserve"> nine hundred and sixty nine</v>
          </cell>
          <cell r="D973" t="str">
            <v xml:space="preserve"> nine hundred and sixty nine Thousand</v>
          </cell>
          <cell r="E973" t="str">
            <v xml:space="preserve"> nine hundred and sixty nine Lakhs</v>
          </cell>
          <cell r="F973" t="str">
            <v xml:space="preserve"> nine hundred and sixty nine Crores</v>
          </cell>
          <cell r="G973" t="str">
            <v xml:space="preserve"> nine hundred and sixty nine Millions</v>
          </cell>
          <cell r="H973" t="str">
            <v xml:space="preserve"> nine hundred and sixty nine Billions</v>
          </cell>
        </row>
        <row r="974">
          <cell r="A974">
            <v>970</v>
          </cell>
          <cell r="B974" t="str">
            <v xml:space="preserve"> nine hundred and seventy</v>
          </cell>
          <cell r="C974" t="str">
            <v xml:space="preserve"> nine hundred and seventy</v>
          </cell>
          <cell r="D974" t="str">
            <v xml:space="preserve"> nine hundred and seventy Thousand</v>
          </cell>
          <cell r="E974" t="str">
            <v xml:space="preserve"> nine hundred and seventy Lakhs</v>
          </cell>
          <cell r="F974" t="str">
            <v xml:space="preserve"> nine hundred and seventy Crores</v>
          </cell>
          <cell r="G974" t="str">
            <v xml:space="preserve"> nine hundred and seventy Millions</v>
          </cell>
          <cell r="H974" t="str">
            <v xml:space="preserve"> nine hundred and seventy Billions</v>
          </cell>
        </row>
        <row r="975">
          <cell r="A975">
            <v>971</v>
          </cell>
          <cell r="B975" t="str">
            <v xml:space="preserve"> nine hundred and seventy one</v>
          </cell>
          <cell r="C975" t="str">
            <v xml:space="preserve"> nine hundred and seventy one</v>
          </cell>
          <cell r="D975" t="str">
            <v xml:space="preserve"> nine hundred and seventy one Thousand</v>
          </cell>
          <cell r="E975" t="str">
            <v xml:space="preserve"> nine hundred and seventy one Lakhs</v>
          </cell>
          <cell r="F975" t="str">
            <v xml:space="preserve"> nine hundred and seventy one Crores</v>
          </cell>
          <cell r="G975" t="str">
            <v xml:space="preserve"> nine hundred and seventy one Millions</v>
          </cell>
          <cell r="H975" t="str">
            <v xml:space="preserve"> nine hundred and seventy one Billions</v>
          </cell>
        </row>
        <row r="976">
          <cell r="A976">
            <v>972</v>
          </cell>
          <cell r="B976" t="str">
            <v xml:space="preserve"> nine hundred and seventy two</v>
          </cell>
          <cell r="C976" t="str">
            <v xml:space="preserve"> nine hundred and seventy two</v>
          </cell>
          <cell r="D976" t="str">
            <v xml:space="preserve"> nine hundred and seventy two Thousand</v>
          </cell>
          <cell r="E976" t="str">
            <v xml:space="preserve"> nine hundred and seventy two Lakhs</v>
          </cell>
          <cell r="F976" t="str">
            <v xml:space="preserve"> nine hundred and seventy two Crores</v>
          </cell>
          <cell r="G976" t="str">
            <v xml:space="preserve"> nine hundred and seventy two Millions</v>
          </cell>
          <cell r="H976" t="str">
            <v xml:space="preserve"> nine hundred and seventy two Billions</v>
          </cell>
        </row>
        <row r="977">
          <cell r="A977">
            <v>973</v>
          </cell>
          <cell r="B977" t="str">
            <v xml:space="preserve"> nine hundred and seventy three</v>
          </cell>
          <cell r="C977" t="str">
            <v xml:space="preserve"> nine hundred and seventy three</v>
          </cell>
          <cell r="D977" t="str">
            <v xml:space="preserve"> nine hundred and seventy three Thousand</v>
          </cell>
          <cell r="E977" t="str">
            <v xml:space="preserve"> nine hundred and seventy three Lakhs</v>
          </cell>
          <cell r="F977" t="str">
            <v xml:space="preserve"> nine hundred and seventy three Crores</v>
          </cell>
          <cell r="G977" t="str">
            <v xml:space="preserve"> nine hundred and seventy three Millions</v>
          </cell>
          <cell r="H977" t="str">
            <v xml:space="preserve"> nine hundred and seventy three Billions</v>
          </cell>
        </row>
        <row r="978">
          <cell r="A978">
            <v>974</v>
          </cell>
          <cell r="B978" t="str">
            <v xml:space="preserve"> nine hundred and seventy four</v>
          </cell>
          <cell r="C978" t="str">
            <v xml:space="preserve"> nine hundred and seventy four</v>
          </cell>
          <cell r="D978" t="str">
            <v xml:space="preserve"> nine hundred and seventy four Thousand</v>
          </cell>
          <cell r="E978" t="str">
            <v xml:space="preserve"> nine hundred and seventy four Lakhs</v>
          </cell>
          <cell r="F978" t="str">
            <v xml:space="preserve"> nine hundred and seventy four Crores</v>
          </cell>
          <cell r="G978" t="str">
            <v xml:space="preserve"> nine hundred and seventy four Millions</v>
          </cell>
          <cell r="H978" t="str">
            <v xml:space="preserve"> nine hundred and seventy four Billions</v>
          </cell>
        </row>
        <row r="979">
          <cell r="A979">
            <v>975</v>
          </cell>
          <cell r="B979" t="str">
            <v xml:space="preserve"> nine hundred and seventy five</v>
          </cell>
          <cell r="C979" t="str">
            <v xml:space="preserve"> nine hundred and seventy five</v>
          </cell>
          <cell r="D979" t="str">
            <v xml:space="preserve"> nine hundred and seventy five Thousand</v>
          </cell>
          <cell r="E979" t="str">
            <v xml:space="preserve"> nine hundred and seventy five Lakhs</v>
          </cell>
          <cell r="F979" t="str">
            <v xml:space="preserve"> nine hundred and seventy five Crores</v>
          </cell>
          <cell r="G979" t="str">
            <v xml:space="preserve"> nine hundred and seventy five Millions</v>
          </cell>
          <cell r="H979" t="str">
            <v xml:space="preserve"> nine hundred and seventy five Billions</v>
          </cell>
        </row>
        <row r="980">
          <cell r="A980">
            <v>976</v>
          </cell>
          <cell r="B980" t="str">
            <v xml:space="preserve"> nine hundred and seventy six</v>
          </cell>
          <cell r="C980" t="str">
            <v xml:space="preserve"> nine hundred and seventy six</v>
          </cell>
          <cell r="D980" t="str">
            <v xml:space="preserve"> nine hundred and seventy six Thousand</v>
          </cell>
          <cell r="E980" t="str">
            <v xml:space="preserve"> nine hundred and seventy six Lakhs</v>
          </cell>
          <cell r="F980" t="str">
            <v xml:space="preserve"> nine hundred and seventy six Crores</v>
          </cell>
          <cell r="G980" t="str">
            <v xml:space="preserve"> nine hundred and seventy six Millions</v>
          </cell>
          <cell r="H980" t="str">
            <v xml:space="preserve"> nine hundred and seventy six Billions</v>
          </cell>
        </row>
        <row r="981">
          <cell r="A981">
            <v>977</v>
          </cell>
          <cell r="B981" t="str">
            <v xml:space="preserve"> nine hundred and seventy seven</v>
          </cell>
          <cell r="C981" t="str">
            <v xml:space="preserve"> nine hundred and seventy seven</v>
          </cell>
          <cell r="D981" t="str">
            <v xml:space="preserve"> nine hundred and seventy seven Thousand</v>
          </cell>
          <cell r="E981" t="str">
            <v xml:space="preserve"> nine hundred and seventy seven Lakhs</v>
          </cell>
          <cell r="F981" t="str">
            <v xml:space="preserve"> nine hundred and seventy seven Crores</v>
          </cell>
          <cell r="G981" t="str">
            <v xml:space="preserve"> nine hundred and seventy seven Millions</v>
          </cell>
          <cell r="H981" t="str">
            <v xml:space="preserve"> nine hundred and seventy seven Billions</v>
          </cell>
        </row>
        <row r="982">
          <cell r="A982">
            <v>978</v>
          </cell>
          <cell r="B982" t="str">
            <v xml:space="preserve"> nine hundred and seventy eight</v>
          </cell>
          <cell r="C982" t="str">
            <v xml:space="preserve"> nine hundred and seventy eight</v>
          </cell>
          <cell r="D982" t="str">
            <v xml:space="preserve"> nine hundred and seventy eight Thousand</v>
          </cell>
          <cell r="E982" t="str">
            <v xml:space="preserve"> nine hundred and seventy eight Lakhs</v>
          </cell>
          <cell r="F982" t="str">
            <v xml:space="preserve"> nine hundred and seventy eight Crores</v>
          </cell>
          <cell r="G982" t="str">
            <v xml:space="preserve"> nine hundred and seventy eight Millions</v>
          </cell>
          <cell r="H982" t="str">
            <v xml:space="preserve"> nine hundred and seventy eight Billions</v>
          </cell>
        </row>
        <row r="983">
          <cell r="A983">
            <v>979</v>
          </cell>
          <cell r="B983" t="str">
            <v xml:space="preserve"> nine hundred and seventy nine</v>
          </cell>
          <cell r="C983" t="str">
            <v xml:space="preserve"> nine hundred and seventy nine</v>
          </cell>
          <cell r="D983" t="str">
            <v xml:space="preserve"> nine hundred and seventy nine Thousand</v>
          </cell>
          <cell r="E983" t="str">
            <v xml:space="preserve"> nine hundred and seventy nine Lakhs</v>
          </cell>
          <cell r="F983" t="str">
            <v xml:space="preserve"> nine hundred and seventy nine Crores</v>
          </cell>
          <cell r="G983" t="str">
            <v xml:space="preserve"> nine hundred and seventy nine Millions</v>
          </cell>
          <cell r="H983" t="str">
            <v xml:space="preserve"> nine hundred and seventy nine Billions</v>
          </cell>
        </row>
        <row r="984">
          <cell r="A984">
            <v>980</v>
          </cell>
          <cell r="B984" t="str">
            <v xml:space="preserve"> nine hundred and eighty</v>
          </cell>
          <cell r="C984" t="str">
            <v xml:space="preserve"> nine hundred and eighty</v>
          </cell>
          <cell r="D984" t="str">
            <v xml:space="preserve"> nine hundred and eighty Thousand</v>
          </cell>
          <cell r="E984" t="str">
            <v xml:space="preserve"> nine hundred and eighty Lakhs</v>
          </cell>
          <cell r="F984" t="str">
            <v xml:space="preserve"> nine hundred and eighty Crores</v>
          </cell>
          <cell r="G984" t="str">
            <v xml:space="preserve"> nine hundred and eighty Millions</v>
          </cell>
          <cell r="H984" t="str">
            <v xml:space="preserve"> nine hundred and eighty Billions</v>
          </cell>
        </row>
        <row r="985">
          <cell r="A985">
            <v>981</v>
          </cell>
          <cell r="B985" t="str">
            <v xml:space="preserve"> nine hundred and eighty one</v>
          </cell>
          <cell r="C985" t="str">
            <v xml:space="preserve"> nine hundred and eighty one</v>
          </cell>
          <cell r="D985" t="str">
            <v xml:space="preserve"> nine hundred and eighty one Thousand</v>
          </cell>
          <cell r="E985" t="str">
            <v xml:space="preserve"> nine hundred and eighty one Lakhs</v>
          </cell>
          <cell r="F985" t="str">
            <v xml:space="preserve"> nine hundred and eighty one Crores</v>
          </cell>
          <cell r="G985" t="str">
            <v xml:space="preserve"> nine hundred and eighty one Millions</v>
          </cell>
          <cell r="H985" t="str">
            <v xml:space="preserve"> nine hundred and eighty one Billions</v>
          </cell>
        </row>
        <row r="986">
          <cell r="A986">
            <v>982</v>
          </cell>
          <cell r="B986" t="str">
            <v xml:space="preserve"> nine hundred and eighty two</v>
          </cell>
          <cell r="C986" t="str">
            <v xml:space="preserve"> nine hundred and eighty two</v>
          </cell>
          <cell r="D986" t="str">
            <v xml:space="preserve"> nine hundred and eighty two Thousand</v>
          </cell>
          <cell r="E986" t="str">
            <v xml:space="preserve"> nine hundred and eighty two Lakhs</v>
          </cell>
          <cell r="F986" t="str">
            <v xml:space="preserve"> nine hundred and eighty two Crores</v>
          </cell>
          <cell r="G986" t="str">
            <v xml:space="preserve"> nine hundred and eighty two Millions</v>
          </cell>
          <cell r="H986" t="str">
            <v xml:space="preserve"> nine hundred and eighty two Billions</v>
          </cell>
        </row>
        <row r="987">
          <cell r="A987">
            <v>983</v>
          </cell>
          <cell r="B987" t="str">
            <v xml:space="preserve"> nine hundred and eighty three</v>
          </cell>
          <cell r="C987" t="str">
            <v xml:space="preserve"> nine hundred and eighty three</v>
          </cell>
          <cell r="D987" t="str">
            <v xml:space="preserve"> nine hundred and eighty three Thousand</v>
          </cell>
          <cell r="E987" t="str">
            <v xml:space="preserve"> nine hundred and eighty three Lakhs</v>
          </cell>
          <cell r="F987" t="str">
            <v xml:space="preserve"> nine hundred and eighty three Crores</v>
          </cell>
          <cell r="G987" t="str">
            <v xml:space="preserve"> nine hundred and eighty three Millions</v>
          </cell>
          <cell r="H987" t="str">
            <v xml:space="preserve"> nine hundred and eighty three Billions</v>
          </cell>
        </row>
        <row r="988">
          <cell r="A988">
            <v>984</v>
          </cell>
          <cell r="B988" t="str">
            <v xml:space="preserve"> nine hundred and eighty four</v>
          </cell>
          <cell r="C988" t="str">
            <v xml:space="preserve"> nine hundred and eighty four</v>
          </cell>
          <cell r="D988" t="str">
            <v xml:space="preserve"> nine hundred and eighty four Thousand</v>
          </cell>
          <cell r="E988" t="str">
            <v xml:space="preserve"> nine hundred and eighty four Lakhs</v>
          </cell>
          <cell r="F988" t="str">
            <v xml:space="preserve"> nine hundred and eighty four Crores</v>
          </cell>
          <cell r="G988" t="str">
            <v xml:space="preserve"> nine hundred and eighty four Millions</v>
          </cell>
          <cell r="H988" t="str">
            <v xml:space="preserve"> nine hundred and eighty four Billions</v>
          </cell>
        </row>
        <row r="989">
          <cell r="A989">
            <v>985</v>
          </cell>
          <cell r="B989" t="str">
            <v xml:space="preserve"> nine hundred and eighty five</v>
          </cell>
          <cell r="C989" t="str">
            <v xml:space="preserve"> nine hundred and eighty five</v>
          </cell>
          <cell r="D989" t="str">
            <v xml:space="preserve"> nine hundred and eighty five Thousand</v>
          </cell>
          <cell r="E989" t="str">
            <v xml:space="preserve"> nine hundred and eighty five Lakhs</v>
          </cell>
          <cell r="F989" t="str">
            <v xml:space="preserve"> nine hundred and eighty five Crores</v>
          </cell>
          <cell r="G989" t="str">
            <v xml:space="preserve"> nine hundred and eighty five Millions</v>
          </cell>
          <cell r="H989" t="str">
            <v xml:space="preserve"> nine hundred and eighty five Billions</v>
          </cell>
        </row>
        <row r="990">
          <cell r="A990">
            <v>986</v>
          </cell>
          <cell r="B990" t="str">
            <v xml:space="preserve"> nine hundred and eighty six</v>
          </cell>
          <cell r="C990" t="str">
            <v xml:space="preserve"> nine hundred and eighty six</v>
          </cell>
          <cell r="D990" t="str">
            <v xml:space="preserve"> nine hundred and eighty six Thousand</v>
          </cell>
          <cell r="E990" t="str">
            <v xml:space="preserve"> nine hundred and eighty six Lakhs</v>
          </cell>
          <cell r="F990" t="str">
            <v xml:space="preserve"> nine hundred and eighty six Crores</v>
          </cell>
          <cell r="G990" t="str">
            <v xml:space="preserve"> nine hundred and eighty six Millions</v>
          </cell>
          <cell r="H990" t="str">
            <v xml:space="preserve"> nine hundred and eighty six Billions</v>
          </cell>
        </row>
        <row r="991">
          <cell r="A991">
            <v>987</v>
          </cell>
          <cell r="B991" t="str">
            <v xml:space="preserve"> nine hundred and eighty seven</v>
          </cell>
          <cell r="C991" t="str">
            <v xml:space="preserve"> nine hundred and eighty seven</v>
          </cell>
          <cell r="D991" t="str">
            <v xml:space="preserve"> nine hundred and eighty seven Thousand</v>
          </cell>
          <cell r="E991" t="str">
            <v xml:space="preserve"> nine hundred and eighty seven Lakhs</v>
          </cell>
          <cell r="F991" t="str">
            <v xml:space="preserve"> nine hundred and eighty seven Crores</v>
          </cell>
          <cell r="G991" t="str">
            <v xml:space="preserve"> nine hundred and eighty seven Millions</v>
          </cell>
          <cell r="H991" t="str">
            <v xml:space="preserve"> nine hundred and eighty seven Billions</v>
          </cell>
        </row>
        <row r="992">
          <cell r="A992">
            <v>988</v>
          </cell>
          <cell r="B992" t="str">
            <v xml:space="preserve"> nine hundred and eighty eight</v>
          </cell>
          <cell r="C992" t="str">
            <v xml:space="preserve"> nine hundred and eighty eight</v>
          </cell>
          <cell r="D992" t="str">
            <v xml:space="preserve"> nine hundred and eighty eight Thousand</v>
          </cell>
          <cell r="E992" t="str">
            <v xml:space="preserve"> nine hundred and eighty eight Lakhs</v>
          </cell>
          <cell r="F992" t="str">
            <v xml:space="preserve"> nine hundred and eighty eight Crores</v>
          </cell>
          <cell r="G992" t="str">
            <v xml:space="preserve"> nine hundred and eighty eight Millions</v>
          </cell>
          <cell r="H992" t="str">
            <v xml:space="preserve"> nine hundred and eighty eight Billions</v>
          </cell>
        </row>
        <row r="993">
          <cell r="A993">
            <v>989</v>
          </cell>
          <cell r="B993" t="str">
            <v xml:space="preserve"> nine hundred and eighty nine</v>
          </cell>
          <cell r="C993" t="str">
            <v xml:space="preserve"> nine hundred and eighty nine</v>
          </cell>
          <cell r="D993" t="str">
            <v xml:space="preserve"> nine hundred and eighty nine Thousand</v>
          </cell>
          <cell r="E993" t="str">
            <v xml:space="preserve"> nine hundred and eighty nine Lakhs</v>
          </cell>
          <cell r="F993" t="str">
            <v xml:space="preserve"> nine hundred and eighty nine Crores</v>
          </cell>
          <cell r="G993" t="str">
            <v xml:space="preserve"> nine hundred and eighty nine Millions</v>
          </cell>
          <cell r="H993" t="str">
            <v xml:space="preserve"> nine hundred and eighty nine Billions</v>
          </cell>
        </row>
        <row r="994">
          <cell r="A994">
            <v>990</v>
          </cell>
          <cell r="B994" t="str">
            <v xml:space="preserve"> nine hundred and ninety</v>
          </cell>
          <cell r="C994" t="str">
            <v xml:space="preserve"> nine hundred and ninety</v>
          </cell>
          <cell r="D994" t="str">
            <v xml:space="preserve"> nine hundred and ninety Thousand</v>
          </cell>
          <cell r="E994" t="str">
            <v xml:space="preserve"> nine hundred and ninety Lakhs</v>
          </cell>
          <cell r="F994" t="str">
            <v xml:space="preserve"> nine hundred and ninety Crores</v>
          </cell>
          <cell r="G994" t="str">
            <v xml:space="preserve"> nine hundred and ninety Millions</v>
          </cell>
          <cell r="H994" t="str">
            <v xml:space="preserve"> nine hundred and ninety Billions</v>
          </cell>
        </row>
        <row r="995">
          <cell r="A995">
            <v>991</v>
          </cell>
          <cell r="B995" t="str">
            <v xml:space="preserve"> nine hundred and ninety one</v>
          </cell>
          <cell r="C995" t="str">
            <v xml:space="preserve"> nine hundred and ninety one</v>
          </cell>
          <cell r="D995" t="str">
            <v xml:space="preserve"> nine hundred and ninety one Thousand</v>
          </cell>
          <cell r="E995" t="str">
            <v xml:space="preserve"> nine hundred and ninety one Lakhs</v>
          </cell>
          <cell r="F995" t="str">
            <v xml:space="preserve"> nine hundred and ninety one Crores</v>
          </cell>
          <cell r="G995" t="str">
            <v xml:space="preserve"> nine hundred and ninety one Millions</v>
          </cell>
          <cell r="H995" t="str">
            <v xml:space="preserve"> nine hundred and ninety one Billions</v>
          </cell>
        </row>
        <row r="996">
          <cell r="A996">
            <v>992</v>
          </cell>
          <cell r="B996" t="str">
            <v xml:space="preserve"> nine hundred and ninety two</v>
          </cell>
          <cell r="C996" t="str">
            <v xml:space="preserve"> nine hundred and ninety two</v>
          </cell>
          <cell r="D996" t="str">
            <v xml:space="preserve"> nine hundred and ninety two Thousand</v>
          </cell>
          <cell r="E996" t="str">
            <v xml:space="preserve"> nine hundred and ninety two Lakhs</v>
          </cell>
          <cell r="F996" t="str">
            <v xml:space="preserve"> nine hundred and ninety two Crores</v>
          </cell>
          <cell r="G996" t="str">
            <v xml:space="preserve"> nine hundred and ninety two Millions</v>
          </cell>
          <cell r="H996" t="str">
            <v xml:space="preserve"> nine hundred and ninety two Billions</v>
          </cell>
        </row>
        <row r="997">
          <cell r="A997">
            <v>993</v>
          </cell>
          <cell r="B997" t="str">
            <v xml:space="preserve"> nine hundred and ninety three</v>
          </cell>
          <cell r="C997" t="str">
            <v xml:space="preserve"> nine hundred and ninety three</v>
          </cell>
          <cell r="D997" t="str">
            <v xml:space="preserve"> nine hundred and ninety three Thousand</v>
          </cell>
          <cell r="E997" t="str">
            <v xml:space="preserve"> nine hundred and ninety three Lakhs</v>
          </cell>
          <cell r="F997" t="str">
            <v xml:space="preserve"> nine hundred and ninety three Crores</v>
          </cell>
          <cell r="G997" t="str">
            <v xml:space="preserve"> nine hundred and ninety three Millions</v>
          </cell>
          <cell r="H997" t="str">
            <v xml:space="preserve"> nine hundred and ninety three Billions</v>
          </cell>
        </row>
        <row r="998">
          <cell r="A998">
            <v>994</v>
          </cell>
          <cell r="B998" t="str">
            <v xml:space="preserve"> nine hundred and ninety four </v>
          </cell>
          <cell r="C998" t="str">
            <v xml:space="preserve"> nine hundred and ninety four </v>
          </cell>
          <cell r="D998" t="str">
            <v xml:space="preserve"> nine hundred and ninety four  Thousand</v>
          </cell>
          <cell r="E998" t="str">
            <v xml:space="preserve"> nine hundred and ninety four  Lakhs</v>
          </cell>
          <cell r="F998" t="str">
            <v xml:space="preserve"> nine hundred and ninety four  Crores</v>
          </cell>
          <cell r="G998" t="str">
            <v xml:space="preserve"> nine hundred and ninety four  Millions</v>
          </cell>
          <cell r="H998" t="str">
            <v xml:space="preserve"> nine hundred and ninety four  Billions</v>
          </cell>
        </row>
        <row r="999">
          <cell r="A999">
            <v>995</v>
          </cell>
          <cell r="B999" t="str">
            <v xml:space="preserve"> nine hundred and ninety five</v>
          </cell>
          <cell r="C999" t="str">
            <v xml:space="preserve"> nine hundred and ninety five</v>
          </cell>
          <cell r="D999" t="str">
            <v xml:space="preserve"> nine hundred and ninety five Thousand</v>
          </cell>
          <cell r="E999" t="str">
            <v xml:space="preserve"> nine hundred and ninety five Lakhs</v>
          </cell>
          <cell r="F999" t="str">
            <v xml:space="preserve"> nine hundred and ninety five Crores</v>
          </cell>
          <cell r="G999" t="str">
            <v xml:space="preserve"> nine hundred and ninety five Millions</v>
          </cell>
          <cell r="H999" t="str">
            <v xml:space="preserve"> nine hundred and ninety five Billions</v>
          </cell>
        </row>
        <row r="1000">
          <cell r="A1000">
            <v>996</v>
          </cell>
          <cell r="B1000" t="str">
            <v xml:space="preserve"> nine hundred and ninety six</v>
          </cell>
          <cell r="C1000" t="str">
            <v xml:space="preserve"> nine hundred and ninety six</v>
          </cell>
          <cell r="D1000" t="str">
            <v xml:space="preserve"> nine hundred and ninety six Thousand</v>
          </cell>
          <cell r="E1000" t="str">
            <v xml:space="preserve"> nine hundred and ninety six Lakhs</v>
          </cell>
          <cell r="F1000" t="str">
            <v xml:space="preserve"> nine hundred and ninety six Crores</v>
          </cell>
          <cell r="G1000" t="str">
            <v xml:space="preserve"> nine hundred and ninety six Millions</v>
          </cell>
          <cell r="H1000" t="str">
            <v xml:space="preserve"> nine hundred and ninety six Billions</v>
          </cell>
        </row>
        <row r="1001">
          <cell r="A1001">
            <v>997</v>
          </cell>
          <cell r="B1001" t="str">
            <v xml:space="preserve"> nine hundred and ninety seven</v>
          </cell>
          <cell r="C1001" t="str">
            <v xml:space="preserve"> nine hundred and ninety seven</v>
          </cell>
          <cell r="D1001" t="str">
            <v xml:space="preserve"> nine hundred and ninety seven Thousand</v>
          </cell>
          <cell r="E1001" t="str">
            <v xml:space="preserve"> nine hundred and ninety seven Lakhs</v>
          </cell>
          <cell r="F1001" t="str">
            <v xml:space="preserve"> nine hundred and ninety seven Crores</v>
          </cell>
          <cell r="G1001" t="str">
            <v xml:space="preserve"> nine hundred and ninety seven Millions</v>
          </cell>
          <cell r="H1001" t="str">
            <v xml:space="preserve"> nine hundred and ninety seven Billions</v>
          </cell>
        </row>
        <row r="1002">
          <cell r="A1002">
            <v>998</v>
          </cell>
          <cell r="B1002" t="str">
            <v xml:space="preserve"> nine hundred and ninety eight</v>
          </cell>
          <cell r="C1002" t="str">
            <v xml:space="preserve"> nine hundred and ninety eight</v>
          </cell>
          <cell r="D1002" t="str">
            <v xml:space="preserve"> nine hundred and ninety eight Thousand</v>
          </cell>
          <cell r="E1002" t="str">
            <v xml:space="preserve"> nine hundred and ninety eight Lakhs</v>
          </cell>
          <cell r="F1002" t="str">
            <v xml:space="preserve"> nine hundred and ninety eight Crores</v>
          </cell>
          <cell r="G1002" t="str">
            <v xml:space="preserve"> nine hundred and ninety eight Millions</v>
          </cell>
          <cell r="H1002" t="str">
            <v xml:space="preserve"> nine hundred and ninety eight Billions</v>
          </cell>
        </row>
        <row r="1003">
          <cell r="A1003">
            <v>999</v>
          </cell>
          <cell r="B1003" t="str">
            <v xml:space="preserve"> nine hundred and ninety nine</v>
          </cell>
          <cell r="C1003" t="str">
            <v xml:space="preserve"> nine hundred and ninety nine</v>
          </cell>
          <cell r="D1003" t="str">
            <v xml:space="preserve"> nine hundred and ninety nine Thousand</v>
          </cell>
          <cell r="E1003" t="str">
            <v xml:space="preserve"> nine hundred and ninety nine Lakhs</v>
          </cell>
          <cell r="F1003" t="str">
            <v xml:space="preserve"> nine hundred and ninety nine Crores</v>
          </cell>
          <cell r="G1003" t="str">
            <v xml:space="preserve"> nine hundred and ninety nine Millions</v>
          </cell>
          <cell r="H1003" t="str">
            <v xml:space="preserve"> nine hundred and ninety nine Billions</v>
          </cell>
        </row>
        <row r="1004">
          <cell r="A1004">
            <v>1000</v>
          </cell>
          <cell r="B1004" t="str">
            <v xml:space="preserve"> one thousand</v>
          </cell>
          <cell r="C1004" t="str">
            <v xml:space="preserve"> one thousand</v>
          </cell>
          <cell r="D1004" t="str">
            <v xml:space="preserve"> one thousand Thousand</v>
          </cell>
          <cell r="E1004" t="str">
            <v xml:space="preserve"> one thousand Lakhs</v>
          </cell>
          <cell r="F1004" t="str">
            <v xml:space="preserve"> one thousand Crores</v>
          </cell>
          <cell r="G1004" t="str">
            <v xml:space="preserve"> one thousand Millions</v>
          </cell>
          <cell r="H1004" t="str">
            <v xml:space="preserve"> one thousand Billions</v>
          </cell>
        </row>
        <row r="1005">
          <cell r="A1005">
            <v>1001</v>
          </cell>
          <cell r="B1005" t="str">
            <v xml:space="preserve"> ?????ERROR?????</v>
          </cell>
          <cell r="C1005" t="str">
            <v xml:space="preserve"> ?????ERROR?????</v>
          </cell>
          <cell r="D1005" t="str">
            <v xml:space="preserve"> ?????ERROR????? Thousand</v>
          </cell>
          <cell r="E1005" t="str">
            <v xml:space="preserve"> ?????ERROR????? Lakhs</v>
          </cell>
          <cell r="F1005" t="str">
            <v xml:space="preserve"> ?????ERROR????? Crores</v>
          </cell>
          <cell r="G1005" t="str">
            <v xml:space="preserve"> ?????ERROR????? Millions</v>
          </cell>
          <cell r="H1005" t="str">
            <v xml:space="preserve"> ?????ERROR????? Billions</v>
          </cell>
          <cell r="I1005" t="str">
            <v>?????ERROR?????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- Acc for Office"/>
      <sheetName val="Dec - 2"/>
      <sheetName val="Dec-1(Acctcode)"/>
      <sheetName val="Dec - 1 "/>
      <sheetName val="Dec - 1(2)"/>
      <sheetName val="Nov -2 (2)"/>
      <sheetName val="Stament of Account November"/>
      <sheetName val="Stament of Account Nov-2 &amp;Dec I"/>
      <sheetName val="Account -Nov -2 "/>
      <sheetName val="Traial Balance as on Nov 15"/>
      <sheetName val="Sheet2"/>
      <sheetName val="Nov -2"/>
      <sheetName val="Account Nov -1  (2)"/>
      <sheetName val="Account Nov -1 "/>
      <sheetName val="Statement of Acc Nov-1"/>
      <sheetName val="Nov -1"/>
      <sheetName val="Statement of Acc Spe-2 (2)"/>
      <sheetName val="Traial Balance as on Oct 30"/>
      <sheetName val="Oct -2 (2)"/>
      <sheetName val="Statement of Acc Oct - II"/>
      <sheetName val="Traial Balance as on Sept30"/>
      <sheetName val="Statement of Acc Bal"/>
      <sheetName val="Oct -2"/>
      <sheetName val="Statement of Oct - 1 (2)"/>
      <sheetName val="Statement of Acc Oct - 1"/>
      <sheetName val="Statement of Oct - 1"/>
      <sheetName val="Oct - 1"/>
      <sheetName val="Sept - 1&amp;2 (2)"/>
      <sheetName val="Statement of Acc Spe-2"/>
      <sheetName val="Atatement of Acc Sept-2"/>
      <sheetName val="Statement of Acc Spe-1"/>
      <sheetName val="Sept - Acc"/>
      <sheetName val="Sept - 1&amp;2"/>
      <sheetName val="June-I&amp;II"/>
      <sheetName val="july-I (2)"/>
      <sheetName val="Aug-I (2)"/>
      <sheetName val="Traial Balance as on Aug -31"/>
      <sheetName val="Aug-second"/>
      <sheetName val="Statement of Account Aug - I"/>
      <sheetName val="Statement of Acc - Aug-I"/>
      <sheetName val="Aug-I"/>
      <sheetName val="Statement of Account May"/>
      <sheetName val="july-I ACC"/>
      <sheetName val="Statement of AccountJuly"/>
      <sheetName val="feb&amp;mar (2)"/>
      <sheetName val="feb&amp;mar"/>
      <sheetName val="sheet2 (2)"/>
      <sheetName val="july-I"/>
      <sheetName val="Sheet1"/>
      <sheetName val="dBase"/>
      <sheetName val="Staff Acco."/>
      <sheetName val="DATA"/>
      <sheetName val="As per PCA"/>
      <sheetName val="PRECAST lightconc-II"/>
      <sheetName val="CFL-KIM"/>
      <sheetName val="COST"/>
      <sheetName val="Revenue"/>
      <sheetName val="PLAN_FEB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26">
          <cell r="H126">
            <v>5000</v>
          </cell>
        </row>
        <row r="127">
          <cell r="H127">
            <v>48251</v>
          </cell>
        </row>
        <row r="128">
          <cell r="H128">
            <v>9194</v>
          </cell>
        </row>
        <row r="129">
          <cell r="H129">
            <v>347566</v>
          </cell>
        </row>
        <row r="130">
          <cell r="H130">
            <v>2200</v>
          </cell>
        </row>
        <row r="131">
          <cell r="H131">
            <v>1500</v>
          </cell>
        </row>
        <row r="132">
          <cell r="H132">
            <v>4200</v>
          </cell>
        </row>
        <row r="133">
          <cell r="H133">
            <v>6527</v>
          </cell>
        </row>
        <row r="134">
          <cell r="H134">
            <v>37826</v>
          </cell>
        </row>
        <row r="135">
          <cell r="H135">
            <v>75652</v>
          </cell>
        </row>
        <row r="136">
          <cell r="H136">
            <v>10963</v>
          </cell>
        </row>
        <row r="137">
          <cell r="H137">
            <v>1725</v>
          </cell>
        </row>
        <row r="138">
          <cell r="H138">
            <v>3450</v>
          </cell>
        </row>
        <row r="139">
          <cell r="H139">
            <v>74992</v>
          </cell>
        </row>
        <row r="140">
          <cell r="H140">
            <v>150300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  <sheetName val="Print Sheet"/>
      <sheetName val="Sheet3"/>
      <sheetName val="UNIT WT MASTER"/>
      <sheetName val="Sch-3"/>
      <sheetName val="As per PCA"/>
      <sheetName val="dBase"/>
      <sheetName val="july-I"/>
      <sheetName val="Report"/>
      <sheetName val="Data_Sheet1"/>
      <sheetName val="Print_Sheet1"/>
      <sheetName val="UNIT_WT_MASTER1"/>
      <sheetName val="As_per_PCA1"/>
      <sheetName val="Data_Sheet"/>
      <sheetName val="Print_Sheet"/>
      <sheetName val="UNIT_WT_MASTER"/>
      <sheetName val="As_per_PCA"/>
      <sheetName val="Data_Sheet2"/>
      <sheetName val="Print_Sheet2"/>
      <sheetName val="UNIT_WT_MASTER2"/>
      <sheetName val="As_per_PCA2"/>
      <sheetName val="Transfer"/>
      <sheetName val="Format - 4"/>
      <sheetName val="main"/>
      <sheetName val="SE800"/>
      <sheetName val="1641"/>
      <sheetName val="cal"/>
      <sheetName val="LANGUAGE"/>
      <sheetName val="SITE OVERHEADS"/>
      <sheetName val="SUMMARY"/>
      <sheetName val="direct cost shed a-2 "/>
      <sheetName val="sc cost feb 03"/>
      <sheetName val="TABLES"/>
    </sheetNames>
    <sheetDataSet>
      <sheetData sheetId="0">
        <row r="2">
          <cell r="A2" t="str">
            <v>Month &amp; Year</v>
          </cell>
        </row>
        <row r="3">
          <cell r="A3">
            <v>35521</v>
          </cell>
          <cell r="B3">
            <v>1</v>
          </cell>
        </row>
        <row r="4">
          <cell r="A4">
            <v>35551</v>
          </cell>
          <cell r="B4">
            <v>0</v>
          </cell>
        </row>
        <row r="5">
          <cell r="A5">
            <v>35582</v>
          </cell>
          <cell r="B5">
            <v>0</v>
          </cell>
        </row>
        <row r="6">
          <cell r="A6">
            <v>35612</v>
          </cell>
          <cell r="B6">
            <v>0</v>
          </cell>
        </row>
        <row r="7">
          <cell r="A7">
            <v>35643</v>
          </cell>
          <cell r="B7">
            <v>0</v>
          </cell>
        </row>
        <row r="8">
          <cell r="A8">
            <v>35674</v>
          </cell>
          <cell r="B8">
            <v>0</v>
          </cell>
        </row>
        <row r="9">
          <cell r="A9">
            <v>35704</v>
          </cell>
          <cell r="B9">
            <v>0</v>
          </cell>
        </row>
        <row r="10">
          <cell r="A10">
            <v>35735</v>
          </cell>
          <cell r="B10">
            <v>0</v>
          </cell>
        </row>
        <row r="11">
          <cell r="A11">
            <v>35765</v>
          </cell>
          <cell r="B11">
            <v>0</v>
          </cell>
        </row>
        <row r="12">
          <cell r="A12">
            <v>35796</v>
          </cell>
          <cell r="B12">
            <v>0</v>
          </cell>
        </row>
        <row r="13">
          <cell r="A13">
            <v>35827</v>
          </cell>
          <cell r="B13">
            <v>0</v>
          </cell>
        </row>
        <row r="14">
          <cell r="A14">
            <v>35855</v>
          </cell>
          <cell r="B14">
            <v>0</v>
          </cell>
        </row>
        <row r="15">
          <cell r="A15">
            <v>35886</v>
          </cell>
          <cell r="B15">
            <v>0</v>
          </cell>
        </row>
        <row r="16">
          <cell r="A16">
            <v>35916</v>
          </cell>
          <cell r="B16">
            <v>0</v>
          </cell>
        </row>
        <row r="17">
          <cell r="A17">
            <v>35947</v>
          </cell>
          <cell r="B17">
            <v>0</v>
          </cell>
        </row>
        <row r="18">
          <cell r="A18">
            <v>35977</v>
          </cell>
          <cell r="B18">
            <v>0</v>
          </cell>
        </row>
        <row r="19">
          <cell r="A19">
            <v>36008</v>
          </cell>
          <cell r="B19">
            <v>0</v>
          </cell>
        </row>
        <row r="20">
          <cell r="A20">
            <v>36039</v>
          </cell>
          <cell r="B20">
            <v>0</v>
          </cell>
        </row>
        <row r="21">
          <cell r="A21">
            <v>36069</v>
          </cell>
          <cell r="B21">
            <v>0</v>
          </cell>
        </row>
        <row r="22">
          <cell r="A22">
            <v>36100</v>
          </cell>
          <cell r="B22">
            <v>0</v>
          </cell>
        </row>
        <row r="23">
          <cell r="A23">
            <v>36130</v>
          </cell>
          <cell r="B23">
            <v>0</v>
          </cell>
        </row>
        <row r="24">
          <cell r="A24">
            <v>36161</v>
          </cell>
          <cell r="B24">
            <v>0</v>
          </cell>
        </row>
        <row r="25">
          <cell r="A25">
            <v>36192</v>
          </cell>
          <cell r="B25">
            <v>0</v>
          </cell>
        </row>
        <row r="26">
          <cell r="A26">
            <v>36220</v>
          </cell>
          <cell r="B26">
            <v>0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2" t="str">
            <v>Month &amp; Year</v>
          </cell>
        </row>
      </sheetData>
      <sheetData sheetId="10">
        <row r="2">
          <cell r="A2" t="str">
            <v>Month &amp; Year</v>
          </cell>
        </row>
      </sheetData>
      <sheetData sheetId="11"/>
      <sheetData sheetId="12"/>
      <sheetData sheetId="13">
        <row r="2">
          <cell r="A2" t="str">
            <v>Month &amp; Year</v>
          </cell>
        </row>
      </sheetData>
      <sheetData sheetId="14">
        <row r="2">
          <cell r="A2" t="str">
            <v>Month &amp; Year</v>
          </cell>
        </row>
      </sheetData>
      <sheetData sheetId="15"/>
      <sheetData sheetId="16"/>
      <sheetData sheetId="17">
        <row r="2">
          <cell r="A2" t="str">
            <v>Month &amp; Year</v>
          </cell>
        </row>
      </sheetData>
      <sheetData sheetId="18">
        <row r="2">
          <cell r="A2" t="str">
            <v>Month &amp; Year</v>
          </cell>
        </row>
      </sheetData>
      <sheetData sheetId="19">
        <row r="2">
          <cell r="A2" t="str">
            <v>Month &amp; Year</v>
          </cell>
        </row>
      </sheetData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  <sheetName val="Abstract"/>
      <sheetName val="Insp_Dtl"/>
      <sheetName val="KALK"/>
      <sheetName val="EP 13-14"/>
      <sheetName val="IE 13-14"/>
      <sheetName val="SS 13-14"/>
      <sheetName val="TL 13-14"/>
      <sheetName val="DSLP"/>
      <sheetName val="FDn Wet"/>
      <sheetName val="Tower Erection"/>
      <sheetName val="water prop."/>
      <sheetName val="PRECAST lightconc-II"/>
      <sheetName val="Codes"/>
      <sheetName val="purpose&amp;input"/>
      <sheetName val="Activity No (A) ( 12)  "/>
      <sheetName val="1515"/>
      <sheetName val="FdN"/>
      <sheetName val="Tower"/>
      <sheetName val="FORM7"/>
      <sheetName val="Design"/>
      <sheetName val="july-I"/>
      <sheetName val="Opinion"/>
      <sheetName val="List of Vendors"/>
      <sheetName val="ESIC_DEDN_"/>
      <sheetName val="Sch-1"/>
      <sheetName val="Data Sheet"/>
      <sheetName val="DETAILED__BOQ1"/>
      <sheetName val="EP_13-141"/>
      <sheetName val="IE_13-141"/>
      <sheetName val="SS_13-141"/>
      <sheetName val="TL_13-141"/>
      <sheetName val="water_prop_1"/>
      <sheetName val="FDn_Wet1"/>
      <sheetName val="Tower_Erection1"/>
      <sheetName val="PRECAST_lightconc-II1"/>
      <sheetName val="Activity_No_(A)_(_12)__1"/>
      <sheetName val="Data_Sheet1"/>
      <sheetName val="DETAILED__BOQ"/>
      <sheetName val="EP_13-14"/>
      <sheetName val="IE_13-14"/>
      <sheetName val="SS_13-14"/>
      <sheetName val="TL_13-14"/>
      <sheetName val="water_prop_"/>
      <sheetName val="FDn_Wet"/>
      <sheetName val="Tower_Erection"/>
      <sheetName val="PRECAST_lightconc-II"/>
      <sheetName val="Activity_No_(A)_(_12)__"/>
      <sheetName val="Data_Sheet"/>
      <sheetName val="Sheet 1"/>
      <sheetName val="Load Details(B1)"/>
      <sheetName val="Vind-BtB"/>
      <sheetName val="Sheet1"/>
      <sheetName val="AcqIS"/>
      <sheetName val="AcqBSCF"/>
      <sheetName val="Sens"/>
      <sheetName val="CLAY"/>
      <sheetName val="3BPA00132-5-3 W plan HVPNL"/>
      <sheetName val="TABLES"/>
      <sheetName val="Load Details(B2)"/>
      <sheetName val="BTB"/>
      <sheetName val="cf"/>
      <sheetName val="orders"/>
      <sheetName val="Basis"/>
      <sheetName val="inWords"/>
      <sheetName val="beam-reinft-IIInd floor"/>
      <sheetName val="Timesheet"/>
      <sheetName val="ITEMS"/>
      <sheetName val="DETAILED__BOQ2"/>
      <sheetName val="EP_13-142"/>
      <sheetName val="IE_13-142"/>
      <sheetName val="SS_13-142"/>
      <sheetName val="TL_13-142"/>
      <sheetName val="water_prop_2"/>
      <sheetName val="FDn_Wet2"/>
      <sheetName val="Tower_Erection2"/>
      <sheetName val="PRECAST_lightconc-II2"/>
      <sheetName val="Activity_No_(A)_(_12)__2"/>
      <sheetName val="Data_Sheet2"/>
      <sheetName val="List_of_Vendors"/>
      <sheetName val="Sheet_1"/>
      <sheetName val="Load_Details(B1)"/>
      <sheetName val="3BPA00132-5-3_W_plan_HVPNL"/>
      <sheetName val="Load_Details(B2)"/>
      <sheetName val="beam-reinft-IIInd_floor"/>
      <sheetName val="boq"/>
      <sheetName val="Sheet_11"/>
      <sheetName val="Load_Details(B1)1"/>
      <sheetName val="DETAILED__BOQ3"/>
      <sheetName val="Sheet_12"/>
      <sheetName val="Load_Details(B1)2"/>
      <sheetName val="DETAILED__BOQ4"/>
      <sheetName val="Sheet_13"/>
      <sheetName val="Load_Details(B1)3"/>
      <sheetName val="Report"/>
      <sheetName val="title"/>
      <sheetName val="New33KVSS_E3"/>
      <sheetName val="Prop aug of Ex 33KVSS_E3a"/>
      <sheetName val="Staff Acco."/>
      <sheetName val="Rate Analysis"/>
      <sheetName val="Scheme Area Details_Block__ C2"/>
      <sheetName val="mexico-c"/>
      <sheetName val="pack (b)"/>
      <sheetName val="dBase"/>
      <sheetName val="mweqpt"/>
      <sheetName val="presentation"/>
      <sheetName val="CFL-KIM"/>
      <sheetName val="Sum"/>
      <sheetName val="Cost Sch-1"/>
      <sheetName val="Sch-1a"/>
      <sheetName val="1.1 Trs. Fai."/>
      <sheetName val="PRODUCTION DATA"/>
      <sheetName val="CO FORMS"/>
      <sheetName val="INV COST"/>
      <sheetName val="MATERIAL AC"/>
      <sheetName val="FOR VARIANCE CALC."/>
      <sheetName val="TB"/>
      <sheetName val="SCRAP"/>
      <sheetName val="VARIANCE SUMMARY"/>
      <sheetName val="main"/>
      <sheetName val="cost sheet"/>
      <sheetName val="p &amp; l "/>
      <sheetName val="Variables"/>
      <sheetName val="DETAILED__BOQ6"/>
      <sheetName val="water_prop_6"/>
      <sheetName val="water_prop_3"/>
      <sheetName val="water_prop_4"/>
      <sheetName val="DETAILED__BOQ5"/>
      <sheetName val="water_prop_5"/>
      <sheetName val="04REL"/>
      <sheetName val="Sch-1(Option-I)"/>
      <sheetName val="exp-businessplan"/>
      <sheetName val="BM_Al"/>
      <sheetName val="REL"/>
    </sheetNames>
    <sheetDataSet>
      <sheetData sheetId="0" refreshError="1">
        <row r="1">
          <cell r="A1" t="str">
            <v>ORISSA State Electricity Board, - GRIDCO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">
          <cell r="A1" t="str">
            <v>ORISSA State Electricity Board, - GRIDCO</v>
          </cell>
        </row>
      </sheetData>
      <sheetData sheetId="28">
        <row r="1">
          <cell r="A1" t="str">
            <v>ORISSA State Electricity Board, - GRIDCO</v>
          </cell>
        </row>
      </sheetData>
      <sheetData sheetId="29">
        <row r="1">
          <cell r="A1" t="str">
            <v>ORISSA State Electricity Board, - GRIDCO</v>
          </cell>
        </row>
      </sheetData>
      <sheetData sheetId="30">
        <row r="1">
          <cell r="A1" t="str">
            <v>ORISSA State Electricity Board, - GRIDCO</v>
          </cell>
        </row>
      </sheetData>
      <sheetData sheetId="31">
        <row r="1">
          <cell r="A1" t="str">
            <v>ORISSA State Electricity Board, - GRIDCO</v>
          </cell>
        </row>
      </sheetData>
      <sheetData sheetId="32">
        <row r="1">
          <cell r="A1" t="str">
            <v>ORISSA State Electricity Board, - GRIDCO</v>
          </cell>
        </row>
      </sheetData>
      <sheetData sheetId="33">
        <row r="1">
          <cell r="A1" t="str">
            <v>ORISSA State Electricity Board, - GRIDCO</v>
          </cell>
        </row>
      </sheetData>
      <sheetData sheetId="34">
        <row r="1">
          <cell r="A1" t="str">
            <v>ORISSA State Electricity Board, - GRIDCO</v>
          </cell>
        </row>
      </sheetData>
      <sheetData sheetId="35">
        <row r="1">
          <cell r="A1" t="str">
            <v>ORISSA State Electricity Board, - GRIDCO</v>
          </cell>
        </row>
      </sheetData>
      <sheetData sheetId="36">
        <row r="1">
          <cell r="A1" t="str">
            <v>ORISSA State Electricity Board, - GRIDCO</v>
          </cell>
        </row>
      </sheetData>
      <sheetData sheetId="37">
        <row r="1">
          <cell r="A1" t="str">
            <v>ORISSA State Electricity Board, - GRIDCO</v>
          </cell>
        </row>
      </sheetData>
      <sheetData sheetId="38">
        <row r="1">
          <cell r="A1" t="str">
            <v>ORISSA State Electricity Board, - GRIDCO</v>
          </cell>
        </row>
      </sheetData>
      <sheetData sheetId="39">
        <row r="1">
          <cell r="A1" t="str">
            <v>ORISSA State Electricity Board, - GRIDCO</v>
          </cell>
        </row>
      </sheetData>
      <sheetData sheetId="40">
        <row r="1">
          <cell r="A1" t="str">
            <v>ORISSA State Electricity Board, - GRIDCO</v>
          </cell>
        </row>
      </sheetData>
      <sheetData sheetId="41">
        <row r="1">
          <cell r="A1" t="str">
            <v>ORISSA State Electricity Board, - GRIDCO</v>
          </cell>
        </row>
      </sheetData>
      <sheetData sheetId="42">
        <row r="1">
          <cell r="A1" t="str">
            <v>ORISSA State Electricity Board, - GRIDCO</v>
          </cell>
        </row>
      </sheetData>
      <sheetData sheetId="43">
        <row r="1">
          <cell r="A1" t="str">
            <v>ORISSA State Electricity Board, - GRIDCO</v>
          </cell>
        </row>
      </sheetData>
      <sheetData sheetId="44">
        <row r="1">
          <cell r="A1" t="str">
            <v>ORISSA State Electricity Board, - GRIDCO</v>
          </cell>
        </row>
      </sheetData>
      <sheetData sheetId="45">
        <row r="1">
          <cell r="A1" t="str">
            <v>ORISSA State Electricity Board, - GRIDCO</v>
          </cell>
        </row>
      </sheetData>
      <sheetData sheetId="46">
        <row r="1">
          <cell r="A1" t="str">
            <v>ORISSA State Electricity Board, - GRIDCO</v>
          </cell>
        </row>
      </sheetData>
      <sheetData sheetId="47">
        <row r="1">
          <cell r="A1" t="str">
            <v>ORISSA State Electricity Board, - GRIDCO</v>
          </cell>
        </row>
      </sheetData>
      <sheetData sheetId="48">
        <row r="1">
          <cell r="A1" t="str">
            <v>ORISSA State Electricity Board, - GRIDCO</v>
          </cell>
        </row>
      </sheetData>
      <sheetData sheetId="49">
        <row r="1">
          <cell r="A1" t="str">
            <v>ORISSA State Electricity Board, - GRIDCO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>
        <row r="1">
          <cell r="A1" t="str">
            <v>ORISSA State Electricity Board, - GRIDCO</v>
          </cell>
        </row>
      </sheetData>
      <sheetData sheetId="69">
        <row r="1">
          <cell r="A1" t="str">
            <v>ORISSA State Electricity Board, - GRIDCO</v>
          </cell>
        </row>
      </sheetData>
      <sheetData sheetId="70">
        <row r="1">
          <cell r="A1" t="str">
            <v>ORISSA State Electricity Board, - GRIDCO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2">
          <cell r="A2" t="str">
            <v>400 kV CONTROL ROOM BUILDING</v>
          </cell>
        </row>
      </sheetData>
      <sheetData sheetId="80">
        <row r="2">
          <cell r="A2" t="str">
            <v>400 kV CONTROL ROOM BUILDING</v>
          </cell>
        </row>
      </sheetData>
      <sheetData sheetId="81">
        <row r="2">
          <cell r="A2" t="str">
            <v>400 kV CONTROL ROOM BUILDING</v>
          </cell>
        </row>
      </sheetData>
      <sheetData sheetId="82">
        <row r="2">
          <cell r="A2" t="str">
            <v>400 kV CONTROL ROOM BUILDING</v>
          </cell>
        </row>
      </sheetData>
      <sheetData sheetId="83"/>
      <sheetData sheetId="84"/>
      <sheetData sheetId="85" refreshError="1"/>
      <sheetData sheetId="86" refreshError="1"/>
      <sheetData sheetId="87" refreshError="1"/>
      <sheetData sheetId="88">
        <row r="1">
          <cell r="A1" t="str">
            <v>ORISSA State Electricity Board, - GRIDCO</v>
          </cell>
        </row>
      </sheetData>
      <sheetData sheetId="89">
        <row r="2">
          <cell r="A2" t="str">
            <v>400 kV CONTROL ROOM BUILDING</v>
          </cell>
        </row>
      </sheetData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Supply"/>
      <sheetName val="OPGW Supply"/>
    </sheetNames>
    <sheetDataSet>
      <sheetData sheetId="0">
        <row r="1">
          <cell r="A1" t="str">
            <v xml:space="preserve">PHYSICAL STATUS OF CONDUCTOR AS ON DATE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</row>
        <row r="2">
          <cell r="A2" t="str">
            <v>SL NO</v>
          </cell>
          <cell r="B2" t="str">
            <v>REC. DATE</v>
          </cell>
          <cell r="C2" t="str">
            <v xml:space="preserve">BILL NO </v>
          </cell>
          <cell r="D2" t="str">
            <v>PERMIT NO.</v>
          </cell>
          <cell r="E2" t="str">
            <v>LR NO</v>
          </cell>
          <cell r="F2" t="str">
            <v>LR DATE</v>
          </cell>
          <cell r="G2" t="str">
            <v>VEHICLE NO</v>
          </cell>
          <cell r="H2" t="str">
            <v xml:space="preserve">TRANSPORTER  </v>
          </cell>
          <cell r="I2" t="str">
            <v>MATERIAL DESCRIPTION</v>
          </cell>
          <cell r="J2" t="str">
            <v>QNTY</v>
          </cell>
          <cell r="K2" t="str">
            <v>MT</v>
          </cell>
          <cell r="L2" t="str">
            <v>DRUM NO</v>
          </cell>
          <cell r="M2" t="str">
            <v>LENGTH IN (Mtr.)</v>
          </cell>
        </row>
        <row r="3">
          <cell r="A3">
            <v>1</v>
          </cell>
          <cell r="B3" t="str">
            <v>21.04.11</v>
          </cell>
          <cell r="C3">
            <v>11150001</v>
          </cell>
          <cell r="D3" t="str">
            <v>2010-2011/18139200613065</v>
          </cell>
          <cell r="E3">
            <v>1441</v>
          </cell>
          <cell r="F3" t="str">
            <v>19.04.11</v>
          </cell>
          <cell r="G3" t="str">
            <v>HR38Q-9687</v>
          </cell>
          <cell r="H3" t="str">
            <v>MAPLE LOGISTIC PVT.LTD</v>
          </cell>
          <cell r="I3" t="str">
            <v xml:space="preserve">AC SR LAPWING CONDUCTOR </v>
          </cell>
          <cell r="J3">
            <v>11.146000000000001</v>
          </cell>
          <cell r="K3">
            <v>35.024999999999999</v>
          </cell>
          <cell r="L3" t="str">
            <v xml:space="preserve">VLW-664  </v>
          </cell>
          <cell r="M3">
            <v>1863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 t="str">
            <v>45/4.78+7/3.18MM</v>
          </cell>
          <cell r="J4">
            <v>0</v>
          </cell>
          <cell r="K4">
            <v>0</v>
          </cell>
          <cell r="L4" t="str">
            <v>VLW - 665</v>
          </cell>
          <cell r="M4">
            <v>1857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 xml:space="preserve">VLW  - 667 </v>
          </cell>
          <cell r="M5">
            <v>1880</v>
          </cell>
        </row>
        <row r="6">
          <cell r="A6">
            <v>0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 xml:space="preserve">VLW   - 668 </v>
          </cell>
          <cell r="M6">
            <v>1835</v>
          </cell>
        </row>
        <row r="7">
          <cell r="A7">
            <v>0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VLW   - 669 </v>
          </cell>
          <cell r="M7">
            <v>1873</v>
          </cell>
        </row>
        <row r="8">
          <cell r="A8">
            <v>0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 xml:space="preserve">VLW    - 677 </v>
          </cell>
          <cell r="M8">
            <v>1838</v>
          </cell>
        </row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2</v>
          </cell>
          <cell r="B10" t="str">
            <v>21.04.11</v>
          </cell>
          <cell r="C10">
            <v>11150002</v>
          </cell>
          <cell r="D10" t="str">
            <v>2010-2011/18139200613066</v>
          </cell>
          <cell r="E10">
            <v>1442</v>
          </cell>
          <cell r="F10" t="str">
            <v>19.04.11</v>
          </cell>
          <cell r="G10" t="str">
            <v>HR38Q-9676</v>
          </cell>
          <cell r="H10" t="str">
            <v>MAPLE LOGISTIC PVT.LTD</v>
          </cell>
          <cell r="I10" t="str">
            <v xml:space="preserve">AC SR LAPWING CONDUCTOR </v>
          </cell>
          <cell r="J10">
            <v>11.143000000000001</v>
          </cell>
          <cell r="K10">
            <v>35.07</v>
          </cell>
          <cell r="L10" t="str">
            <v xml:space="preserve">VLW -697 </v>
          </cell>
          <cell r="M10">
            <v>1863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 t="str">
            <v>45/4.78+7/3.18MM</v>
          </cell>
          <cell r="J11">
            <v>0</v>
          </cell>
          <cell r="K11">
            <v>0</v>
          </cell>
          <cell r="L11" t="str">
            <v xml:space="preserve">VLW -705 </v>
          </cell>
          <cell r="M11">
            <v>1838</v>
          </cell>
        </row>
        <row r="12">
          <cell r="A12">
            <v>0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 xml:space="preserve">VLW - 708 </v>
          </cell>
          <cell r="M12">
            <v>1865</v>
          </cell>
        </row>
        <row r="13">
          <cell r="A13">
            <v>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 xml:space="preserve">VLW -709 </v>
          </cell>
          <cell r="M13">
            <v>1841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 xml:space="preserve">VLW - 711 </v>
          </cell>
          <cell r="M14">
            <v>1870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VLW - 768</v>
          </cell>
          <cell r="M15">
            <v>1866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C10" t="str">
            <v>SUPPORT REACTIONS FOR TOWER TYPE AT- 3 (-3m EXTENSION)</v>
          </cell>
        </row>
      </sheetData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Progress"/>
      <sheetName val="TS (2)"/>
      <sheetName val="Visual Chart"/>
      <sheetName val="TS"/>
      <sheetName val="TSE-MANUAL-LT-11KV-33KV Details"/>
      <sheetName val="Crossing Details"/>
      <sheetName val="Engineering Details"/>
      <sheetName val="coimbatore"/>
      <sheetName val="STR print"/>
      <sheetName val="Tripp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0">
          <cell r="B10" t="str">
            <v>AP32</v>
          </cell>
          <cell r="C10" t="str">
            <v>1DC2+6</v>
          </cell>
          <cell r="D10">
            <v>249.63499999999999</v>
          </cell>
        </row>
        <row r="12">
          <cell r="B12" t="str">
            <v>AP33</v>
          </cell>
          <cell r="C12" t="str">
            <v>1DD45+18</v>
          </cell>
          <cell r="D12">
            <v>425</v>
          </cell>
        </row>
        <row r="14">
          <cell r="B14" t="str">
            <v>33/1</v>
          </cell>
          <cell r="C14" t="str">
            <v>1DA-3</v>
          </cell>
          <cell r="D14">
            <v>425</v>
          </cell>
        </row>
        <row r="16">
          <cell r="B16" t="str">
            <v>33/2</v>
          </cell>
          <cell r="C16" t="str">
            <v>1DA+6</v>
          </cell>
          <cell r="D16">
            <v>390</v>
          </cell>
        </row>
        <row r="18">
          <cell r="B18" t="str">
            <v>33/3</v>
          </cell>
          <cell r="C18" t="str">
            <v>1DA+9</v>
          </cell>
          <cell r="D18">
            <v>265</v>
          </cell>
        </row>
        <row r="20">
          <cell r="B20" t="str">
            <v>33/4</v>
          </cell>
          <cell r="C20" t="str">
            <v>1DA+3</v>
          </cell>
          <cell r="D20">
            <v>510</v>
          </cell>
        </row>
        <row r="22">
          <cell r="B22" t="str">
            <v>33/5</v>
          </cell>
          <cell r="C22" t="str">
            <v>1DB1+9</v>
          </cell>
          <cell r="D22">
            <v>380</v>
          </cell>
        </row>
        <row r="24">
          <cell r="B24" t="str">
            <v>33/6</v>
          </cell>
          <cell r="C24" t="str">
            <v>1DB1+9</v>
          </cell>
          <cell r="D24">
            <v>420</v>
          </cell>
        </row>
        <row r="26">
          <cell r="B26" t="str">
            <v>33/7</v>
          </cell>
          <cell r="C26" t="str">
            <v>1DA-3</v>
          </cell>
          <cell r="D26">
            <v>335</v>
          </cell>
        </row>
        <row r="28">
          <cell r="B28" t="str">
            <v>33/8</v>
          </cell>
          <cell r="C28" t="str">
            <v>1DA-3</v>
          </cell>
          <cell r="D28">
            <v>345</v>
          </cell>
        </row>
        <row r="30">
          <cell r="B30" t="str">
            <v>33/9</v>
          </cell>
          <cell r="C30" t="str">
            <v>1DA-3</v>
          </cell>
          <cell r="D30">
            <v>365</v>
          </cell>
        </row>
        <row r="32">
          <cell r="B32" t="str">
            <v>33/10</v>
          </cell>
          <cell r="C32" t="str">
            <v>1DA+0</v>
          </cell>
          <cell r="D32">
            <v>356</v>
          </cell>
        </row>
        <row r="34">
          <cell r="B34" t="str">
            <v>33/11</v>
          </cell>
          <cell r="C34" t="str">
            <v>1DA-3</v>
          </cell>
          <cell r="D34">
            <v>332</v>
          </cell>
        </row>
        <row r="36">
          <cell r="B36" t="str">
            <v>33/12</v>
          </cell>
          <cell r="C36" t="str">
            <v>1DA+0</v>
          </cell>
          <cell r="D36">
            <v>384.42399999999998</v>
          </cell>
        </row>
        <row r="38">
          <cell r="B38" t="str">
            <v>AP34</v>
          </cell>
          <cell r="C38" t="str">
            <v>1DB1+0</v>
          </cell>
          <cell r="D38">
            <v>385</v>
          </cell>
        </row>
        <row r="40">
          <cell r="B40" t="str">
            <v>34/1</v>
          </cell>
          <cell r="C40" t="str">
            <v>1DA+0</v>
          </cell>
          <cell r="D40">
            <v>423</v>
          </cell>
        </row>
        <row r="42">
          <cell r="B42" t="str">
            <v>34/2</v>
          </cell>
          <cell r="C42" t="str">
            <v>1DA+0</v>
          </cell>
          <cell r="D42">
            <v>382</v>
          </cell>
        </row>
        <row r="44">
          <cell r="B44" t="str">
            <v>34/3</v>
          </cell>
          <cell r="C44" t="str">
            <v>1DA+0</v>
          </cell>
          <cell r="D44">
            <v>405</v>
          </cell>
        </row>
        <row r="46">
          <cell r="B46" t="str">
            <v>34/4</v>
          </cell>
          <cell r="C46" t="str">
            <v>1DA+3</v>
          </cell>
          <cell r="D46">
            <v>388.45800000000003</v>
          </cell>
        </row>
        <row r="48">
          <cell r="B48" t="str">
            <v>AP35</v>
          </cell>
          <cell r="C48" t="str">
            <v>1DB1+0</v>
          </cell>
          <cell r="D48">
            <v>405</v>
          </cell>
        </row>
        <row r="50">
          <cell r="B50" t="str">
            <v>35/1</v>
          </cell>
          <cell r="C50" t="str">
            <v>1DA+3</v>
          </cell>
          <cell r="D50">
            <v>360</v>
          </cell>
        </row>
        <row r="52">
          <cell r="B52" t="str">
            <v>35/2</v>
          </cell>
          <cell r="C52" t="str">
            <v>1DA+3</v>
          </cell>
          <cell r="D52">
            <v>390</v>
          </cell>
        </row>
        <row r="54">
          <cell r="B54" t="str">
            <v>35/3</v>
          </cell>
          <cell r="C54" t="str">
            <v>1DA-3</v>
          </cell>
          <cell r="D54">
            <v>325</v>
          </cell>
        </row>
        <row r="56">
          <cell r="B56" t="str">
            <v>35/4</v>
          </cell>
          <cell r="C56" t="str">
            <v>1DA+0</v>
          </cell>
          <cell r="D56">
            <v>430</v>
          </cell>
        </row>
        <row r="58">
          <cell r="B58" t="str">
            <v>35/5</v>
          </cell>
          <cell r="C58" t="str">
            <v>1DA+0</v>
          </cell>
          <cell r="D58">
            <v>298</v>
          </cell>
        </row>
        <row r="60">
          <cell r="B60" t="str">
            <v>35/6</v>
          </cell>
          <cell r="C60" t="str">
            <v>1DA+0</v>
          </cell>
          <cell r="D60">
            <v>422</v>
          </cell>
        </row>
        <row r="62">
          <cell r="B62" t="str">
            <v>35/7</v>
          </cell>
          <cell r="C62" t="str">
            <v>1DA+9</v>
          </cell>
          <cell r="D62">
            <v>345</v>
          </cell>
        </row>
        <row r="64">
          <cell r="B64" t="str">
            <v>35/8</v>
          </cell>
          <cell r="C64" t="str">
            <v>1DA+3</v>
          </cell>
          <cell r="D64">
            <v>370</v>
          </cell>
        </row>
        <row r="66">
          <cell r="B66" t="str">
            <v>35/9</v>
          </cell>
          <cell r="C66" t="str">
            <v>1DA+9</v>
          </cell>
          <cell r="D66">
            <v>320</v>
          </cell>
        </row>
        <row r="68">
          <cell r="B68" t="str">
            <v>35/10</v>
          </cell>
          <cell r="C68" t="str">
            <v>1DA+9</v>
          </cell>
          <cell r="D68">
            <v>390</v>
          </cell>
        </row>
        <row r="70">
          <cell r="B70" t="str">
            <v>35/11</v>
          </cell>
          <cell r="C70" t="str">
            <v>1DA+3</v>
          </cell>
          <cell r="D70">
            <v>425.02</v>
          </cell>
        </row>
        <row r="72">
          <cell r="B72" t="str">
            <v>AP36</v>
          </cell>
          <cell r="C72" t="str">
            <v>1DB1+3</v>
          </cell>
          <cell r="D72">
            <v>480</v>
          </cell>
        </row>
        <row r="74">
          <cell r="B74" t="str">
            <v>36/1</v>
          </cell>
          <cell r="C74" t="str">
            <v>1DB1+9</v>
          </cell>
          <cell r="D74">
            <v>297.315</v>
          </cell>
        </row>
        <row r="76">
          <cell r="B76" t="str">
            <v>AP37</v>
          </cell>
          <cell r="C76" t="str">
            <v>1DB2+3</v>
          </cell>
          <cell r="D76">
            <v>417</v>
          </cell>
        </row>
        <row r="78">
          <cell r="B78" t="str">
            <v>37/1</v>
          </cell>
          <cell r="C78" t="str">
            <v>1DA+3</v>
          </cell>
          <cell r="D78">
            <v>409</v>
          </cell>
        </row>
        <row r="80">
          <cell r="B80" t="str">
            <v>37/2</v>
          </cell>
          <cell r="C80" t="str">
            <v>1DA+0</v>
          </cell>
          <cell r="D80">
            <v>432.78199999999998</v>
          </cell>
        </row>
        <row r="82">
          <cell r="B82" t="str">
            <v>AP38</v>
          </cell>
          <cell r="C82" t="str">
            <v>1DD60+6</v>
          </cell>
          <cell r="D82">
            <v>469</v>
          </cell>
        </row>
        <row r="84">
          <cell r="B84" t="str">
            <v>38/1</v>
          </cell>
          <cell r="C84" t="str">
            <v>1DA+9</v>
          </cell>
          <cell r="D84">
            <v>387</v>
          </cell>
        </row>
        <row r="86">
          <cell r="B86" t="str">
            <v>38/2</v>
          </cell>
          <cell r="C86" t="str">
            <v>1DA+0</v>
          </cell>
          <cell r="D86">
            <v>428.87599999999998</v>
          </cell>
        </row>
        <row r="88">
          <cell r="B88" t="str">
            <v>AP39</v>
          </cell>
          <cell r="C88" t="str">
            <v>1DD45+6</v>
          </cell>
          <cell r="D88">
            <v>248.03800000000001</v>
          </cell>
        </row>
        <row r="90">
          <cell r="B90" t="str">
            <v>AP40</v>
          </cell>
          <cell r="C90" t="str">
            <v>1DB2+9</v>
          </cell>
          <cell r="D90">
            <v>430</v>
          </cell>
        </row>
        <row r="92">
          <cell r="B92" t="str">
            <v>40/1</v>
          </cell>
          <cell r="C92" t="str">
            <v>1DA+0</v>
          </cell>
          <cell r="D92">
            <v>400</v>
          </cell>
        </row>
        <row r="94">
          <cell r="B94" t="str">
            <v>40/2</v>
          </cell>
          <cell r="C94" t="str">
            <v>1DA+0</v>
          </cell>
          <cell r="D94">
            <v>410</v>
          </cell>
        </row>
        <row r="96">
          <cell r="B96" t="str">
            <v>40/3</v>
          </cell>
          <cell r="C96" t="str">
            <v>1DA+3</v>
          </cell>
          <cell r="D96">
            <v>435</v>
          </cell>
        </row>
        <row r="98">
          <cell r="B98" t="str">
            <v>40/4</v>
          </cell>
          <cell r="C98" t="str">
            <v>1DA+0</v>
          </cell>
          <cell r="D98">
            <v>360</v>
          </cell>
        </row>
        <row r="100">
          <cell r="B100" t="str">
            <v>40/5</v>
          </cell>
          <cell r="C100" t="str">
            <v>1DA-3</v>
          </cell>
          <cell r="D100">
            <v>391.45100000000002</v>
          </cell>
        </row>
        <row r="102">
          <cell r="B102" t="str">
            <v>AP41</v>
          </cell>
          <cell r="C102" t="str">
            <v>1DB1+0</v>
          </cell>
          <cell r="D102">
            <v>380</v>
          </cell>
        </row>
        <row r="104">
          <cell r="B104" t="str">
            <v>41/1</v>
          </cell>
          <cell r="C104" t="str">
            <v>1DA+6</v>
          </cell>
          <cell r="D104">
            <v>475</v>
          </cell>
        </row>
        <row r="106">
          <cell r="B106" t="str">
            <v>41/2</v>
          </cell>
          <cell r="C106" t="str">
            <v>1DA+3</v>
          </cell>
          <cell r="D106">
            <v>380</v>
          </cell>
        </row>
        <row r="108">
          <cell r="B108" t="str">
            <v>41/3</v>
          </cell>
          <cell r="C108" t="str">
            <v>1DA+0</v>
          </cell>
          <cell r="D108">
            <v>390</v>
          </cell>
        </row>
        <row r="110">
          <cell r="B110" t="str">
            <v>41/4</v>
          </cell>
          <cell r="C110" t="str">
            <v>1DA+3</v>
          </cell>
          <cell r="D110">
            <v>465</v>
          </cell>
        </row>
        <row r="112">
          <cell r="B112" t="str">
            <v>41/5</v>
          </cell>
          <cell r="C112" t="str">
            <v>1DA+3</v>
          </cell>
          <cell r="D112">
            <v>383.20800000000003</v>
          </cell>
        </row>
        <row r="114">
          <cell r="B114" t="str">
            <v>AP42</v>
          </cell>
          <cell r="C114" t="str">
            <v>1DB2+3</v>
          </cell>
          <cell r="D114">
            <v>380</v>
          </cell>
        </row>
        <row r="116">
          <cell r="B116" t="str">
            <v>42/1</v>
          </cell>
          <cell r="C116" t="str">
            <v>1DA+0</v>
          </cell>
          <cell r="D116">
            <v>348</v>
          </cell>
        </row>
        <row r="118">
          <cell r="B118" t="str">
            <v>42/2</v>
          </cell>
          <cell r="C118" t="str">
            <v>1DA+0</v>
          </cell>
          <cell r="D118">
            <v>377.78399999999999</v>
          </cell>
        </row>
        <row r="120">
          <cell r="B120" t="str">
            <v>AP43</v>
          </cell>
          <cell r="C120" t="str">
            <v>1DB1+0</v>
          </cell>
          <cell r="D120">
            <v>410</v>
          </cell>
        </row>
        <row r="122">
          <cell r="B122" t="str">
            <v>43/1</v>
          </cell>
          <cell r="C122" t="str">
            <v>1DA+0</v>
          </cell>
          <cell r="D122">
            <v>380</v>
          </cell>
        </row>
        <row r="124">
          <cell r="B124" t="str">
            <v>43/2</v>
          </cell>
          <cell r="C124" t="str">
            <v>1DA+0</v>
          </cell>
          <cell r="D124">
            <v>325</v>
          </cell>
        </row>
        <row r="126">
          <cell r="B126" t="str">
            <v>43/3</v>
          </cell>
          <cell r="C126" t="str">
            <v>1DA-3</v>
          </cell>
          <cell r="D126">
            <v>329.8</v>
          </cell>
        </row>
        <row r="128">
          <cell r="B128" t="str">
            <v>AP44</v>
          </cell>
          <cell r="C128" t="str">
            <v>1DC1-3</v>
          </cell>
          <cell r="D128">
            <v>385</v>
          </cell>
        </row>
        <row r="130">
          <cell r="B130" t="str">
            <v>44/1</v>
          </cell>
          <cell r="C130" t="str">
            <v>1DA+0</v>
          </cell>
          <cell r="D130">
            <v>312.55799999999999</v>
          </cell>
        </row>
        <row r="132">
          <cell r="B132" t="str">
            <v>AP45</v>
          </cell>
          <cell r="C132" t="str">
            <v>1DC1+3</v>
          </cell>
          <cell r="D132">
            <v>242</v>
          </cell>
        </row>
        <row r="134">
          <cell r="B134" t="str">
            <v>45/1</v>
          </cell>
          <cell r="C134" t="str">
            <v>1DB1+6</v>
          </cell>
          <cell r="D134">
            <v>464</v>
          </cell>
        </row>
        <row r="136">
          <cell r="B136" t="str">
            <v>45/2</v>
          </cell>
          <cell r="C136" t="str">
            <v>1DA+0</v>
          </cell>
          <cell r="D136">
            <v>391</v>
          </cell>
        </row>
        <row r="138">
          <cell r="B138" t="str">
            <v>45/3</v>
          </cell>
          <cell r="C138" t="str">
            <v>1DA+6</v>
          </cell>
          <cell r="D138">
            <v>417.51799999999997</v>
          </cell>
        </row>
        <row r="140">
          <cell r="B140" t="str">
            <v>AP46</v>
          </cell>
          <cell r="C140" t="str">
            <v>1DB1+0</v>
          </cell>
          <cell r="D140">
            <v>315</v>
          </cell>
        </row>
        <row r="142">
          <cell r="B142" t="str">
            <v>46/1</v>
          </cell>
          <cell r="C142" t="str">
            <v>1DA-3</v>
          </cell>
          <cell r="D142">
            <v>375</v>
          </cell>
        </row>
        <row r="144">
          <cell r="B144" t="str">
            <v>46/2</v>
          </cell>
          <cell r="C144" t="str">
            <v>1DA+0</v>
          </cell>
          <cell r="D144">
            <v>416</v>
          </cell>
        </row>
        <row r="146">
          <cell r="B146" t="str">
            <v>46/3</v>
          </cell>
          <cell r="C146" t="str">
            <v>1DA+0</v>
          </cell>
          <cell r="D146">
            <v>422</v>
          </cell>
        </row>
        <row r="148">
          <cell r="B148" t="str">
            <v>46/4</v>
          </cell>
          <cell r="C148" t="str">
            <v>1DA+0</v>
          </cell>
          <cell r="D148">
            <v>388</v>
          </cell>
        </row>
        <row r="150">
          <cell r="B150" t="str">
            <v>46/5</v>
          </cell>
          <cell r="C150" t="str">
            <v>1DA+6</v>
          </cell>
          <cell r="D150">
            <v>409</v>
          </cell>
        </row>
        <row r="152">
          <cell r="B152" t="str">
            <v>46/6</v>
          </cell>
          <cell r="C152" t="str">
            <v>1DA+0</v>
          </cell>
          <cell r="D152">
            <v>420</v>
          </cell>
        </row>
        <row r="154">
          <cell r="B154" t="str">
            <v>46/7</v>
          </cell>
          <cell r="C154" t="str">
            <v>1DB1+0</v>
          </cell>
          <cell r="D154">
            <v>399</v>
          </cell>
        </row>
        <row r="156">
          <cell r="B156" t="str">
            <v>46/8</v>
          </cell>
          <cell r="C156" t="str">
            <v>1DA+3</v>
          </cell>
          <cell r="D156">
            <v>381</v>
          </cell>
        </row>
        <row r="158">
          <cell r="B158" t="str">
            <v>46/9</v>
          </cell>
          <cell r="C158" t="str">
            <v>1DA+0</v>
          </cell>
          <cell r="D158">
            <v>382</v>
          </cell>
        </row>
        <row r="160">
          <cell r="B160" t="str">
            <v>46/10</v>
          </cell>
          <cell r="C160" t="str">
            <v>1DA+0</v>
          </cell>
          <cell r="D160">
            <v>391</v>
          </cell>
        </row>
        <row r="162">
          <cell r="B162" t="str">
            <v>46/11</v>
          </cell>
          <cell r="C162" t="str">
            <v>1DA-1.5</v>
          </cell>
          <cell r="D162">
            <v>433</v>
          </cell>
        </row>
        <row r="164">
          <cell r="B164" t="str">
            <v>46/12</v>
          </cell>
          <cell r="C164" t="str">
            <v>1DA+0</v>
          </cell>
          <cell r="D164">
            <v>415</v>
          </cell>
        </row>
        <row r="166">
          <cell r="B166" t="str">
            <v>46/13</v>
          </cell>
          <cell r="C166" t="str">
            <v>1DA+0</v>
          </cell>
          <cell r="D166">
            <v>430</v>
          </cell>
        </row>
        <row r="168">
          <cell r="B168" t="str">
            <v>46/14</v>
          </cell>
          <cell r="C168" t="str">
            <v>1DA+0</v>
          </cell>
          <cell r="D168">
            <v>314</v>
          </cell>
        </row>
        <row r="170">
          <cell r="B170" t="str">
            <v>46/15</v>
          </cell>
          <cell r="C170" t="str">
            <v>1DA+9</v>
          </cell>
          <cell r="D170">
            <v>402.24900000000002</v>
          </cell>
        </row>
        <row r="172">
          <cell r="B172" t="str">
            <v>AP47</v>
          </cell>
          <cell r="C172" t="str">
            <v>1DC1+0</v>
          </cell>
          <cell r="D172">
            <v>394</v>
          </cell>
        </row>
        <row r="174">
          <cell r="B174" t="str">
            <v>47/1</v>
          </cell>
          <cell r="C174" t="str">
            <v>1DA+3</v>
          </cell>
          <cell r="D174">
            <v>419.44499999999999</v>
          </cell>
        </row>
        <row r="176">
          <cell r="B176" t="str">
            <v>AP48</v>
          </cell>
          <cell r="C176" t="str">
            <v>1DB2+0</v>
          </cell>
          <cell r="D176">
            <v>402</v>
          </cell>
        </row>
        <row r="178">
          <cell r="B178" t="str">
            <v>48/1</v>
          </cell>
          <cell r="C178" t="str">
            <v>1DA+6</v>
          </cell>
          <cell r="D178">
            <v>426</v>
          </cell>
        </row>
        <row r="180">
          <cell r="B180" t="str">
            <v>48/2</v>
          </cell>
          <cell r="C180" t="str">
            <v>1DA+3</v>
          </cell>
          <cell r="D180">
            <v>429.05900000000003</v>
          </cell>
        </row>
        <row r="182">
          <cell r="B182" t="str">
            <v>AP48A</v>
          </cell>
          <cell r="C182" t="str">
            <v>1DC1+0</v>
          </cell>
          <cell r="D182">
            <v>336</v>
          </cell>
        </row>
        <row r="184">
          <cell r="B184" t="str">
            <v>48A/1</v>
          </cell>
          <cell r="C184" t="str">
            <v>1DA+9</v>
          </cell>
          <cell r="D184">
            <v>441</v>
          </cell>
        </row>
        <row r="186">
          <cell r="B186" t="str">
            <v>48A/2</v>
          </cell>
          <cell r="C186" t="str">
            <v>1DA-1.5</v>
          </cell>
          <cell r="D186">
            <v>324.04899999999998</v>
          </cell>
        </row>
        <row r="188">
          <cell r="B188" t="str">
            <v>AP49</v>
          </cell>
          <cell r="C188" t="str">
            <v>1DC1+3</v>
          </cell>
          <cell r="D188">
            <v>417.21899999999999</v>
          </cell>
        </row>
        <row r="190">
          <cell r="B190" t="str">
            <v>AP50</v>
          </cell>
          <cell r="C190" t="str">
            <v>1DC1+0</v>
          </cell>
          <cell r="D190">
            <v>249.602</v>
          </cell>
        </row>
        <row r="192">
          <cell r="B192" t="str">
            <v>AP51</v>
          </cell>
          <cell r="C192" t="str">
            <v>1DB1-3</v>
          </cell>
          <cell r="D192">
            <v>333.60199999999998</v>
          </cell>
        </row>
        <row r="194">
          <cell r="B194" t="str">
            <v>AP52</v>
          </cell>
          <cell r="C194" t="str">
            <v>1DC2+0</v>
          </cell>
          <cell r="D194">
            <v>313</v>
          </cell>
        </row>
        <row r="196">
          <cell r="B196" t="str">
            <v>52/1</v>
          </cell>
          <cell r="C196" t="str">
            <v>1DA-3</v>
          </cell>
          <cell r="D196">
            <v>337</v>
          </cell>
        </row>
        <row r="198">
          <cell r="B198" t="str">
            <v>52/2</v>
          </cell>
          <cell r="C198" t="str">
            <v>1DA-3</v>
          </cell>
          <cell r="D198">
            <v>384.09800000000001</v>
          </cell>
        </row>
        <row r="200">
          <cell r="B200" t="str">
            <v>AP53</v>
          </cell>
          <cell r="C200" t="str">
            <v>1DC2+6</v>
          </cell>
          <cell r="D200">
            <v>258.61599999999999</v>
          </cell>
        </row>
        <row r="202">
          <cell r="B202" t="str">
            <v>AP54</v>
          </cell>
          <cell r="C202" t="str">
            <v>1DC1+6</v>
          </cell>
          <cell r="D202">
            <v>390</v>
          </cell>
        </row>
        <row r="204">
          <cell r="B204" t="str">
            <v>54/1</v>
          </cell>
          <cell r="C204" t="str">
            <v>1DA-3</v>
          </cell>
          <cell r="D204">
            <v>290</v>
          </cell>
        </row>
        <row r="206">
          <cell r="B206" t="str">
            <v>54/2</v>
          </cell>
          <cell r="C206" t="str">
            <v>1DA-3</v>
          </cell>
          <cell r="D206">
            <v>345</v>
          </cell>
        </row>
        <row r="208">
          <cell r="B208" t="str">
            <v>54/3</v>
          </cell>
          <cell r="C208" t="str">
            <v>1DA+3</v>
          </cell>
          <cell r="D208">
            <v>423</v>
          </cell>
        </row>
        <row r="210">
          <cell r="B210" t="str">
            <v>54/4</v>
          </cell>
          <cell r="C210" t="str">
            <v>1DA+0</v>
          </cell>
          <cell r="D210">
            <v>388.69299999999998</v>
          </cell>
        </row>
        <row r="212">
          <cell r="B212" t="str">
            <v>AP55</v>
          </cell>
          <cell r="C212" t="str">
            <v>1DB2+0</v>
          </cell>
          <cell r="D212">
            <v>405</v>
          </cell>
        </row>
        <row r="214">
          <cell r="B214" t="str">
            <v>55/1</v>
          </cell>
          <cell r="C214" t="str">
            <v>1DA+3</v>
          </cell>
          <cell r="D214">
            <v>385</v>
          </cell>
        </row>
        <row r="216">
          <cell r="B216" t="str">
            <v>55/2</v>
          </cell>
          <cell r="C216" t="str">
            <v>1DA+0</v>
          </cell>
          <cell r="D216">
            <v>366</v>
          </cell>
        </row>
        <row r="218">
          <cell r="B218" t="str">
            <v>55/3</v>
          </cell>
          <cell r="C218" t="str">
            <v>1DA+3</v>
          </cell>
          <cell r="D218">
            <v>444</v>
          </cell>
        </row>
        <row r="220">
          <cell r="B220" t="str">
            <v>55/4</v>
          </cell>
          <cell r="C220" t="str">
            <v>1DA+3</v>
          </cell>
          <cell r="D220">
            <v>355</v>
          </cell>
        </row>
        <row r="222">
          <cell r="B222" t="str">
            <v>55/5</v>
          </cell>
          <cell r="C222" t="str">
            <v>1DA+0</v>
          </cell>
          <cell r="D222">
            <v>375</v>
          </cell>
        </row>
        <row r="224">
          <cell r="B224" t="str">
            <v>55/6</v>
          </cell>
          <cell r="C224" t="str">
            <v>1DA-3</v>
          </cell>
          <cell r="D224">
            <v>374.49</v>
          </cell>
        </row>
        <row r="226">
          <cell r="B226" t="str">
            <v>AP56</v>
          </cell>
          <cell r="C226" t="str">
            <v>1DB1+0</v>
          </cell>
          <cell r="D226">
            <v>434</v>
          </cell>
        </row>
        <row r="228">
          <cell r="B228" t="str">
            <v>56/1</v>
          </cell>
          <cell r="C228" t="str">
            <v>1DA+6</v>
          </cell>
          <cell r="D228">
            <v>406</v>
          </cell>
        </row>
        <row r="230">
          <cell r="B230" t="str">
            <v>56/2</v>
          </cell>
          <cell r="C230" t="str">
            <v>1DA-3</v>
          </cell>
          <cell r="D230">
            <v>390</v>
          </cell>
        </row>
        <row r="232">
          <cell r="B232" t="str">
            <v>56/3</v>
          </cell>
          <cell r="C232" t="str">
            <v>1DB1+6</v>
          </cell>
          <cell r="D232">
            <v>276.49200000000002</v>
          </cell>
        </row>
        <row r="234">
          <cell r="B234" t="str">
            <v>AP57</v>
          </cell>
          <cell r="C234" t="str">
            <v>1DC1+6</v>
          </cell>
          <cell r="D234">
            <v>397</v>
          </cell>
        </row>
        <row r="236">
          <cell r="B236" t="str">
            <v>57/1</v>
          </cell>
          <cell r="C236" t="str">
            <v>1DA-1.5</v>
          </cell>
          <cell r="D236">
            <v>380</v>
          </cell>
        </row>
        <row r="238">
          <cell r="B238" t="str">
            <v>57/2</v>
          </cell>
          <cell r="C238" t="str">
            <v>1DA+0</v>
          </cell>
          <cell r="D238">
            <v>342</v>
          </cell>
        </row>
        <row r="240">
          <cell r="B240" t="str">
            <v>57/3</v>
          </cell>
          <cell r="C240" t="str">
            <v>1DA-3</v>
          </cell>
          <cell r="D240">
            <v>416.81</v>
          </cell>
        </row>
        <row r="242">
          <cell r="B242" t="str">
            <v>AP58</v>
          </cell>
          <cell r="C242" t="str">
            <v>1DD60+6</v>
          </cell>
          <cell r="D242">
            <v>203.90199999999999</v>
          </cell>
        </row>
        <row r="244">
          <cell r="B244" t="str">
            <v>AP59</v>
          </cell>
          <cell r="C244" t="str">
            <v>1DD60+6</v>
          </cell>
          <cell r="D244">
            <v>382</v>
          </cell>
        </row>
        <row r="246">
          <cell r="B246" t="str">
            <v>59/1</v>
          </cell>
          <cell r="C246" t="str">
            <v>1DA-3</v>
          </cell>
          <cell r="D246">
            <v>320.79599999999999</v>
          </cell>
        </row>
        <row r="248">
          <cell r="B248" t="str">
            <v>AP60</v>
          </cell>
          <cell r="C248" t="str">
            <v>1DC2+0</v>
          </cell>
          <cell r="D248">
            <v>414</v>
          </cell>
        </row>
        <row r="250">
          <cell r="B250" t="str">
            <v>60/1</v>
          </cell>
          <cell r="C250" t="str">
            <v>1DA+6</v>
          </cell>
          <cell r="D250">
            <v>425</v>
          </cell>
        </row>
        <row r="252">
          <cell r="B252" t="str">
            <v>60/2</v>
          </cell>
          <cell r="C252" t="str">
            <v>1DA+0</v>
          </cell>
          <cell r="D252">
            <v>373</v>
          </cell>
        </row>
        <row r="254">
          <cell r="B254" t="str">
            <v>60/3</v>
          </cell>
          <cell r="C254" t="str">
            <v>1DA+0</v>
          </cell>
          <cell r="D254">
            <v>357</v>
          </cell>
        </row>
        <row r="256">
          <cell r="B256" t="str">
            <v>60/4</v>
          </cell>
          <cell r="C256" t="str">
            <v>1DA+0</v>
          </cell>
          <cell r="D256">
            <v>372.20100000000002</v>
          </cell>
        </row>
        <row r="258">
          <cell r="B258" t="str">
            <v>AP61</v>
          </cell>
          <cell r="C258" t="str">
            <v>1DC2+0</v>
          </cell>
          <cell r="D258">
            <v>358.08600000000001</v>
          </cell>
        </row>
        <row r="260">
          <cell r="B260" t="str">
            <v>AP62</v>
          </cell>
          <cell r="C260" t="str">
            <v>1DD60+0</v>
          </cell>
          <cell r="D260">
            <v>278.70400000000001</v>
          </cell>
        </row>
        <row r="262">
          <cell r="B262" t="str">
            <v>AP63</v>
          </cell>
          <cell r="C262" t="str">
            <v>1DD60+0</v>
          </cell>
          <cell r="D262">
            <v>135.00800000000001</v>
          </cell>
        </row>
        <row r="263">
          <cell r="D263">
            <v>47836.987999999998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mittal"/>
      <sheetName val="Contents"/>
      <sheetName val="1. Synopsis"/>
      <sheetName val="2. Exe Summary"/>
      <sheetName val="I. Engineering "/>
      <sheetName val="II.a.Detailed Survey"/>
      <sheetName val="II.b. Check Survey"/>
      <sheetName val="III. ROW"/>
      <sheetName val="IV. Supply"/>
      <sheetName val="V. Const."/>
      <sheetName val="Va. X-ings"/>
      <sheetName val="VI. Comm. &amp; Contr."/>
      <sheetName val="VII.a. Photos"/>
    </sheetNames>
    <sheetDataSet>
      <sheetData sheetId="0">
        <row r="11">
          <cell r="B11" t="str">
            <v>765kV D/c  Koppal II (PS)-Raichur (Part-1) transmission line project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  <sheetName val="PACK (B)"/>
      <sheetName val="DSLP CALCUL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xiliar de Pré-Cálculo"/>
      <sheetName val="Resumo de Custos"/>
      <sheetName val="Recebimento Cash-in"/>
      <sheetName val="Planilha de Preço de Venda"/>
      <sheetName val="SUB"/>
      <sheetName val="SUBRESUMO"/>
      <sheetName val="CASH-FLOW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  <sheetName val="PACK (D)"/>
      <sheetName val=" PACK (C)"/>
      <sheetName val=" PACK (A)"/>
      <sheetName val="S_1"/>
      <sheetName val="List"/>
      <sheetName val="A1-Continuous"/>
      <sheetName val="drg"/>
      <sheetName val="Over All (3)"/>
      <sheetName val="PACK_(B)2"/>
      <sheetName val="PACK_(D)2"/>
      <sheetName val="_PACK_(C)2"/>
      <sheetName val="_PACK_(A)2"/>
      <sheetName val="PACK_(B)1"/>
      <sheetName val="PACK_(D)1"/>
      <sheetName val="_PACK_(C)1"/>
      <sheetName val="_PACK_(A)1"/>
      <sheetName val="PACK_(B)"/>
      <sheetName val="PACK_(D)"/>
      <sheetName val="_PACK_(C)"/>
      <sheetName val="_PACK_(A)"/>
      <sheetName val="SPT vs PHI"/>
      <sheetName val="Report"/>
      <sheetName val="Sheet1"/>
      <sheetName val="PACK_(B)4"/>
      <sheetName val="PACK_(D)4"/>
      <sheetName val="_PACK_(C)4"/>
      <sheetName val="_PACK_(A)4"/>
      <sheetName val="PACK_(B)3"/>
      <sheetName val="PACK_(D)3"/>
      <sheetName val="_PACK_(C)3"/>
      <sheetName val="_PACK_(A)3"/>
      <sheetName val="BQMPALOC"/>
      <sheetName val="CASHFLOWS"/>
      <sheetName val="PACK_B_"/>
      <sheetName val="BREAKUP OF OIL"/>
      <sheetName val="PACK_(B)5"/>
      <sheetName val="PACK_(D)5"/>
      <sheetName val="_PACK_(C)5"/>
      <sheetName val="_PACK_(A)5"/>
      <sheetName val="Over_All_(3)"/>
      <sheetName val="SPT_vs_PHI"/>
      <sheetName val="BREAKUP_OF_OIL"/>
      <sheetName val="02"/>
      <sheetName val="03"/>
      <sheetName val="04"/>
      <sheetName val="05"/>
      <sheetName val="1"/>
      <sheetName val="5"/>
      <sheetName val="6"/>
      <sheetName val="PACK_(B)6"/>
      <sheetName val="PACK_(D)6"/>
      <sheetName val="_PACK_(C)6"/>
      <sheetName val="_PACK_(A)6"/>
      <sheetName val="code"/>
      <sheetName val="Basis"/>
      <sheetName val="Sheet3"/>
      <sheetName val="Sheet2"/>
      <sheetName val="Synopsis "/>
      <sheetName val="TABLES"/>
      <sheetName val="PACK _B_"/>
      <sheetName val="EVA-SUBSTATION-PACKAGE-B"/>
      <sheetName val="CLAY"/>
      <sheetName val="Tractor"/>
      <sheetName val="LP"/>
      <sheetName val="CASH-FLOW"/>
      <sheetName val="Elect."/>
      <sheetName val="PACK_(B)20"/>
      <sheetName val="PACK_(D)20"/>
      <sheetName val="_PACK_(C)20"/>
      <sheetName val="_PACK_(A)20"/>
      <sheetName val="Over_All_(3)14"/>
      <sheetName val="SPT_vs_PHI14"/>
      <sheetName val="BREAKUP_OF_OIL14"/>
      <sheetName val="Synopsis_13"/>
      <sheetName val="PACK__B_13"/>
      <sheetName val="Elect_7"/>
      <sheetName val="PACK_(B)7"/>
      <sheetName val="PACK_(D)7"/>
      <sheetName val="_PACK_(C)7"/>
      <sheetName val="_PACK_(A)7"/>
      <sheetName val="Over_All_(3)1"/>
      <sheetName val="SPT_vs_PHI1"/>
      <sheetName val="BREAKUP_OF_OIL1"/>
      <sheetName val="Synopsis_"/>
      <sheetName val="PACK__B_"/>
      <sheetName val="PACK_(B)8"/>
      <sheetName val="PACK_(D)8"/>
      <sheetName val="_PACK_(C)8"/>
      <sheetName val="_PACK_(A)8"/>
      <sheetName val="Over_All_(3)2"/>
      <sheetName val="SPT_vs_PHI2"/>
      <sheetName val="BREAKUP_OF_OIL2"/>
      <sheetName val="Synopsis_1"/>
      <sheetName val="PACK__B_1"/>
      <sheetName val="PACK_(B)9"/>
      <sheetName val="PACK_(D)9"/>
      <sheetName val="_PACK_(C)9"/>
      <sheetName val="_PACK_(A)9"/>
      <sheetName val="Over_All_(3)3"/>
      <sheetName val="SPT_vs_PHI3"/>
      <sheetName val="BREAKUP_OF_OIL3"/>
      <sheetName val="Synopsis_2"/>
      <sheetName val="PACK__B_2"/>
      <sheetName val="PACK_(B)10"/>
      <sheetName val="PACK_(D)10"/>
      <sheetName val="_PACK_(C)10"/>
      <sheetName val="_PACK_(A)10"/>
      <sheetName val="Over_All_(3)4"/>
      <sheetName val="SPT_vs_PHI4"/>
      <sheetName val="BREAKUP_OF_OIL4"/>
      <sheetName val="Synopsis_3"/>
      <sheetName val="PACK__B_3"/>
      <sheetName val="PACK_(B)11"/>
      <sheetName val="PACK_(D)11"/>
      <sheetName val="_PACK_(C)11"/>
      <sheetName val="_PACK_(A)11"/>
      <sheetName val="Over_All_(3)5"/>
      <sheetName val="SPT_vs_PHI5"/>
      <sheetName val="BREAKUP_OF_OIL5"/>
      <sheetName val="Synopsis_4"/>
      <sheetName val="PACK__B_4"/>
      <sheetName val="PACK_(B)16"/>
      <sheetName val="PACK_(D)16"/>
      <sheetName val="_PACK_(C)16"/>
      <sheetName val="_PACK_(A)16"/>
      <sheetName val="Over_All_(3)10"/>
      <sheetName val="SPT_vs_PHI10"/>
      <sheetName val="BREAKUP_OF_OIL10"/>
      <sheetName val="Synopsis_9"/>
      <sheetName val="PACK__B_9"/>
      <sheetName val="PACK_(B)12"/>
      <sheetName val="PACK_(D)12"/>
      <sheetName val="_PACK_(C)12"/>
      <sheetName val="_PACK_(A)12"/>
      <sheetName val="Over_All_(3)6"/>
      <sheetName val="SPT_vs_PHI6"/>
      <sheetName val="BREAKUP_OF_OIL6"/>
      <sheetName val="Synopsis_5"/>
      <sheetName val="PACK__B_5"/>
      <sheetName val="Elect_3"/>
      <sheetName val="PACK_(B)14"/>
      <sheetName val="PACK_(D)14"/>
      <sheetName val="_PACK_(C)14"/>
      <sheetName val="_PACK_(A)14"/>
      <sheetName val="Over_All_(3)8"/>
      <sheetName val="SPT_vs_PHI8"/>
      <sheetName val="BREAKUP_OF_OIL8"/>
      <sheetName val="Synopsis_7"/>
      <sheetName val="PACK__B_7"/>
      <sheetName val="Elect_1"/>
      <sheetName val="PACK_(B)13"/>
      <sheetName val="PACK_(D)13"/>
      <sheetName val="_PACK_(C)13"/>
      <sheetName val="_PACK_(A)13"/>
      <sheetName val="Over_All_(3)7"/>
      <sheetName val="SPT_vs_PHI7"/>
      <sheetName val="BREAKUP_OF_OIL7"/>
      <sheetName val="Synopsis_6"/>
      <sheetName val="PACK__B_6"/>
      <sheetName val="Elect_"/>
      <sheetName val="PACK_(B)15"/>
      <sheetName val="PACK_(D)15"/>
      <sheetName val="_PACK_(C)15"/>
      <sheetName val="_PACK_(A)15"/>
      <sheetName val="Over_All_(3)9"/>
      <sheetName val="SPT_vs_PHI9"/>
      <sheetName val="BREAKUP_OF_OIL9"/>
      <sheetName val="Synopsis_8"/>
      <sheetName val="PACK__B_8"/>
      <sheetName val="Elect_2"/>
      <sheetName val="PACK_(B)17"/>
      <sheetName val="PACK_(D)17"/>
      <sheetName val="_PACK_(C)17"/>
      <sheetName val="_PACK_(A)17"/>
      <sheetName val="Over_All_(3)11"/>
      <sheetName val="SPT_vs_PHI11"/>
      <sheetName val="BREAKUP_OF_OIL11"/>
      <sheetName val="Synopsis_10"/>
      <sheetName val="PACK__B_10"/>
      <sheetName val="Elect_4"/>
      <sheetName val="PACK_(B)18"/>
      <sheetName val="PACK_(D)18"/>
      <sheetName val="_PACK_(C)18"/>
      <sheetName val="_PACK_(A)18"/>
      <sheetName val="Over_All_(3)12"/>
      <sheetName val="SPT_vs_PHI12"/>
      <sheetName val="BREAKUP_OF_OIL12"/>
      <sheetName val="Synopsis_11"/>
      <sheetName val="PACK__B_11"/>
      <sheetName val="Elect_5"/>
      <sheetName val="PACK_(B)19"/>
      <sheetName val="PACK_(D)19"/>
      <sheetName val="_PACK_(C)19"/>
      <sheetName val="_PACK_(A)19"/>
      <sheetName val="Over_All_(3)13"/>
      <sheetName val="SPT_vs_PHI13"/>
      <sheetName val="BREAKUP_OF_OIL13"/>
      <sheetName val="Synopsis_12"/>
      <sheetName val="PACK__B_12"/>
      <sheetName val="Elect_6"/>
      <sheetName val="PACK_(B)21"/>
      <sheetName val="PACK_(D)21"/>
      <sheetName val="_PACK_(C)21"/>
      <sheetName val="_PACK_(A)21"/>
      <sheetName val="Over_All_(3)15"/>
      <sheetName val="SPT_vs_PHI15"/>
      <sheetName val="BREAKUP_OF_OIL15"/>
      <sheetName val="Synopsis_14"/>
      <sheetName val="PACK__B_14"/>
      <sheetName val="Elect_8"/>
      <sheetName val="PACK_(B)22"/>
      <sheetName val="PACK_(D)22"/>
      <sheetName val="_PACK_(C)22"/>
      <sheetName val="_PACK_(A)22"/>
      <sheetName val="Over_All_(3)16"/>
      <sheetName val="SPT_vs_PHI16"/>
      <sheetName val="BREAKUP_OF_OIL16"/>
      <sheetName val="Synopsis_15"/>
      <sheetName val="PACK__B_15"/>
      <sheetName val="Elect_9"/>
      <sheetName val="Load Details(B1)"/>
      <sheetName val="bs BP 04 SA"/>
      <sheetName val="Basic Rate"/>
      <sheetName val="INFLUENCES ON GM"/>
      <sheetName val="acevsSp (ABC)"/>
      <sheetName val="SUM-OBTL"/>
      <sheetName val="Coalmine"/>
      <sheetName val="Anex-1 Con Load"/>
      <sheetName val="Sch-1(Option-I)"/>
      <sheetName val="SECONDARY DESIGN"/>
      <sheetName val="ANALYSIS"/>
      <sheetName val="Form_E6"/>
      <sheetName val="E8"/>
      <sheetName val="E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Here"/>
      <sheetName val="FCM"/>
      <sheetName val="Analysis Sheet"/>
      <sheetName val="Break Up as you wish"/>
      <sheetName val="Sheet1"/>
      <sheetName val="SP Break Up"/>
      <sheetName val="Grand Summary"/>
      <sheetName val="Material-Local-ABB"/>
      <sheetName val="Material-Local-Non ABB"/>
      <sheetName val="Material-Import-ABB"/>
      <sheetName val="Material-Import-Non ABB"/>
      <sheetName val="Services-ABB"/>
      <sheetName val="Services-Non ABB"/>
      <sheetName val="Financial"/>
      <sheetName val="Unit Sheet"/>
      <sheetName val="starter"/>
      <sheetName val="FCM-hyd-airport-final"/>
      <sheetName val="bs BP 04 SA"/>
      <sheetName val="Full Cost Calculation-1"/>
      <sheetName val="Instruction-Description"/>
      <sheetName val="BHANDUP"/>
      <sheetName val="#REF"/>
      <sheetName val="det_est"/>
      <sheetName val="Data"/>
      <sheetName val="Background"/>
      <sheetName val="Cost summary"/>
      <sheetName val="labour"/>
      <sheetName val="BOQ"/>
      <sheetName val="BOQ LT"/>
      <sheetName val="Cable-data"/>
      <sheetName val="Labels"/>
      <sheetName val="final abstract"/>
      <sheetName val="Costing-blk-B"/>
      <sheetName val="Riser-1"/>
      <sheetName val="S1BOQ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Type</v>
          </cell>
          <cell r="B6" t="str">
            <v>No.</v>
          </cell>
          <cell r="C6" t="str">
            <v>Item</v>
          </cell>
          <cell r="D6" t="str">
            <v>Sort</v>
          </cell>
          <cell r="E6" t="str">
            <v>Ex Works SP</v>
          </cell>
          <cell r="F6" t="str">
            <v>Ex.WSP+F&amp;I</v>
          </cell>
          <cell r="G6" t="str">
            <v>ED/CVD</v>
          </cell>
          <cell r="H6" t="str">
            <v>ST</v>
          </cell>
          <cell r="I6" t="str">
            <v>Total SP</v>
          </cell>
        </row>
        <row r="7">
          <cell r="A7" t="str">
            <v>ABB Manufactured</v>
          </cell>
          <cell r="B7">
            <v>1</v>
          </cell>
          <cell r="C7" t="str">
            <v>MV Breakers</v>
          </cell>
          <cell r="D7" t="str">
            <v>A</v>
          </cell>
          <cell r="E7">
            <v>39174179.640242562</v>
          </cell>
          <cell r="F7">
            <v>39790174.860242561</v>
          </cell>
          <cell r="G7">
            <v>6393226.1172875855</v>
          </cell>
          <cell r="H7">
            <v>1822696.230301206</v>
          </cell>
          <cell r="I7">
            <v>48006097.207831353</v>
          </cell>
        </row>
        <row r="8">
          <cell r="A8" t="str">
            <v>Indigenous Equipments</v>
          </cell>
          <cell r="B8">
            <v>2</v>
          </cell>
          <cell r="C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</row>
        <row r="9">
          <cell r="B9">
            <v>3</v>
          </cell>
          <cell r="C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>
            <v>4</v>
          </cell>
          <cell r="C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</row>
        <row r="11">
          <cell r="B11">
            <v>5</v>
          </cell>
          <cell r="C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</row>
        <row r="12">
          <cell r="B12">
            <v>6</v>
          </cell>
          <cell r="C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A13" t="str">
            <v>NON ABB Manufactured</v>
          </cell>
          <cell r="B13">
            <v>1</v>
          </cell>
          <cell r="C13" t="str">
            <v>Transformers</v>
          </cell>
          <cell r="D13" t="str">
            <v>B</v>
          </cell>
          <cell r="E13">
            <v>45598971.748524286</v>
          </cell>
          <cell r="F13">
            <v>46315993.748524286</v>
          </cell>
          <cell r="G13">
            <v>5850899.5200000005</v>
          </cell>
          <cell r="H13">
            <v>1668079.9808000003</v>
          </cell>
          <cell r="I13">
            <v>53834973.249324292</v>
          </cell>
        </row>
        <row r="14">
          <cell r="A14" t="str">
            <v>Indigenous Equipments</v>
          </cell>
          <cell r="B14">
            <v>2</v>
          </cell>
          <cell r="C14" t="str">
            <v>DG Sets</v>
          </cell>
          <cell r="D14" t="str">
            <v>C</v>
          </cell>
          <cell r="E14">
            <v>30511358.185810003</v>
          </cell>
          <cell r="F14">
            <v>30991134.685810003</v>
          </cell>
          <cell r="G14">
            <v>3914976.24</v>
          </cell>
          <cell r="H14">
            <v>1116152.0496</v>
          </cell>
          <cell r="I14">
            <v>36022262.975409999</v>
          </cell>
        </row>
        <row r="15">
          <cell r="B15">
            <v>3</v>
          </cell>
          <cell r="C15" t="str">
            <v>Cables</v>
          </cell>
          <cell r="D15" t="str">
            <v>D</v>
          </cell>
          <cell r="E15">
            <v>104138628.10246965</v>
          </cell>
          <cell r="F15">
            <v>105776158.17246965</v>
          </cell>
          <cell r="G15">
            <v>13362245.371200001</v>
          </cell>
          <cell r="H15">
            <v>3809549.9548479998</v>
          </cell>
          <cell r="I15">
            <v>122947953.49851765</v>
          </cell>
        </row>
        <row r="16">
          <cell r="B16">
            <v>4</v>
          </cell>
          <cell r="C16" t="str">
            <v>Cable termination</v>
          </cell>
          <cell r="D16" t="str">
            <v>E</v>
          </cell>
          <cell r="E16">
            <v>7679067.1792344647</v>
          </cell>
          <cell r="F16">
            <v>7799816.8342344649</v>
          </cell>
          <cell r="G16">
            <v>0</v>
          </cell>
          <cell r="H16">
            <v>241499.31</v>
          </cell>
          <cell r="I16">
            <v>8041316.1442344645</v>
          </cell>
        </row>
        <row r="17">
          <cell r="B17">
            <v>5</v>
          </cell>
          <cell r="C17" t="str">
            <v>Earthing materials</v>
          </cell>
          <cell r="D17" t="str">
            <v>F</v>
          </cell>
          <cell r="E17">
            <v>73190908.777698055</v>
          </cell>
          <cell r="F17">
            <v>74341800.777698055</v>
          </cell>
          <cell r="G17">
            <v>0</v>
          </cell>
          <cell r="H17">
            <v>2301784</v>
          </cell>
          <cell r="I17">
            <v>76643584.777698055</v>
          </cell>
        </row>
        <row r="18">
          <cell r="B18">
            <v>6</v>
          </cell>
          <cell r="C18" t="str">
            <v xml:space="preserve">Lighting </v>
          </cell>
          <cell r="D18" t="str">
            <v>G</v>
          </cell>
          <cell r="E18">
            <v>55584987.065339208</v>
          </cell>
          <cell r="F18">
            <v>56459034.37533921</v>
          </cell>
          <cell r="G18">
            <v>0</v>
          </cell>
          <cell r="H18">
            <v>1748094.62</v>
          </cell>
          <cell r="I18">
            <v>58207128.995339207</v>
          </cell>
        </row>
        <row r="19">
          <cell r="B19">
            <v>7</v>
          </cell>
          <cell r="C19" t="str">
            <v>LT Switch boards</v>
          </cell>
          <cell r="D19" t="str">
            <v>H</v>
          </cell>
          <cell r="E19">
            <v>59684106.459602401</v>
          </cell>
          <cell r="F19">
            <v>60622610.459602401</v>
          </cell>
          <cell r="G19">
            <v>7658192.6400000006</v>
          </cell>
          <cell r="H19">
            <v>2183335.7056</v>
          </cell>
          <cell r="I19">
            <v>70464138.805202395</v>
          </cell>
        </row>
        <row r="20">
          <cell r="B20">
            <v>8</v>
          </cell>
          <cell r="C20" t="str">
            <v>Miscellaneous</v>
          </cell>
          <cell r="D20" t="str">
            <v>I</v>
          </cell>
          <cell r="E20">
            <v>7070205.7168751257</v>
          </cell>
          <cell r="F20">
            <v>7181381.3168751253</v>
          </cell>
          <cell r="G20">
            <v>0</v>
          </cell>
          <cell r="H20">
            <v>142351.20000000001</v>
          </cell>
          <cell r="I20">
            <v>7323732.5168751255</v>
          </cell>
        </row>
        <row r="21">
          <cell r="B21">
            <v>9</v>
          </cell>
          <cell r="C21" t="str">
            <v>Cable trays &amp; Steel</v>
          </cell>
          <cell r="D21" t="str">
            <v>J</v>
          </cell>
          <cell r="E21">
            <v>71393906.531326175</v>
          </cell>
          <cell r="F21">
            <v>72516541.531326175</v>
          </cell>
          <cell r="G21">
            <v>6156516</v>
          </cell>
          <cell r="H21">
            <v>1755210.6400000001</v>
          </cell>
          <cell r="I21">
            <v>80428268.171326175</v>
          </cell>
        </row>
        <row r="22">
          <cell r="B22">
            <v>10</v>
          </cell>
          <cell r="C22" t="str">
            <v>Bus duct</v>
          </cell>
          <cell r="D22" t="str">
            <v>K</v>
          </cell>
          <cell r="E22">
            <v>3892010.3860267694</v>
          </cell>
          <cell r="F22">
            <v>3953210.3860267694</v>
          </cell>
          <cell r="G22">
            <v>499392.00000000006</v>
          </cell>
          <cell r="H22">
            <v>142375.67999999999</v>
          </cell>
          <cell r="I22">
            <v>4594978.0660267696</v>
          </cell>
        </row>
        <row r="23">
          <cell r="B23">
            <v>11</v>
          </cell>
          <cell r="C23" t="str">
            <v>Battery charger &amp; UPS</v>
          </cell>
          <cell r="D23" t="str">
            <v>L</v>
          </cell>
          <cell r="E23">
            <v>5596354.8034371845</v>
          </cell>
          <cell r="F23">
            <v>5684354.8034371845</v>
          </cell>
          <cell r="G23">
            <v>718080</v>
          </cell>
          <cell r="H23">
            <v>204723.20000000001</v>
          </cell>
          <cell r="I23">
            <v>6607158.0034371847</v>
          </cell>
        </row>
        <row r="24">
          <cell r="B24">
            <v>12</v>
          </cell>
          <cell r="C24" t="str">
            <v>Extra items</v>
          </cell>
          <cell r="D24" t="str">
            <v>O</v>
          </cell>
          <cell r="E24">
            <v>24166077.560296934</v>
          </cell>
          <cell r="F24">
            <v>24546077.560296934</v>
          </cell>
          <cell r="G24">
            <v>0</v>
          </cell>
          <cell r="H24">
            <v>0</v>
          </cell>
          <cell r="I24">
            <v>24546077.560296934</v>
          </cell>
        </row>
        <row r="25">
          <cell r="A25" t="str">
            <v>ABB Manufactured</v>
          </cell>
          <cell r="B25">
            <v>1</v>
          </cell>
          <cell r="C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A26" t="str">
            <v>Imported Equipments</v>
          </cell>
          <cell r="B26">
            <v>2</v>
          </cell>
          <cell r="C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NON ABB Manufactured</v>
          </cell>
          <cell r="B27">
            <v>1</v>
          </cell>
          <cell r="C27" t="str">
            <v>DG Sets</v>
          </cell>
          <cell r="D27" t="str">
            <v>C</v>
          </cell>
          <cell r="E27">
            <v>181964042.43143663</v>
          </cell>
          <cell r="F27">
            <v>184825339.88243663</v>
          </cell>
          <cell r="G27">
            <v>19904677.899999999</v>
          </cell>
          <cell r="H27">
            <v>0</v>
          </cell>
          <cell r="I27">
            <v>204730017.78243664</v>
          </cell>
        </row>
        <row r="28">
          <cell r="A28" t="str">
            <v>Imported Equipments</v>
          </cell>
          <cell r="B28">
            <v>2</v>
          </cell>
          <cell r="C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ABB Services</v>
          </cell>
          <cell r="B29">
            <v>1</v>
          </cell>
          <cell r="C29" t="str">
            <v>Design &amp; Engineering</v>
          </cell>
          <cell r="D29" t="str">
            <v>M</v>
          </cell>
          <cell r="E29">
            <v>20795545.690044992</v>
          </cell>
          <cell r="F29">
            <v>20795545.690044992</v>
          </cell>
          <cell r="G29">
            <v>2121145.6603845889</v>
          </cell>
          <cell r="H29">
            <v>0</v>
          </cell>
          <cell r="I29">
            <v>22916691.35042958</v>
          </cell>
        </row>
        <row r="30">
          <cell r="B30">
            <v>2</v>
          </cell>
          <cell r="C30" t="str">
            <v>Site Management</v>
          </cell>
          <cell r="D30" t="str">
            <v>N</v>
          </cell>
          <cell r="E30">
            <v>3930167.3505956591</v>
          </cell>
          <cell r="F30">
            <v>3930167.3505956591</v>
          </cell>
          <cell r="G30">
            <v>400877.06976075721</v>
          </cell>
          <cell r="H30">
            <v>0</v>
          </cell>
          <cell r="I30">
            <v>4331044.4203564161</v>
          </cell>
        </row>
        <row r="31">
          <cell r="B31">
            <v>3</v>
          </cell>
          <cell r="C31" t="str">
            <v>Salaries &amp; allowances</v>
          </cell>
          <cell r="D31" t="str">
            <v>N</v>
          </cell>
          <cell r="E31">
            <v>13431251.528249243</v>
          </cell>
          <cell r="F31">
            <v>13431251.528249243</v>
          </cell>
          <cell r="G31">
            <v>1369987.6558814228</v>
          </cell>
          <cell r="H31">
            <v>0</v>
          </cell>
          <cell r="I31">
            <v>14801239.184130667</v>
          </cell>
        </row>
        <row r="32">
          <cell r="B32">
            <v>4</v>
          </cell>
          <cell r="C32" t="str">
            <v>Site Instalation expenses</v>
          </cell>
          <cell r="D32" t="str">
            <v>N</v>
          </cell>
          <cell r="E32">
            <v>779038.02661483537</v>
          </cell>
          <cell r="F32">
            <v>779038.02661483537</v>
          </cell>
          <cell r="G32">
            <v>79461.87871471321</v>
          </cell>
          <cell r="H32">
            <v>0</v>
          </cell>
          <cell r="I32">
            <v>858499.90532954852</v>
          </cell>
        </row>
        <row r="33">
          <cell r="B33">
            <v>5</v>
          </cell>
          <cell r="C33">
            <v>0</v>
          </cell>
          <cell r="D33" t="str">
            <v>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B34">
            <v>6</v>
          </cell>
          <cell r="C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</row>
        <row r="35">
          <cell r="B35">
            <v>7</v>
          </cell>
          <cell r="C35" t="str">
            <v>Comprehensive Insurance</v>
          </cell>
          <cell r="D35" t="str">
            <v>N</v>
          </cell>
          <cell r="E35">
            <v>9157671.4965335745</v>
          </cell>
          <cell r="F35">
            <v>9157671.4965335745</v>
          </cell>
          <cell r="G35">
            <v>0</v>
          </cell>
          <cell r="H35">
            <v>0</v>
          </cell>
          <cell r="I35">
            <v>9157671.4965335745</v>
          </cell>
        </row>
        <row r="36">
          <cell r="A36" t="str">
            <v>NON ABB SERVICES</v>
          </cell>
          <cell r="B36">
            <v>1</v>
          </cell>
          <cell r="C36" t="str">
            <v>Erection testing &amp; commissioning</v>
          </cell>
          <cell r="D36" t="str">
            <v>N</v>
          </cell>
          <cell r="E36">
            <v>43060032.764086731</v>
          </cell>
          <cell r="F36">
            <v>43060032.764086731</v>
          </cell>
          <cell r="G36">
            <v>4392123.3419368463</v>
          </cell>
          <cell r="H36">
            <v>0</v>
          </cell>
          <cell r="I36">
            <v>47452156.10602358</v>
          </cell>
        </row>
        <row r="37">
          <cell r="B37">
            <v>2</v>
          </cell>
          <cell r="C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B38">
            <v>3</v>
          </cell>
          <cell r="C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</row>
        <row r="39">
          <cell r="C39" t="str">
            <v xml:space="preserve">TOTAL </v>
          </cell>
          <cell r="E39">
            <v>800798511.44444454</v>
          </cell>
          <cell r="F39">
            <v>811957336.25044453</v>
          </cell>
          <cell r="G39">
            <v>72821801.395165905</v>
          </cell>
          <cell r="H39">
            <v>17135852.571149204</v>
          </cell>
          <cell r="I39">
            <v>901914990.21675956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  <sheetName val="grid"/>
      <sheetName val="Code"/>
      <sheetName val="Design"/>
      <sheetName val="PACK (B)"/>
      <sheetName val="Report1"/>
      <sheetName val="PACK_(B)"/>
      <sheetName val="DSLP CALCULATION"/>
      <sheetName val="Report"/>
      <sheetName val="Form 6"/>
      <sheetName val="SPT vs PHI"/>
      <sheetName val="Sheet1"/>
      <sheetName val="Coalmine"/>
      <sheetName val="A1-Continuous"/>
      <sheetName val="SC Cost FEB 03"/>
      <sheetName val="MOS suivi hebdomadaire"/>
      <sheetName val="DéfautsMOIS"/>
      <sheetName val="Suivi roadmap 6 sigma"/>
      <sheetName val="Suivi roadmap psd"/>
      <sheetName val="Défauts FY99"/>
      <sheetName val="Sem1"/>
      <sheetName val="Sem2"/>
      <sheetName val="Sem3"/>
      <sheetName val="Sem4"/>
      <sheetName val="Sem5"/>
      <sheetName val="Données"/>
      <sheetName val="Roadmap psd"/>
      <sheetName val="2 Pile capacity Calculations"/>
      <sheetName val="#REF"/>
      <sheetName val="BQMPALOC"/>
      <sheetName val="A 3_7"/>
      <sheetName val="BHANDUP"/>
      <sheetName val="presentation"/>
      <sheetName val="ADM_16_1C"/>
      <sheetName val="ADM_4_1"/>
      <sheetName val="AM_1"/>
      <sheetName val="ProjectInfo"/>
      <sheetName val="Financials"/>
      <sheetName val="DACS_4_4_1"/>
      <sheetName val="EOW"/>
      <sheetName val="ODF_Cable"/>
      <sheetName val="LambdaRouter"/>
      <sheetName val="WS_NMS"/>
      <sheetName val="OLS_1.6T"/>
      <sheetName val="OLS_80G"/>
      <sheetName val="R16"/>
      <sheetName val="WS_SNMS"/>
      <sheetName val="TDM_10G"/>
      <sheetName val="LambdaUnite"/>
      <sheetName val="cons-pl"/>
      <sheetName val="bs"/>
      <sheetName val="rmwip"/>
      <sheetName val="sap-inven"/>
      <sheetName val="combinedtb"/>
      <sheetName val="consl bs"/>
      <sheetName val="rate-calc"/>
      <sheetName val="Variables"/>
      <sheetName val="explanation "/>
      <sheetName val="Conductor Parameter"/>
      <sheetName val="bu21"/>
      <sheetName val="Elect."/>
      <sheetName val="parameters"/>
      <sheetName val="LANGUAGE"/>
      <sheetName val="mr21"/>
      <sheetName val="clay"/>
      <sheetName val="p &amp; l "/>
      <sheetName val="Table"/>
      <sheetName val="Sheet 1"/>
      <sheetName val="sheet2 (Layout)"/>
      <sheetName val="Section 3_DPR"/>
      <sheetName val="Data Sheet"/>
      <sheetName val="angles"/>
      <sheetName val="Activities"/>
      <sheetName val="02"/>
      <sheetName val="03"/>
      <sheetName val="04"/>
      <sheetName val="05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>
            <v>0.7</v>
          </cell>
          <cell r="C2">
            <v>1</v>
          </cell>
        </row>
        <row r="3">
          <cell r="A3">
            <v>2</v>
          </cell>
          <cell r="B3">
            <v>0.7</v>
          </cell>
          <cell r="C3">
            <v>1</v>
          </cell>
        </row>
        <row r="4">
          <cell r="A4">
            <v>3</v>
          </cell>
          <cell r="B4">
            <v>0.7</v>
          </cell>
          <cell r="C4">
            <v>1</v>
          </cell>
          <cell r="E4">
            <v>4</v>
          </cell>
          <cell r="F4">
            <v>28</v>
          </cell>
        </row>
        <row r="5">
          <cell r="A5">
            <v>4</v>
          </cell>
          <cell r="B5">
            <v>0.7</v>
          </cell>
          <cell r="C5">
            <v>1</v>
          </cell>
          <cell r="E5">
            <v>5</v>
          </cell>
          <cell r="F5">
            <v>28.33</v>
          </cell>
        </row>
        <row r="6">
          <cell r="A6">
            <v>5</v>
          </cell>
          <cell r="B6">
            <v>0.5</v>
          </cell>
          <cell r="C6">
            <v>0.7</v>
          </cell>
          <cell r="E6">
            <v>6</v>
          </cell>
          <cell r="F6">
            <v>28.67</v>
          </cell>
        </row>
        <row r="7">
          <cell r="A7">
            <v>6</v>
          </cell>
          <cell r="B7">
            <v>0.5</v>
          </cell>
          <cell r="C7">
            <v>0.7</v>
          </cell>
          <cell r="E7">
            <v>7</v>
          </cell>
          <cell r="F7">
            <v>29</v>
          </cell>
        </row>
        <row r="8">
          <cell r="A8">
            <v>7</v>
          </cell>
          <cell r="B8">
            <v>0.5</v>
          </cell>
          <cell r="C8">
            <v>0.7</v>
          </cell>
          <cell r="E8">
            <v>8</v>
          </cell>
          <cell r="F8">
            <v>29.33</v>
          </cell>
        </row>
        <row r="9">
          <cell r="A9">
            <v>8</v>
          </cell>
          <cell r="B9">
            <v>0.5</v>
          </cell>
          <cell r="C9">
            <v>0.7</v>
          </cell>
          <cell r="E9">
            <v>9</v>
          </cell>
          <cell r="F9">
            <v>29.67</v>
          </cell>
        </row>
        <row r="10">
          <cell r="A10">
            <v>9</v>
          </cell>
          <cell r="B10">
            <v>0.4</v>
          </cell>
          <cell r="C10">
            <v>0.5</v>
          </cell>
          <cell r="E10">
            <v>10</v>
          </cell>
          <cell r="F10">
            <v>30</v>
          </cell>
        </row>
        <row r="11">
          <cell r="A11">
            <v>10</v>
          </cell>
          <cell r="B11">
            <v>0.4</v>
          </cell>
          <cell r="C11">
            <v>0.5</v>
          </cell>
          <cell r="E11">
            <v>11</v>
          </cell>
          <cell r="F11">
            <v>30.33</v>
          </cell>
        </row>
        <row r="12">
          <cell r="A12">
            <v>11</v>
          </cell>
          <cell r="B12">
            <v>0.4</v>
          </cell>
          <cell r="C12">
            <v>0.5</v>
          </cell>
          <cell r="E12">
            <v>12</v>
          </cell>
          <cell r="F12">
            <v>30.67</v>
          </cell>
        </row>
        <row r="13">
          <cell r="A13">
            <v>12</v>
          </cell>
          <cell r="B13">
            <v>0.4</v>
          </cell>
          <cell r="C13">
            <v>0.5</v>
          </cell>
          <cell r="E13">
            <v>13</v>
          </cell>
          <cell r="F13">
            <v>31</v>
          </cell>
        </row>
        <row r="14">
          <cell r="A14">
            <v>13</v>
          </cell>
          <cell r="B14">
            <v>0.4</v>
          </cell>
          <cell r="C14">
            <v>0.5</v>
          </cell>
          <cell r="E14">
            <v>14</v>
          </cell>
          <cell r="F14">
            <v>31.33</v>
          </cell>
        </row>
        <row r="15">
          <cell r="A15">
            <v>14</v>
          </cell>
          <cell r="B15">
            <v>0.4</v>
          </cell>
          <cell r="C15">
            <v>0.5</v>
          </cell>
          <cell r="E15">
            <v>15</v>
          </cell>
          <cell r="F15">
            <v>31.67</v>
          </cell>
        </row>
        <row r="16">
          <cell r="A16">
            <v>15</v>
          </cell>
          <cell r="B16">
            <v>0.3</v>
          </cell>
          <cell r="C16">
            <v>0.4</v>
          </cell>
          <cell r="E16">
            <v>16</v>
          </cell>
          <cell r="F16">
            <v>32</v>
          </cell>
        </row>
        <row r="17">
          <cell r="E17">
            <v>17</v>
          </cell>
          <cell r="F17">
            <v>32.33</v>
          </cell>
        </row>
        <row r="18">
          <cell r="E18">
            <v>18</v>
          </cell>
          <cell r="F18">
            <v>32.67</v>
          </cell>
        </row>
        <row r="19">
          <cell r="E19">
            <v>19</v>
          </cell>
          <cell r="F19">
            <v>33</v>
          </cell>
        </row>
        <row r="20">
          <cell r="E20">
            <v>20</v>
          </cell>
          <cell r="F20">
            <v>33.33</v>
          </cell>
        </row>
        <row r="21">
          <cell r="E21">
            <v>21</v>
          </cell>
          <cell r="F21">
            <v>33.67</v>
          </cell>
        </row>
        <row r="22">
          <cell r="E22">
            <v>22</v>
          </cell>
          <cell r="F22">
            <v>34</v>
          </cell>
        </row>
        <row r="23">
          <cell r="E23">
            <v>23</v>
          </cell>
          <cell r="F23">
            <v>34.33</v>
          </cell>
        </row>
        <row r="24">
          <cell r="E24">
            <v>24</v>
          </cell>
          <cell r="F24">
            <v>34.67</v>
          </cell>
        </row>
        <row r="25">
          <cell r="E25">
            <v>25</v>
          </cell>
          <cell r="F25">
            <v>35</v>
          </cell>
        </row>
        <row r="26">
          <cell r="E26">
            <v>26</v>
          </cell>
          <cell r="F26">
            <v>35.25</v>
          </cell>
        </row>
        <row r="27">
          <cell r="E27">
            <v>27</v>
          </cell>
          <cell r="F27">
            <v>35.5</v>
          </cell>
        </row>
        <row r="28">
          <cell r="E28">
            <v>28</v>
          </cell>
          <cell r="F28">
            <v>35.75</v>
          </cell>
        </row>
        <row r="29">
          <cell r="E29">
            <v>29</v>
          </cell>
          <cell r="F29">
            <v>35.799999999999997</v>
          </cell>
        </row>
        <row r="30">
          <cell r="E30">
            <v>30</v>
          </cell>
          <cell r="F30">
            <v>36</v>
          </cell>
        </row>
        <row r="31">
          <cell r="E31">
            <v>31</v>
          </cell>
          <cell r="F31">
            <v>36.33</v>
          </cell>
        </row>
        <row r="32">
          <cell r="E32">
            <v>32</v>
          </cell>
          <cell r="F32">
            <v>36.67</v>
          </cell>
        </row>
        <row r="33">
          <cell r="E33">
            <v>33</v>
          </cell>
          <cell r="F33">
            <v>37</v>
          </cell>
        </row>
        <row r="34">
          <cell r="E34">
            <v>34</v>
          </cell>
          <cell r="F34">
            <v>37.200000000000003</v>
          </cell>
        </row>
        <row r="35">
          <cell r="E35">
            <v>35</v>
          </cell>
          <cell r="F35">
            <v>37.4</v>
          </cell>
        </row>
        <row r="36">
          <cell r="E36">
            <v>36</v>
          </cell>
          <cell r="F36">
            <v>37.6</v>
          </cell>
        </row>
        <row r="37">
          <cell r="E37">
            <v>37</v>
          </cell>
          <cell r="F37">
            <v>37.799999999999997</v>
          </cell>
        </row>
        <row r="38">
          <cell r="E38">
            <v>38</v>
          </cell>
          <cell r="F38">
            <v>38</v>
          </cell>
        </row>
        <row r="39">
          <cell r="E39">
            <v>39</v>
          </cell>
          <cell r="F39">
            <v>38.25</v>
          </cell>
        </row>
        <row r="40">
          <cell r="E40">
            <v>40</v>
          </cell>
          <cell r="F40">
            <v>38.5</v>
          </cell>
        </row>
        <row r="41">
          <cell r="E41">
            <v>41</v>
          </cell>
          <cell r="F41">
            <v>38.75</v>
          </cell>
        </row>
        <row r="42">
          <cell r="E42">
            <v>42</v>
          </cell>
          <cell r="F42">
            <v>39</v>
          </cell>
        </row>
        <row r="43">
          <cell r="E43">
            <v>43</v>
          </cell>
          <cell r="F43">
            <v>39.200000000000003</v>
          </cell>
        </row>
        <row r="44">
          <cell r="E44">
            <v>44</v>
          </cell>
          <cell r="F44">
            <v>39.4</v>
          </cell>
        </row>
        <row r="45">
          <cell r="E45">
            <v>45</v>
          </cell>
          <cell r="F45">
            <v>39.6</v>
          </cell>
        </row>
        <row r="46">
          <cell r="E46">
            <v>46</v>
          </cell>
          <cell r="F46">
            <v>39.799999999999997</v>
          </cell>
        </row>
        <row r="47">
          <cell r="E47">
            <v>47</v>
          </cell>
          <cell r="F47">
            <v>40</v>
          </cell>
        </row>
        <row r="48">
          <cell r="E48">
            <v>48</v>
          </cell>
          <cell r="F48">
            <v>40.5</v>
          </cell>
        </row>
        <row r="49">
          <cell r="E49">
            <v>49</v>
          </cell>
          <cell r="F49">
            <v>41</v>
          </cell>
        </row>
        <row r="50">
          <cell r="E50">
            <v>50</v>
          </cell>
          <cell r="F50">
            <v>41</v>
          </cell>
        </row>
        <row r="51">
          <cell r="E51">
            <v>51</v>
          </cell>
          <cell r="F51">
            <v>41</v>
          </cell>
        </row>
        <row r="52">
          <cell r="E52">
            <v>52</v>
          </cell>
          <cell r="F52">
            <v>41</v>
          </cell>
        </row>
        <row r="53">
          <cell r="E53">
            <v>53</v>
          </cell>
          <cell r="F53">
            <v>42</v>
          </cell>
        </row>
        <row r="54">
          <cell r="E54">
            <v>54</v>
          </cell>
          <cell r="F54">
            <v>42</v>
          </cell>
        </row>
        <row r="55">
          <cell r="E55">
            <v>55</v>
          </cell>
          <cell r="F55">
            <v>42</v>
          </cell>
        </row>
        <row r="56">
          <cell r="E56">
            <v>56</v>
          </cell>
          <cell r="F56">
            <v>42</v>
          </cell>
        </row>
        <row r="57">
          <cell r="E57">
            <v>57</v>
          </cell>
          <cell r="F57">
            <v>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Sheet1"/>
      <sheetName val="Basis"/>
      <sheetName val="DSLP"/>
      <sheetName val="Addl.40"/>
      <sheetName val="AutoOpen Stub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CAST lightconc-II"/>
      <sheetName val="PRECAST-conc-II"/>
      <sheetName val="Miscellaneous-civil"/>
      <sheetName val="IHC"/>
      <sheetName val="bhilai"/>
      <sheetName val="jidal dam"/>
      <sheetName val="delo"/>
      <sheetName val="fran temp"/>
      <sheetName val="gagan"/>
      <sheetName val="hsbc"/>
      <sheetName val="jeedi"/>
      <sheetName val="kona swit"/>
      <sheetName val="template (8)"/>
      <sheetName val="template (9)"/>
      <sheetName val="basic"/>
      <sheetName val="GN-ST-10"/>
      <sheetName val="PRECAST lightconc_II"/>
      <sheetName val="CF-det"/>
      <sheetName val="Friends"/>
      <sheetName val="College Details"/>
      <sheetName val="Personal "/>
      <sheetName val="Office"/>
      <sheetName val="Cleaning &amp; Grubbing"/>
      <sheetName val="GN_ST_10"/>
      <sheetName val="OVER HEADS"/>
      <sheetName val="Cover Sheet"/>
      <sheetName val="BOQ REV A"/>
      <sheetName val="BOQ"/>
      <sheetName val="PTB (IO)"/>
      <sheetName val="BMS "/>
      <sheetName val="SPT vs PHI"/>
      <sheetName val="TBAL9697 -group wise  sdpl"/>
      <sheetName val="PIPING"/>
      <sheetName val="PRECAST_lightconc-II"/>
      <sheetName val="jidal_dam"/>
      <sheetName val="fran_temp"/>
      <sheetName val="kona_swit"/>
      <sheetName val="template_(8)"/>
      <sheetName val="template_(9)"/>
      <sheetName val="PRECAST_lightconc_II"/>
      <sheetName val="College_Details"/>
      <sheetName val="Personal_"/>
      <sheetName val="Cleaning_&amp;_Grubbing"/>
      <sheetName val=" 24.07.10 RS &amp; SECURITY"/>
      <sheetName val="24.07.10 CIVIL WET"/>
      <sheetName val=" 24.07.10 CIVIL"/>
      <sheetName val=" 24.07.10 MECH-FAB"/>
      <sheetName val=" 24.07.10 MECH-TANK"/>
      <sheetName val=" 23.07.10 N.SHIFT MECH-FAB"/>
      <sheetName val=" 23.07.10 N.SHIFT MECH-TANK"/>
      <sheetName val=" 23.07.10 RS &amp; SECURITY"/>
      <sheetName val="23.07.10 CIVIL WET"/>
      <sheetName val=" 23.07.10 CIVIL"/>
      <sheetName val=" 23.07.10 MECH-FAB"/>
      <sheetName val=" 23.07.10 MECH-TANK"/>
      <sheetName val=" 22.07.10 N.SHIFT MECH-FAB"/>
      <sheetName val=" 22.07.10 N.SHIFT MECH-TANK"/>
      <sheetName val=" 22.07.10 RS &amp; SECURITY"/>
      <sheetName val="22.07.10 CIVIL WET"/>
      <sheetName val=" 22.07.10 CIVIL"/>
      <sheetName val=" 22.07.10 MECH-FAB"/>
      <sheetName val=" 22.07.10 MECH-TANK"/>
      <sheetName val=" 21.07.10 N.SHIFT MECH-FAB"/>
      <sheetName val=" 21.07.10 N.SHIFT MECH-TANK"/>
      <sheetName val=" 21.07.10 RS &amp; SECURITY"/>
      <sheetName val="21.07.10 CIVIL WET"/>
      <sheetName val=" 21.07.10 CIVIL"/>
      <sheetName val=" 21.07.10 MECH-FAB"/>
      <sheetName val=" 21.07.10 MECH-TANK"/>
      <sheetName val=" 20.07.10 N.SHIFT MECH-FAB"/>
      <sheetName val=" 20.07.10 N.SHIFT MECH-TANK"/>
      <sheetName val=" 20.07.10 RS &amp; SECURITY"/>
      <sheetName val="20.07.10 CIVIL WET"/>
      <sheetName val=" 20.07.10 CIVIL"/>
      <sheetName val=" 20.07.10 MECH-FAB"/>
      <sheetName val=" 20.07.10 MECH-TANK"/>
      <sheetName val=" 19.07.10 N.SHIFT MECH-FAB"/>
      <sheetName val=" 19.07.10 N.SHIFT MECH-TANK"/>
      <sheetName val=" 19.07.10 RS &amp; SECURITY"/>
      <sheetName val="19.07.10 CIVIL WET"/>
      <sheetName val=" 19.07.10 CIVIL"/>
      <sheetName val=" 19.07.10 MECH-FAB"/>
      <sheetName val=" 19.07.10 MECH-TANK"/>
      <sheetName val=" 18.07.10 N.SHIFT MECH-FAB"/>
      <sheetName val=" 18.07.10 N.SHIFT MECH-TANK"/>
      <sheetName val=" 18.07.10 RS &amp; SECURITY"/>
      <sheetName val="18.07.10 CIVIL WET"/>
      <sheetName val=" 18.07.10 CIVIL"/>
      <sheetName val=" 18.07.10 MECH-FAB"/>
      <sheetName val=" 18.07.10 MECH-TANK"/>
      <sheetName val=" 17.07.10 N.SHIFT MECH-FAB"/>
      <sheetName val=" 17.07.10 N.SHIFT MECH-TANK"/>
      <sheetName val=" 17.07.10 RS &amp; SECURITY"/>
      <sheetName val="17.07.10 CIVIL WET"/>
      <sheetName val=" 17.07.10 CIVIL"/>
      <sheetName val=" 17.07.10 MECH-FAB"/>
      <sheetName val=" 17.07.10 MECH-TANK"/>
      <sheetName val=" 16.07.10 N.SHIFT MECH-FAB"/>
      <sheetName val=" 16.07.10 N.SHIFT MECH-TANK"/>
      <sheetName val=" 16.07.10 RS &amp; SECURITY"/>
      <sheetName val="16.07.10 CIVIL WET"/>
      <sheetName val=" 16.07.10 CIVIL"/>
      <sheetName val=" 16.07.10 MECH-FAB"/>
      <sheetName val=" 16.07.10 MECH-TANK"/>
      <sheetName val=" 15.07.10 N.SHIFT MECH-FAB"/>
      <sheetName val=" 15.07.10 N.SHIFT MECH-TANK"/>
      <sheetName val=" 15.07.10 RS &amp; SECURITY"/>
      <sheetName val="15.07.10 CIVIL WET"/>
      <sheetName val=" 15.07.10 CIVIL"/>
      <sheetName val=" 15.07.10 MECH-FAB"/>
      <sheetName val=" 15.07.10 MECH-TANK"/>
      <sheetName val=" 14.07.10 N.SHIFT MECH-FAB"/>
      <sheetName val=" 14.07.10 N.SHIFT MECH-TANK"/>
      <sheetName val=" 14.07.10 RS &amp; SECURITY"/>
      <sheetName val="14.07.10 CIVIL WET"/>
      <sheetName val=" 14.07.10 CIVIL"/>
      <sheetName val=" 14.07.10 MECH-FAB"/>
      <sheetName val=" 14.07.10 MECH-TANK"/>
      <sheetName val=" 13.07.10 N.SHIFT MECH-FAB"/>
      <sheetName val=" 13.07.10 N.SHIFT MECH-TANK"/>
      <sheetName val=" 13.07.10 RS &amp; SECURITY"/>
      <sheetName val="13.07.10 CIVIL WET"/>
      <sheetName val=" 13.07.10 CIVIL"/>
      <sheetName val=" 13.07.10 MECH-FAB"/>
      <sheetName val=" 13.07.10 MECH-TANK"/>
      <sheetName val=" 12.07.10 N.SHIFT MECH-FAB"/>
      <sheetName val=" 12.07.10 N.SHIFT MECH-TANK"/>
      <sheetName val=" 12.07.10 RS &amp; SECURITY"/>
      <sheetName val="12.07.10 CIVIL WET"/>
      <sheetName val=" 12.07.10 CIVIL"/>
      <sheetName val=" 12.07.10 MECH-FAB"/>
      <sheetName val=" 12.07.10 MECH-TANK"/>
      <sheetName val=" 11.07.10 N.SHIFT MECH-FAB"/>
      <sheetName val=" 11.07.10 N.SHIFT MECH-TANK"/>
      <sheetName val=" 11.07.10 RS &amp; SECURITY"/>
      <sheetName val="11.07.10 CIVIL WET"/>
      <sheetName val=" 11.07.10 CIVIL"/>
      <sheetName val=" 11.07.10 MECH-FAB"/>
      <sheetName val=" 11.07.10 MECH-TANK"/>
      <sheetName val=" 10.07.10 N.SHIFT MECH-FAB"/>
      <sheetName val=" 10.07.10 N.SHIFT MECH-TANK"/>
      <sheetName val=" 10.07.10 RS &amp; SECURITY"/>
      <sheetName val="10.07.10 CIVIL WET"/>
      <sheetName val=" 10.07.10 CIVIL"/>
      <sheetName val=" 10.07.10 MECH-FAB"/>
      <sheetName val=" 10.07.10 MECH-TANK"/>
      <sheetName val=" 09.07.10 N.SHIFT MECH-FAB"/>
      <sheetName val=" 09.07.10 N.SHIFT MECH-TANK"/>
      <sheetName val=" 09.07.10 RS &amp; SECURITY"/>
      <sheetName val="09.07.10 CIVIL WET"/>
      <sheetName val=" 09.07.10 CIVIL"/>
      <sheetName val=" 09.07.10 MECH-FAB"/>
      <sheetName val=" 09.07.10 MECH-TANK"/>
      <sheetName val=" 08.07.10 N.SHIFT MECH-FAB"/>
      <sheetName val=" 08.07.10 N.SHIFT MECH-TANK"/>
      <sheetName val=" 08.07.10 RS &amp; SECURITY"/>
      <sheetName val="08.07.10 CIVIL WET"/>
      <sheetName val=" 08.07.10 CIVIL"/>
      <sheetName val=" 08.07.10 MECH-FAB"/>
      <sheetName val=" 08.07.10 MECH-TANK"/>
      <sheetName val=" 07.07.10 N.SHIFT MECH-FAB"/>
      <sheetName val=" 07.07.10 N.SHIFT MECH-TANK"/>
      <sheetName val=" 07.07.10 RS &amp; SECURITY"/>
      <sheetName val="07.07.10 CIVIL WET"/>
      <sheetName val=" 07.07.10 CIVIL"/>
      <sheetName val=" 07.07.10 MECH-FAB"/>
      <sheetName val=" 07.07.10 MECH-TANK"/>
      <sheetName val=" 06.07.10 N.SHIFT MECH-FAB"/>
      <sheetName val=" 06.07.10 N.SHIFT MECH-TANK"/>
      <sheetName val=" 06.07.10 RS &amp; SECURITY"/>
      <sheetName val="06.07.10 CIVIL WET"/>
      <sheetName val=" 06.07.10 CIVIL"/>
      <sheetName val=" 06.07.10 MECH-FAB"/>
      <sheetName val=" 06.07.10 MECH-TANK"/>
      <sheetName val=" 05.07.10 N.SHIFT MECH-FAB"/>
      <sheetName val=" 05.07.10 N.SHIFT MECH-TANK"/>
      <sheetName val=" 05.07.10 RS &amp; SECURITY"/>
      <sheetName val="05.07.10 CIVIL WET"/>
      <sheetName val=" 05.07.10 CIVIL"/>
      <sheetName val=" 05.07.10 MECH-FAB"/>
      <sheetName val=" 05.07.10 MECH-TANK"/>
      <sheetName val=" 04.07.10 N.SHIFT MECH-FAB"/>
      <sheetName val=" 04.07.10 N.SHIFT MECH-TANK"/>
      <sheetName val=" 04.07.10 RS &amp; SECURITY"/>
      <sheetName val="04.07.10 CIVIL WET"/>
      <sheetName val=" 04.07.10 CIVIL"/>
      <sheetName val=" 04.07.10 MECH-FAB"/>
      <sheetName val=" 04.07.10 MECH-TANK"/>
      <sheetName val=" 03.07.10 N.SHIFT MECH-FAB"/>
      <sheetName val=" 03.07.10 N.SHIFT MECH-TANK"/>
      <sheetName val=" 03.07.10 RS &amp; SECURITY "/>
      <sheetName val="03.07.10 CIVIL WET "/>
      <sheetName val=" 03.07.10 CIVIL "/>
      <sheetName val=" 03.07.10 MECH-FAB "/>
      <sheetName val=" 03.07.10 MECH-TANK "/>
      <sheetName val=" 02.07.10 N.SHIFT MECH-FAB "/>
      <sheetName val=" 02.07.10 N.SHIFT MECH-TANK "/>
      <sheetName val=" 02.07.10 RS &amp; SECURITY"/>
      <sheetName val="02.07.10 CIVIL WET"/>
      <sheetName val=" 02.07.10 CIVIL"/>
      <sheetName val=" 02.07.10 MECH-FAB"/>
      <sheetName val=" 02.07.10 MECH-TANK"/>
      <sheetName val=" 01.07.10 N.SHIFT MECH-FAB"/>
      <sheetName val=" 01.07.10 N.SHIFT MECH-TANK"/>
      <sheetName val=" 01.07.10 RS &amp; SECURITY"/>
      <sheetName val="01.07.10 CIVIL WET"/>
      <sheetName val=" 01.07.10 CIVIL"/>
      <sheetName val=" 01.07.10 MECH-FAB"/>
      <sheetName val=" 01.07.10 MECH-TANK"/>
      <sheetName val=" 30.06.10 N.SHIFT MECH-FAB"/>
      <sheetName val=" 30.06.10 N.SHIFT MECH-TANK"/>
      <sheetName val="Sheet1"/>
      <sheetName val="Summary"/>
      <sheetName val="Quantity Schedule"/>
      <sheetName val="Revenue  Schedule "/>
      <sheetName val="Balance works - Direct Cost"/>
      <sheetName val="Balance works - Indirect Cost"/>
      <sheetName val="Cashflows"/>
      <sheetName val="Fund Plan"/>
      <sheetName val="Bill of Resources"/>
      <sheetName val="DC"/>
      <sheetName val="300x500"/>
      <sheetName val="OVER_HEADS"/>
      <sheetName val="Cover_Sheet"/>
      <sheetName val="BOQ_REV_A"/>
      <sheetName val="PTB_(IO)"/>
      <sheetName val="BMS_"/>
      <sheetName val="SPT_vs_PHI"/>
      <sheetName val="TBAL9697_-group_wise__sdpl"/>
      <sheetName val="八幡"/>
      <sheetName val="Cost Index"/>
      <sheetName val="data"/>
      <sheetName val="1.Civil-RA"/>
      <sheetName val="M-Book for Conc"/>
      <sheetName val="M-Book for FW"/>
      <sheetName val="zone-8"/>
      <sheetName val="MHNO_LEV"/>
      <sheetName val="concrete"/>
      <sheetName val="beam-reinft-IIInd floor"/>
      <sheetName val="SITE OVERHEADS"/>
      <sheetName val="labour coeff"/>
      <sheetName val="Expenditure plan"/>
      <sheetName val="ORDER BOOKING"/>
      <sheetName val="Design"/>
      <sheetName val="upa"/>
      <sheetName val="Site Dev BOQ"/>
      <sheetName val="Sheet3"/>
      <sheetName val="VCH-SLC"/>
      <sheetName val="Supplier"/>
      <sheetName val="SILICATE"/>
      <sheetName val="Costing Upto Mar'11 (2)"/>
      <sheetName val="Tender Summary"/>
      <sheetName val="p&amp;m"/>
      <sheetName val="PRECAST_lightconc-II1"/>
      <sheetName val="PRECAST_lightconc_II1"/>
      <sheetName val="College_Details1"/>
      <sheetName val="Personal_1"/>
      <sheetName val="Cleaning_&amp;_Grubbing1"/>
      <sheetName val="jidal_dam1"/>
      <sheetName val="fran_temp1"/>
      <sheetName val="kona_swit1"/>
      <sheetName val="template_(8)1"/>
      <sheetName val="template_(9)1"/>
      <sheetName val="OVER_HEADS1"/>
      <sheetName val="Cover_Sheet1"/>
      <sheetName val="BOQ_REV_A1"/>
      <sheetName val="PTB_(IO)1"/>
      <sheetName val="BMS_1"/>
      <sheetName val="SPT_vs_PHI1"/>
      <sheetName val="TBAL9697_-group_wise__sdpl1"/>
      <sheetName val="Quantity_Schedule"/>
      <sheetName val="Revenue__Schedule_"/>
      <sheetName val="Balance_works_-_Direct_Cost"/>
      <sheetName val="Balance_works_-_Indirect_Cost"/>
      <sheetName val="Fund_Plan"/>
      <sheetName val="Bill_of_Resources"/>
      <sheetName val="#REF!"/>
      <sheetName val="A"/>
      <sheetName val="Boq Block A"/>
      <sheetName val="TAX BILLS"/>
      <sheetName val="CASH BILLS"/>
      <sheetName val="LABOUR BILLS"/>
      <sheetName val="BQQ"/>
      <sheetName val="july"/>
      <sheetName val="june"/>
      <sheetName val="may"/>
      <sheetName val="april"/>
      <sheetName val="march"/>
      <sheetName val="jan"/>
      <sheetName val="fefb"/>
      <sheetName val="invoice"/>
      <sheetName val="puch order"/>
      <sheetName val="decm"/>
      <sheetName val="Sheet1 (2)"/>
      <sheetName val="Meas.-Hotel Part"/>
      <sheetName val="List"/>
      <sheetName val="BOQ (2)"/>
      <sheetName val="BOQ_Direct_selling cost"/>
      <sheetName val="factors"/>
      <sheetName val="scurve calc (2)"/>
      <sheetName val="Sheet2"/>
      <sheetName val="Headings"/>
      <sheetName val="dBase"/>
      <sheetName val="Contract Night Staff"/>
      <sheetName val="Contract Day Staff"/>
      <sheetName val="Day Shift"/>
      <sheetName val="Night Shift"/>
      <sheetName val="Direct cost shed A-2 "/>
      <sheetName val="Fee Rate Summary"/>
      <sheetName val="Civil Boq"/>
      <sheetName val="22.12.2011"/>
      <sheetName val="Lead"/>
      <sheetName val="INPUT SHEET"/>
      <sheetName val="final abstract"/>
      <sheetName val="Detail"/>
      <sheetName val="Ave.wtd.rates"/>
      <sheetName val="Material "/>
      <sheetName val="Labour &amp; Plant"/>
      <sheetName val="2gii"/>
      <sheetName val=" 09.07.10 M顅ᎆ뤀ᨇ԰_x0000_缀_x0000_"/>
      <sheetName val="Cashflow projection"/>
      <sheetName val="PA- Consutant "/>
      <sheetName val="Item- Compact"/>
      <sheetName val="beam-reinft"/>
      <sheetName val="BS8007"/>
      <sheetName val="Fill this out first..."/>
      <sheetName val="master"/>
      <sheetName val="Build-up"/>
      <sheetName val="Meas__Hotel Part"/>
      <sheetName val="DataInput"/>
      <sheetName val="DataInput-1"/>
      <sheetName val="DI Rate Analysis"/>
      <sheetName val="Economic RisingMain  Ph-I"/>
      <sheetName val="inWords"/>
      <sheetName val="St.co.91.5lvl"/>
      <sheetName val="공장별판관비배부"/>
      <sheetName val="temp"/>
      <sheetName val="GBW"/>
      <sheetName val="MN T.B."/>
      <sheetName val="cash in flow Summary JV "/>
      <sheetName val="water prop."/>
      <sheetName val="GR.slab-reinft"/>
      <sheetName val="Assumptions"/>
      <sheetName val="IO List"/>
      <sheetName val="Civil Works"/>
      <sheetName val="Sales &amp; Prod"/>
      <sheetName val="TBAL9697 _group wise  sdpl"/>
      <sheetName val="Intake"/>
      <sheetName val="Staff Acco."/>
      <sheetName val="08.07.10헾】_x0005__x0000__x0000__x0000__x0000_ꎋ"/>
      <sheetName val="3cd Annexure"/>
      <sheetName val="HEAD"/>
      <sheetName val="SP Break Up"/>
      <sheetName val="Fin. Assumpt. - Sensitivities"/>
      <sheetName val="Bill 1"/>
      <sheetName val="Bill 2"/>
      <sheetName val="Bill 3"/>
      <sheetName val="Bill 4"/>
      <sheetName val="Bill 5"/>
      <sheetName val="Bill 6"/>
      <sheetName val="Bill 7"/>
      <sheetName val="F20 Risk Analysis"/>
      <sheetName val="Change Order Log"/>
      <sheetName val="lookups"/>
      <sheetName val="ref"/>
      <sheetName val="Bin"/>
      <sheetName val="2000 MOR"/>
      <sheetName val="HVAC"/>
      <sheetName val=" 09.07.10 M顅ᎆ뤀ᨇ԰?缀?"/>
      <sheetName val="col-reinft1"/>
      <sheetName val="Labour productivity"/>
      <sheetName val="dlvoid"/>
      <sheetName val="Project Details.."/>
      <sheetName val="T-P1, FINISHES WORKING "/>
      <sheetName val="Assumption &amp; Exclusion"/>
      <sheetName val="querries"/>
      <sheetName val="Costing"/>
      <sheetName val="External Doors"/>
      <sheetName val="T&amp;M"/>
      <sheetName val="wordsdata"/>
      <sheetName val="08.07.10헾】_x0005_????ꎋ"/>
      <sheetName val="estm_mech"/>
      <sheetName val=" 09.07.10 M顅ᎆ뤀ᨇ԰"/>
      <sheetName val=" 09.07.10 M顅ᎆ뤀ᨇ԰_缀_"/>
      <sheetName val="SUMMARY(E)"/>
      <sheetName val="section"/>
      <sheetName val="Structure Bills Qty"/>
      <sheetName val="INDIGINEOUS ITEMS "/>
      <sheetName val="Analy_7-10"/>
      <sheetName val="PRECAST_lightconc-II2"/>
      <sheetName val="PRECAST_lightconc_II2"/>
      <sheetName val="College_Details2"/>
      <sheetName val="Personal_2"/>
      <sheetName val="Cleaning_&amp;_Grubbing2"/>
      <sheetName val="jidal_dam2"/>
      <sheetName val="fran_temp2"/>
      <sheetName val="kona_swit2"/>
      <sheetName val="template_(8)2"/>
      <sheetName val="template_(9)2"/>
      <sheetName val="OVER_HEADS2"/>
      <sheetName val="Cover_Sheet2"/>
      <sheetName val="BOQ_REV_A2"/>
      <sheetName val="PTB_(IO)2"/>
      <sheetName val="BMS_2"/>
      <sheetName val="TBAL9697_-group_wise__sdpl2"/>
      <sheetName val="SPT_vs_PHI2"/>
      <sheetName val="Quantity_Schedule1"/>
      <sheetName val="Revenue__Schedule_1"/>
      <sheetName val="Balance_works_-_Direct_Cost1"/>
      <sheetName val="Balance_works_-_Indirect_Cost1"/>
      <sheetName val="Fund_Plan1"/>
      <sheetName val="Bill_of_Resources1"/>
      <sheetName val="Site_Dev_BOQ"/>
      <sheetName val="labour_coeff"/>
      <sheetName val="SITE_OVERHEADS"/>
      <sheetName val="Costing_Upto_Mar'11_(2)"/>
      <sheetName val="Tender_Summary"/>
      <sheetName val="Meas_-Hotel_Part"/>
      <sheetName val="beam-reinft-IIInd_floor"/>
      <sheetName val="TAX_BILLS"/>
      <sheetName val="CASH_BILLS"/>
      <sheetName val="LABOUR_BILLS"/>
      <sheetName val="puch_order"/>
      <sheetName val="Sheet1_(2)"/>
      <sheetName val="Expenditure_plan"/>
      <sheetName val="ORDER_BOOKING"/>
      <sheetName val="M-Book_for_Conc"/>
      <sheetName val="M-Book_for_FW"/>
      <sheetName val="22_12_2011"/>
      <sheetName val="BOQ_(2)"/>
      <sheetName val="Boq_Block_A"/>
      <sheetName val="_24_07_10_RS_&amp;_SECURITY"/>
      <sheetName val="24_07_10_CIVIL_WET"/>
      <sheetName val="_24_07_10_CIVIL"/>
      <sheetName val="_24_07_10_MECH-FAB"/>
      <sheetName val="_24_07_10_MECH-TANK"/>
      <sheetName val="ROYALTY"/>
      <sheetName val="COST"/>
      <sheetName val="Labour"/>
      <sheetName val="Prelims Breakup"/>
      <sheetName val="B3-B4-B5-B6"/>
      <sheetName val="PRELIM5"/>
      <sheetName val="gen"/>
      <sheetName val=" _x000a_¢_x0002_&amp;_x0000__x0000__x0000_ú5#_x0000__x0000__x0000__x0000__x0000__x0000__x0000_"/>
      <sheetName val=""/>
      <sheetName val="AOR"/>
      <sheetName val="Voucher"/>
      <sheetName val="Rate analysis- BOQ 1 "/>
      <sheetName val="box-12"/>
      <sheetName val="Prelims_Breakup"/>
      <sheetName val="Driveway Beams"/>
      <sheetName val="scurve_calc_(2)"/>
      <sheetName val="Direct_cost_shed_A-2_"/>
      <sheetName val="_23_07_10_N_SHIFT_MECH-FAB"/>
      <sheetName val="_23_07_10_N_SHIFT_MECH-TANK"/>
      <sheetName val="_23_07_10_RS_&amp;_SECURITY"/>
      <sheetName val="23_07_10_CIVIL_WET"/>
      <sheetName val="_23_07_10_CIVIL"/>
      <sheetName val="_23_07_10_MECH-FAB"/>
      <sheetName val="_23_07_10_MECH-TANK"/>
      <sheetName val="_22_07_10_N_SHIFT_MECH-FAB"/>
      <sheetName val="_22_07_10_N_SHIFT_MECH-TANK"/>
      <sheetName val="_22_07_10_RS_&amp;_SECURITY"/>
      <sheetName val="22_07_10_CIVIL_WET"/>
      <sheetName val="_22_07_10_CIVIL"/>
      <sheetName val="_22_07_10_MECH-FAB"/>
      <sheetName val="_22_07_10_MECH-TANK"/>
      <sheetName val="_21_07_10_N_SHIFT_MECH-FAB"/>
      <sheetName val="_21_07_10_N_SHIFT_MECH-TANK"/>
      <sheetName val="_21_07_10_RS_&amp;_SECURITY"/>
      <sheetName val="21_07_10_CIVIL_WET"/>
      <sheetName val="_21_07_10_CIVIL"/>
      <sheetName val="_21_07_10_MECH-FAB"/>
      <sheetName val="_21_07_10_MECH-TANK"/>
      <sheetName val="_20_07_10_N_SHIFT_MECH-FAB"/>
      <sheetName val="_20_07_10_N_SHIFT_MECH-TANK"/>
      <sheetName val="_20_07_10_RS_&amp;_SECURITY"/>
      <sheetName val="20_07_10_CIVIL_WET"/>
      <sheetName val="_20_07_10_CIVIL"/>
      <sheetName val="_20_07_10_MECH-FAB"/>
      <sheetName val="_20_07_10_MECH-TANK"/>
      <sheetName val="_19_07_10_N_SHIFT_MECH-FAB"/>
      <sheetName val="_19_07_10_N_SHIFT_MECH-TANK"/>
      <sheetName val="_19_07_10_RS_&amp;_SECURITY"/>
      <sheetName val="19_07_10_CIVIL_WET"/>
      <sheetName val="_19_07_10_CIVIL"/>
      <sheetName val="_19_07_10_MECH-FAB"/>
      <sheetName val="_19_07_10_MECH-TANK"/>
      <sheetName val="_18_07_10_N_SHIFT_MECH-FAB"/>
      <sheetName val="_18_07_10_N_SHIFT_MECH-TANK"/>
      <sheetName val="_18_07_10_RS_&amp;_SECURITY"/>
      <sheetName val="18_07_10_CIVIL_WET"/>
      <sheetName val="_18_07_10_CIVIL"/>
      <sheetName val="_18_07_10_MECH-FAB"/>
      <sheetName val="_18_07_10_MECH-TANK"/>
      <sheetName val="_17_07_10_N_SHIFT_MECH-FAB"/>
      <sheetName val="_17_07_10_N_SHIFT_MECH-TANK"/>
      <sheetName val="_17_07_10_RS_&amp;_SECURITY"/>
      <sheetName val="17_07_10_CIVIL_WET"/>
      <sheetName val="_17_07_10_CIVIL"/>
      <sheetName val="_17_07_10_MECH-FAB"/>
      <sheetName val="_17_07_10_MECH-TANK"/>
      <sheetName val="_16_07_10_N_SHIFT_MECH-FAB"/>
      <sheetName val="_16_07_10_N_SHIFT_MECH-TANK"/>
      <sheetName val="_16_07_10_RS_&amp;_SECURITY"/>
      <sheetName val="16_07_10_CIVIL_WET"/>
      <sheetName val="_16_07_10_CIVIL"/>
      <sheetName val="_16_07_10_MECH-FAB"/>
      <sheetName val="_16_07_10_MECH-TANK"/>
      <sheetName val="_15_07_10_N_SHIFT_MECH-FAB"/>
      <sheetName val="_15_07_10_N_SHIFT_MECH-TANK"/>
      <sheetName val="_15_07_10_RS_&amp;_SECURITY"/>
      <sheetName val="15_07_10_CIVIL_WET"/>
      <sheetName val="_15_07_10_CIVIL"/>
      <sheetName val="_15_07_10_MECH-FAB"/>
      <sheetName val="_15_07_10_MECH-TANK"/>
      <sheetName val="_14_07_10_N_SHIFT_MECH-FAB"/>
      <sheetName val="_14_07_10_N_SHIFT_MECH-TANK"/>
      <sheetName val="_14_07_10_RS_&amp;_SECURITY"/>
      <sheetName val="14_07_10_CIVIL_WET"/>
      <sheetName val="_14_07_10_CIVIL"/>
      <sheetName val="_14_07_10_MECH-FAB"/>
      <sheetName val="_14_07_10_MECH-TANK"/>
      <sheetName val="_13_07_10_N_SHIFT_MECH-FAB"/>
      <sheetName val="_13_07_10_N_SHIFT_MECH-TANK"/>
      <sheetName val="_13_07_10_RS_&amp;_SECURITY"/>
      <sheetName val="13_07_10_CIVIL_WET"/>
      <sheetName val="_13_07_10_CIVIL"/>
      <sheetName val="_13_07_10_MECH-FAB"/>
      <sheetName val="_13_07_10_MECH-TANK"/>
      <sheetName val="_12_07_10_N_SHIFT_MECH-FAB"/>
      <sheetName val="_12_07_10_N_SHIFT_MECH-TANK"/>
      <sheetName val="_12_07_10_RS_&amp;_SECURITY"/>
      <sheetName val="12_07_10_CIVIL_WET"/>
      <sheetName val="_12_07_10_CIVIL"/>
      <sheetName val="_12_07_10_MECH-FAB"/>
      <sheetName val="_12_07_10_MECH-TANK"/>
      <sheetName val="_11_07_10_N_SHIFT_MECH-FAB"/>
      <sheetName val="_11_07_10_N_SHIFT_MECH-TANK"/>
      <sheetName val="_11_07_10_RS_&amp;_SECURITY"/>
      <sheetName val="11_07_10_CIVIL_WET"/>
      <sheetName val="_11_07_10_CIVIL"/>
      <sheetName val="_11_07_10_MECH-FAB"/>
      <sheetName val="_11_07_10_MECH-TANK"/>
      <sheetName val="_10_07_10_N_SHIFT_MECH-FAB"/>
      <sheetName val="_10_07_10_N_SHIFT_MECH-TANK"/>
      <sheetName val="_10_07_10_RS_&amp;_SECURITY"/>
      <sheetName val="10_07_10_CIVIL_WET"/>
      <sheetName val="_10_07_10_CIVIL"/>
      <sheetName val="_10_07_10_MECH-FAB"/>
      <sheetName val="_10_07_10_MECH-TANK"/>
      <sheetName val="_09_07_10_N_SHIFT_MECH-FAB"/>
      <sheetName val="_09_07_10_N_SHIFT_MECH-TANK"/>
      <sheetName val="_09_07_10_RS_&amp;_SECURITY"/>
      <sheetName val="09_07_10_CIVIL_WET"/>
      <sheetName val="_09_07_10_CIVIL"/>
      <sheetName val="_09_07_10_MECH-FAB"/>
      <sheetName val="_09_07_10_MECH-TANK"/>
      <sheetName val="_08_07_10_N_SHIFT_MECH-FAB"/>
      <sheetName val="_08_07_10_N_SHIFT_MECH-TANK"/>
      <sheetName val="_08_07_10_RS_&amp;_SECURITY"/>
      <sheetName val="08_07_10_CIVIL_WET"/>
      <sheetName val="_08_07_10_CIVIL"/>
      <sheetName val="_08_07_10_MECH-FAB"/>
      <sheetName val="_08_07_10_MECH-TANK"/>
      <sheetName val="_07_07_10_N_SHIFT_MECH-FAB"/>
      <sheetName val="_07_07_10_N_SHIFT_MECH-TANK"/>
      <sheetName val="_07_07_10_RS_&amp;_SECURITY"/>
      <sheetName val="07_07_10_CIVIL_WET"/>
      <sheetName val="_07_07_10_CIVIL"/>
      <sheetName val="_07_07_10_MECH-FAB"/>
      <sheetName val="_07_07_10_MECH-TANK"/>
      <sheetName val="_06_07_10_N_SHIFT_MECH-FAB"/>
      <sheetName val="_06_07_10_N_SHIFT_MECH-TANK"/>
      <sheetName val="_06_07_10_RS_&amp;_SECURITY"/>
      <sheetName val="06_07_10_CIVIL_WET"/>
      <sheetName val="_06_07_10_CIVIL"/>
      <sheetName val="_06_07_10_MECH-FAB"/>
      <sheetName val="_06_07_10_MECH-TANK"/>
      <sheetName val="_05_07_10_N_SHIFT_MECH-FAB"/>
      <sheetName val="_05_07_10_N_SHIFT_MECH-TANK"/>
      <sheetName val="_05_07_10_RS_&amp;_SECURITY"/>
      <sheetName val="05_07_10_CIVIL_WET"/>
      <sheetName val="_05_07_10_CIVIL"/>
      <sheetName val="_05_07_10_MECH-FAB"/>
      <sheetName val="_05_07_10_MECH-TANK"/>
      <sheetName val="_04_07_10_N_SHIFT_MECH-FAB"/>
      <sheetName val="_04_07_10_N_SHIFT_MECH-TANK"/>
      <sheetName val="_04_07_10_RS_&amp;_SECURITY"/>
      <sheetName val="04_07_10_CIVIL_WET"/>
      <sheetName val="_04_07_10_CIVIL"/>
      <sheetName val="_04_07_10_MECH-FAB"/>
      <sheetName val="_04_07_10_MECH-TANK"/>
      <sheetName val="_03_07_10_N_SHIFT_MECH-FAB"/>
      <sheetName val="_03_07_10_N_SHIFT_MECH-TANK"/>
      <sheetName val="_03_07_10_RS_&amp;_SECURITY_"/>
      <sheetName val="03_07_10_CIVIL_WET_"/>
      <sheetName val="_03_07_10_CIVIL_"/>
      <sheetName val="_03_07_10_MECH-FAB_"/>
      <sheetName val="_03_07_10_MECH-TANK_"/>
      <sheetName val="_02_07_10_N_SHIFT_MECH-FAB_"/>
      <sheetName val="_02_07_10_N_SHIFT_MECH-TANK_"/>
      <sheetName val="_02_07_10_RS_&amp;_SECURITY"/>
      <sheetName val="02_07_10_CIVIL_WET"/>
      <sheetName val="_02_07_10_CIVIL"/>
      <sheetName val="_02_07_10_MECH-FAB"/>
      <sheetName val="_02_07_10_MECH-TANK"/>
      <sheetName val="_01_07_10_N_SHIFT_MECH-FAB"/>
      <sheetName val="_01_07_10_N_SHIFT_MECH-TANK"/>
      <sheetName val="_01_07_10_RS_&amp;_SECURITY"/>
      <sheetName val="01_07_10_CIVIL_WET"/>
      <sheetName val="_01_07_10_CIVIL"/>
      <sheetName val="_01_07_10_MECH-FAB"/>
      <sheetName val="_01_07_10_MECH-TANK"/>
      <sheetName val="_30_06_10_N_SHIFT_MECH-FAB"/>
      <sheetName val="_30_06_10_N_SHIFT_MECH-TANK"/>
      <sheetName val="Civil_Boq"/>
      <sheetName val="BOQ_Direct_selling_cost"/>
      <sheetName val="Fill_this_out_first___"/>
      <sheetName val="Project_Details__"/>
      <sheetName val="IO_List"/>
      <sheetName val="Fee_Rate_Summary"/>
      <sheetName val="Contract_Night_Staff"/>
      <sheetName val="Contract_Day_Staff"/>
      <sheetName val="Day_Shift"/>
      <sheetName val="Night_Shift"/>
      <sheetName val="INPUT_SHEET"/>
      <sheetName val="final_abstract"/>
      <sheetName val="Meas__Hotel_Part"/>
      <sheetName val="Labour_productivity"/>
      <sheetName val="SP_Break_Up"/>
      <sheetName val="Staff_Acco_"/>
      <sheetName val="Civil_Works"/>
      <sheetName val="Cashflow_projection"/>
      <sheetName val="Ave_wtd_rates"/>
      <sheetName val="Material_"/>
      <sheetName val="Labour_&amp;_Plant"/>
      <sheetName val="_09_07_10_M顅ᎆ뤀ᨇ԰缀"/>
      <sheetName val="Item-_Compact"/>
      <sheetName val="PA-_Consutant_"/>
      <sheetName val="St_co_91_5lvl"/>
      <sheetName val="_09_07_10_M顅ᎆ뤀ᨇ԰?缀?"/>
      <sheetName val="TBAL9697__group_wise__sdpl"/>
      <sheetName val="DI_Rate_Analysis"/>
      <sheetName val="Economic_RisingMain__Ph-I"/>
      <sheetName val="Sales_&amp;_Prod"/>
      <sheetName val="grid"/>
      <sheetName val="Rate Analysis"/>
      <sheetName val=" _x000a_¢_x0002_&amp;???ú5#???????"/>
      <sheetName val="Cover"/>
      <sheetName val="Data Sheet"/>
      <sheetName val="Admin"/>
      <sheetName val="FT-05-02IsoBOM"/>
      <sheetName val="Eqpmnt Plng"/>
      <sheetName val="Makro1"/>
      <sheetName val="LABOUR RATE"/>
      <sheetName val="Material Rate"/>
      <sheetName val="Final"/>
      <sheetName val="Summary-Price_New"/>
      <sheetName val="AN-2K"/>
      <sheetName val="Switch V16"/>
      <sheetName val="Assumption Inputs"/>
      <sheetName val="sheeet7"/>
      <sheetName val="ACS(1)"/>
      <sheetName val="FAS-C(4)"/>
      <sheetName val="CCTV(old)"/>
      <sheetName val="Phase 1"/>
      <sheetName val="Pacakges split"/>
      <sheetName val="L+M"/>
      <sheetName val="Background"/>
      <sheetName val="DEINKING(ANNEX 1)"/>
      <sheetName val="COLUMN"/>
      <sheetName val="run"/>
      <sheetName val="Code"/>
      <sheetName val="AutoOpen Stub Data"/>
      <sheetName val="RA-markate"/>
      <sheetName val="Wire"/>
      <sheetName val="Debits as on 12.04.08"/>
      <sheetName val="analysis"/>
      <sheetName val="pol-60"/>
      <sheetName val="Cal"/>
      <sheetName val="InputPO_Del"/>
      <sheetName val="_21_07_10_N_SHIFT_MECH-FA"/>
      <sheetName val="STAFFSCHED "/>
      <sheetName val="Cat A Change Control"/>
      <sheetName val="Grade Slab -1"/>
      <sheetName val="Grade Slab -2"/>
      <sheetName val="Grade slab-3"/>
      <sheetName val="Grade slab -4"/>
      <sheetName val="Grade slab -5"/>
      <sheetName val="Grade slab -6"/>
      <sheetName val="Factor Sheet"/>
      <sheetName val="India F&amp;S Template"/>
      <sheetName val=" bus bay"/>
      <sheetName val="doq-10"/>
      <sheetName val="doq-I"/>
      <sheetName val="doq 4"/>
      <sheetName val="doq 2"/>
      <sheetName val="FitOutConfCentre"/>
      <sheetName val="10"/>
      <sheetName val="Control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4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5"/>
      <sheetName val="13"/>
      <sheetName val="DetEst"/>
      <sheetName val="1"/>
      <sheetName val="14"/>
      <sheetName val="x-items"/>
      <sheetName val="Theo Cons-June'10"/>
      <sheetName val="CABLERET"/>
      <sheetName val="Summary WG"/>
      <sheetName val="AFAS "/>
      <sheetName val="RDS &amp; WLD"/>
      <sheetName val="PA System"/>
      <sheetName val="ACC"/>
      <sheetName val="CCTV"/>
      <sheetName val="Server &amp; PAC Room"/>
      <sheetName val="BMS"/>
      <sheetName val="HVAC BOQ"/>
      <sheetName val="  ¢_x0002_&amp;_x0000__x0000__x0000_ú5#_x0000__x0000__x0000__x0000__x0000__x0000__x0000_"/>
      <sheetName val="  ¢_x0002_&amp;???ú5#???????"/>
      <sheetName val="08.07.10헾】_x0005_????菈_x0013_"/>
      <sheetName val="CON"/>
      <sheetName val="Report"/>
      <sheetName val="14.07.10@_x0000__x0003_&amp;_x0000__x0000__x0000_Ò:"/>
      <sheetName val="_x0000__x0000__x0000__x0000__x0000__x0000__x0000_8!_x0000_;bÂ/Ò:!_x0000_Ò8!_x0000_&amp;_x0000__x0000__x0000_&amp;_x0000__x0000__x0000_"/>
      <sheetName val="14.07.10Á_x000c__x0003_&amp;_x0000__x0000__x0000_î&lt;"/>
      <sheetName val="_x0000__x0000__x0000__x0000__x0000__x0000__x0000_¸:_x001f__x0000_;b+/î&lt;_x001f__x0000_î:_x001f__x0000_&amp;_x0000__x0000__x0000_&amp;_x0000__x0000__x0000_"/>
      <sheetName val="_x0000_"/>
      <sheetName val="14.07.10 CIVIL W ["/>
      <sheetName val="detail'02"/>
      <sheetName val="08.07.10헾】_x0005_??_x0005__x0000__x0000_"/>
      <sheetName val="Measurements"/>
      <sheetName val="Tables"/>
      <sheetName val="Flooring"/>
      <sheetName val="Ceilings"/>
      <sheetName val="ACAD Finishes"/>
      <sheetName val="Site Details"/>
      <sheetName val="Chair"/>
      <sheetName val="Site Area Statement"/>
      <sheetName val="Doors"/>
      <sheetName val="Estimate"/>
      <sheetName val="BOQ LT"/>
      <sheetName val="Invoice Tracker"/>
      <sheetName val="Variables"/>
      <sheetName val="PRECAST_lightconc-II3"/>
      <sheetName val="PRECAST_lightconc_II3"/>
      <sheetName val="College_Details3"/>
      <sheetName val="Personal_3"/>
      <sheetName val="Cleaning_&amp;_Grubbing3"/>
      <sheetName val="jidal_dam3"/>
      <sheetName val="fran_temp3"/>
      <sheetName val="kona_swit3"/>
      <sheetName val="template_(8)3"/>
      <sheetName val="template_(9)3"/>
      <sheetName val="OVER_HEADS3"/>
      <sheetName val="Cover_Sheet3"/>
      <sheetName val="BOQ_REV_A3"/>
      <sheetName val="PTB_(IO)3"/>
      <sheetName val="BMS_3"/>
      <sheetName val="SPT_vs_PHI3"/>
      <sheetName val="TBAL9697_-group_wise__sdpl3"/>
      <sheetName val="Quantity_Schedule2"/>
      <sheetName val="Revenue__Schedule_2"/>
      <sheetName val="Balance_works_-_Direct_Cost2"/>
      <sheetName val="Balance_works_-_Indirect_Cost2"/>
      <sheetName val="Fund_Plan2"/>
      <sheetName val="Bill_of_Resources2"/>
      <sheetName val="beam-reinft-IIInd_floor1"/>
      <sheetName val="Boq_Block_A1"/>
      <sheetName val="Expenditure_plan1"/>
      <sheetName val="ORDER_BOOKING1"/>
      <sheetName val="_24_07_10_RS_&amp;_SECURITY1"/>
      <sheetName val="24_07_10_CIVIL_WET1"/>
      <sheetName val="_24_07_10_CIVIL1"/>
      <sheetName val="_24_07_10_MECH-FAB1"/>
      <sheetName val="_24_07_10_MECH-TANK1"/>
      <sheetName val="_23_07_10_N_SHIFT_MECH-FAB1"/>
      <sheetName val="_23_07_10_N_SHIFT_MECH-TANK1"/>
      <sheetName val="_23_07_10_RS_&amp;_SECURITY1"/>
      <sheetName val="23_07_10_CIVIL_WET1"/>
      <sheetName val="_23_07_10_CIVIL1"/>
      <sheetName val="_23_07_10_MECH-FAB1"/>
      <sheetName val="_23_07_10_MECH-TANK1"/>
      <sheetName val="_22_07_10_N_SHIFT_MECH-FAB1"/>
      <sheetName val="_22_07_10_N_SHIFT_MECH-TANK1"/>
      <sheetName val="_22_07_10_RS_&amp;_SECURITY1"/>
      <sheetName val="22_07_10_CIVIL_WET1"/>
      <sheetName val="_22_07_10_CIVIL1"/>
      <sheetName val="_22_07_10_MECH-FAB1"/>
      <sheetName val="_22_07_10_MECH-TANK1"/>
      <sheetName val="_21_07_10_N_SHIFT_MECH-FAB1"/>
      <sheetName val="_21_07_10_N_SHIFT_MECH-TANK1"/>
      <sheetName val="_21_07_10_RS_&amp;_SECURITY1"/>
      <sheetName val="21_07_10_CIVIL_WET1"/>
      <sheetName val="_21_07_10_CIVIL1"/>
      <sheetName val="_21_07_10_MECH-FAB1"/>
      <sheetName val="_21_07_10_MECH-TANK1"/>
      <sheetName val="_20_07_10_N_SHIFT_MECH-FAB1"/>
      <sheetName val="_20_07_10_N_SHIFT_MECH-TANK1"/>
      <sheetName val="_20_07_10_RS_&amp;_SECURITY1"/>
      <sheetName val="20_07_10_CIVIL_WET1"/>
      <sheetName val="_20_07_10_CIVIL1"/>
      <sheetName val="_20_07_10_MECH-FAB1"/>
      <sheetName val="_20_07_10_MECH-TANK1"/>
      <sheetName val="_19_07_10_N_SHIFT_MECH-FAB1"/>
      <sheetName val="_19_07_10_N_SHIFT_MECH-TANK1"/>
      <sheetName val="_19_07_10_RS_&amp;_SECURITY1"/>
      <sheetName val="19_07_10_CIVIL_WET1"/>
      <sheetName val="_19_07_10_CIVIL1"/>
      <sheetName val="_19_07_10_MECH-FAB1"/>
      <sheetName val="_19_07_10_MECH-TANK1"/>
      <sheetName val="_18_07_10_N_SHIFT_MECH-FAB1"/>
      <sheetName val="_18_07_10_N_SHIFT_MECH-TANK1"/>
      <sheetName val="_18_07_10_RS_&amp;_SECURITY1"/>
      <sheetName val="18_07_10_CIVIL_WET1"/>
      <sheetName val="_18_07_10_CIVIL1"/>
      <sheetName val="_18_07_10_MECH-FAB1"/>
      <sheetName val="_18_07_10_MECH-TANK1"/>
      <sheetName val="_17_07_10_N_SHIFT_MECH-FAB1"/>
      <sheetName val="_17_07_10_N_SHIFT_MECH-TANK1"/>
      <sheetName val="_17_07_10_RS_&amp;_SECURITY1"/>
      <sheetName val="17_07_10_CIVIL_WET1"/>
      <sheetName val="_17_07_10_CIVIL1"/>
      <sheetName val="_17_07_10_MECH-FAB1"/>
      <sheetName val="_17_07_10_MECH-TANK1"/>
      <sheetName val="SITE_OVERHEADS1"/>
      <sheetName val="labour_coeff1"/>
      <sheetName val="Site_Dev_BOQ1"/>
      <sheetName val="Costing_Upto_Mar'11_(2)1"/>
      <sheetName val="Tender_Summary1"/>
      <sheetName val="M-Book_for_Conc1"/>
      <sheetName val="M-Book_for_FW1"/>
      <sheetName val="TAX_BILLS1"/>
      <sheetName val="CASH_BILLS1"/>
      <sheetName val="LABOUR_BILLS1"/>
      <sheetName val="puch_order1"/>
      <sheetName val="Sheet1_(2)1"/>
      <sheetName val="Meas_-Hotel_Part1"/>
      <sheetName val="22_12_20111"/>
      <sheetName val="BOQ_(2)1"/>
      <sheetName val="cash_in_flow_Summary_JV_"/>
      <sheetName val="water_prop_"/>
      <sheetName val="GR_slab-reinft"/>
      <sheetName val="Cost_Index"/>
      <sheetName val="08_07_10헾】ꎋ"/>
      <sheetName val="3cd_Annexure"/>
      <sheetName val="DI_Rate_Analysis1"/>
      <sheetName val="Economic_RisingMain__Ph-I1"/>
      <sheetName val="MN_T_B_"/>
      <sheetName val="Fin__Assumpt__-_Sensitivities"/>
      <sheetName val="Bill_1"/>
      <sheetName val="Bill_2"/>
      <sheetName val="Bill_3"/>
      <sheetName val="Bill_4"/>
      <sheetName val="Bill_5"/>
      <sheetName val="Bill_6"/>
      <sheetName val="Bill_7"/>
      <sheetName val="1_Civil-RA"/>
      <sheetName val="F20_Risk_Analysis"/>
      <sheetName val="Change_Order_Log"/>
      <sheetName val="2000_MOR"/>
      <sheetName val="08_07_10헾】????ꎋ"/>
      <sheetName val="_09_07_10_M顅ᎆ뤀ᨇ԰"/>
      <sheetName val="_09_07_10_M顅ᎆ뤀ᨇ԰_缀_"/>
      <sheetName val="Structure_Bills_Qty"/>
      <sheetName val="INDIGINEOUS_ITEMS_"/>
      <sheetName val="Rate_analysis-_BOQ_1_"/>
      <sheetName val="Prelims_Breakup1"/>
      <sheetName val="__x000a_¢&amp;ú5#"/>
      <sheetName val="Driveway_Beams"/>
      <sheetName val="Rate_Analysis"/>
      <sheetName val="T-P1,_FINISHES_WORKING_"/>
      <sheetName val="Assumption_&amp;_Exclusion"/>
      <sheetName val="__x000a_¢&amp;???ú5#???????"/>
      <sheetName val="Phase_1"/>
      <sheetName val="Pacakges_split"/>
      <sheetName val="Assumption_Inputs"/>
      <sheetName val="DEINKING(ANNEX_1)"/>
      <sheetName val="Eqpmnt_Plng"/>
      <sheetName val="LABOUR_RATE"/>
      <sheetName val="Material_Rate"/>
      <sheetName val="Switch_V16"/>
      <sheetName val="External_Doors"/>
      <sheetName val="Grade_Slab_-1"/>
      <sheetName val="Grade_Slab_-2"/>
      <sheetName val="Grade_slab-3"/>
      <sheetName val="Grade_slab_-4"/>
      <sheetName val="Grade_slab_-5"/>
      <sheetName val="Grade_slab_-6"/>
      <sheetName val="Factor_Sheet"/>
      <sheetName val="AutoOpen_Stub_Data"/>
      <sheetName val="Cat_A_Change_Control"/>
      <sheetName val="Main-Material"/>
      <sheetName val="Form-B"/>
      <sheetName val="환율"/>
      <sheetName val="Deduction of assets"/>
      <sheetName val="08.07.10헾】_x0005_"/>
      <sheetName val="FORM7"/>
      <sheetName val="DP"/>
      <sheetName val="Income Statement"/>
      <sheetName val="14.07.10@^\_x0001_&amp;_x0000__x0000__x0000__x0012_8"/>
      <sheetName val="_x0000__x0000__x0000__x0000__x0000__x0000__x0000_Ü5)_x0000__x001e_bÝ/_x0012_8)_x0000__x0012_6)_x0000_&amp;_x0000__x0000__x0000_&amp;_x0000__x0000__x0000_"/>
      <sheetName val="_x0001__x0000__x0000__x0000_"/>
      <sheetName val="LMP"/>
      <sheetName val="sc-mar2000"/>
      <sheetName val="B'Sheet"/>
      <sheetName val="Asmp"/>
      <sheetName val="Top Sheet"/>
      <sheetName val="Col NUM"/>
      <sheetName val="COLUMN RC "/>
      <sheetName val="STILT Floor Slab NUM"/>
      <sheetName val="First Floor Slab RC"/>
      <sheetName val="FIRST FLOOR SLAB WT SUMMARY"/>
      <sheetName val="Stilt Floor Beam NUM"/>
      <sheetName val="STILT BEAM NUM"/>
      <sheetName val="STILT BEAM RC"/>
      <sheetName val="Stilt wall Num"/>
      <sheetName val="STILT WALL RC"/>
      <sheetName val="Z-DETAILS ABOVE RAFT UPTO +0.05"/>
      <sheetName val="Z-DETAILS ABOVE RAFT UPTO + (2"/>
      <sheetName val="TOTAL CHECK"/>
      <sheetName val="TYP.  wall Num"/>
      <sheetName val="Z-DETAILS TYP. +2.85 TO +8.85"/>
      <sheetName val=" 09.07.10 M顅ᎆ뤀ᨇ԰_x0000_v喐"/>
      <sheetName val=" 09.07.10 M顅ᎆ뤀ᨇ԰_x0000_È盰"/>
    </sheetNames>
    <sheetDataSet>
      <sheetData sheetId="0" refreshError="1">
        <row r="19">
          <cell r="J19">
            <v>1.0499999999999999E-3</v>
          </cell>
          <cell r="K19">
            <v>1.3500000000000001E-3</v>
          </cell>
        </row>
        <row r="20">
          <cell r="K20">
            <v>0.10083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>
        <row r="19">
          <cell r="J19">
            <v>1.0499999999999999E-3</v>
          </cell>
        </row>
      </sheetData>
      <sheetData sheetId="514"/>
      <sheetData sheetId="515">
        <row r="19">
          <cell r="J19">
            <v>1.0499999999999999E-3</v>
          </cell>
        </row>
      </sheetData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>
        <row r="19">
          <cell r="J19">
            <v>1.0499999999999999E-3</v>
          </cell>
        </row>
      </sheetData>
      <sheetData sheetId="841">
        <row r="19">
          <cell r="J19">
            <v>1.0499999999999999E-3</v>
          </cell>
        </row>
      </sheetData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>
        <row r="19">
          <cell r="J19">
            <v>1.0499999999999999E-3</v>
          </cell>
        </row>
      </sheetData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  <sheetName val="FitOutConfCentre"/>
      <sheetName val="RateAnalysis"/>
      <sheetName val="dBase"/>
      <sheetName val="PRECAST lightconc-II"/>
      <sheetName val="COLUMN"/>
      <sheetName val="DSLP"/>
      <sheetName val="analysis"/>
      <sheetName val="Qty Wise Prgrs of Box Str"/>
      <sheetName val="Publicbuilding"/>
      <sheetName val="4 Annex 1 Basic rate"/>
      <sheetName val="Crane List General"/>
      <sheetName val="strain"/>
      <sheetName val="grid"/>
      <sheetName val="Equipment Information"/>
      <sheetName val="Equipment Block"/>
      <sheetName val="Surcharge"/>
      <sheetName val="s"/>
      <sheetName val="BASIC"/>
      <sheetName val="Bechtel Norms"/>
      <sheetName val="CS PIPING"/>
      <sheetName val="TECH DATA"/>
      <sheetName val="Calendar"/>
      <sheetName val="BC &amp; MNB "/>
      <sheetName val="Indices"/>
      <sheetName val="Quantities"/>
      <sheetName val="GR.slab-reinf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0000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1502-DE03-45FE-A19A-A1D17C036C9D}">
  <dimension ref="A1:K12"/>
  <sheetViews>
    <sheetView tabSelected="1" topLeftCell="B1" workbookViewId="0">
      <selection activeCell="B8" sqref="B8"/>
    </sheetView>
  </sheetViews>
  <sheetFormatPr defaultRowHeight="14.5"/>
  <cols>
    <col min="1" max="1" width="11.26953125" bestFit="1" customWidth="1"/>
    <col min="2" max="2" width="46.453125" bestFit="1" customWidth="1"/>
    <col min="3" max="3" width="10.90625" bestFit="1" customWidth="1"/>
    <col min="4" max="4" width="13.453125" bestFit="1" customWidth="1"/>
    <col min="5" max="5" width="12.1796875" bestFit="1" customWidth="1"/>
    <col min="6" max="6" width="23.54296875" bestFit="1" customWidth="1"/>
    <col min="7" max="7" width="20.81640625" bestFit="1" customWidth="1"/>
    <col min="8" max="8" width="15.90625" bestFit="1" customWidth="1"/>
    <col min="9" max="9" width="15.08984375" bestFit="1" customWidth="1"/>
    <col min="10" max="10" width="14.54296875" bestFit="1" customWidth="1"/>
    <col min="11" max="11" width="11.90625" bestFit="1" customWidth="1"/>
  </cols>
  <sheetData>
    <row r="1" spans="1:11">
      <c r="A1" s="755" t="s">
        <v>408</v>
      </c>
      <c r="B1" s="755" t="s">
        <v>413</v>
      </c>
      <c r="C1" s="755" t="s">
        <v>417</v>
      </c>
      <c r="D1" s="755" t="s">
        <v>480</v>
      </c>
      <c r="E1" s="755" t="s">
        <v>766</v>
      </c>
      <c r="F1" s="755" t="s">
        <v>422</v>
      </c>
      <c r="G1" s="755" t="s">
        <v>415</v>
      </c>
      <c r="H1" s="755" t="s">
        <v>420</v>
      </c>
      <c r="I1" s="755" t="s">
        <v>424</v>
      </c>
      <c r="J1" s="755" t="s">
        <v>767</v>
      </c>
      <c r="K1" s="755" t="s">
        <v>768</v>
      </c>
    </row>
    <row r="2" spans="1:11">
      <c r="A2" s="542" t="s">
        <v>788</v>
      </c>
      <c r="B2" s="542" t="s">
        <v>769</v>
      </c>
      <c r="C2" s="542" t="s">
        <v>770</v>
      </c>
      <c r="D2" s="543">
        <v>45008</v>
      </c>
      <c r="E2" s="543">
        <v>45648</v>
      </c>
      <c r="F2" s="542" t="s">
        <v>771</v>
      </c>
      <c r="G2" s="542" t="s">
        <v>772</v>
      </c>
      <c r="H2" s="542" t="s">
        <v>773</v>
      </c>
      <c r="I2" s="542" t="s">
        <v>774</v>
      </c>
      <c r="J2" s="542" t="s">
        <v>775</v>
      </c>
      <c r="K2" s="542" t="s">
        <v>776</v>
      </c>
    </row>
    <row r="3" spans="1:11">
      <c r="A3" s="542"/>
      <c r="B3" s="542"/>
      <c r="C3" s="542"/>
      <c r="D3" s="542"/>
      <c r="E3" s="542"/>
      <c r="F3" s="542"/>
      <c r="G3" s="542"/>
      <c r="H3" s="542"/>
      <c r="I3" s="542"/>
      <c r="J3" s="542" t="s">
        <v>777</v>
      </c>
      <c r="K3" s="542" t="s">
        <v>778</v>
      </c>
    </row>
    <row r="4" spans="1:11">
      <c r="A4" s="542"/>
      <c r="B4" s="542"/>
      <c r="C4" s="542"/>
      <c r="D4" s="542"/>
      <c r="E4" s="543"/>
      <c r="F4" s="542"/>
      <c r="G4" s="542"/>
      <c r="H4" s="542"/>
      <c r="I4" s="542"/>
      <c r="J4" s="542"/>
      <c r="K4" s="542" t="s">
        <v>779</v>
      </c>
    </row>
    <row r="5" spans="1:11">
      <c r="A5" s="542"/>
      <c r="B5" s="542"/>
      <c r="C5" s="542"/>
      <c r="D5" s="542"/>
      <c r="E5" s="542"/>
      <c r="F5" s="542"/>
      <c r="G5" s="542"/>
      <c r="H5" s="542"/>
      <c r="I5" s="542"/>
      <c r="J5" s="542"/>
      <c r="K5" s="542" t="s">
        <v>780</v>
      </c>
    </row>
    <row r="6" spans="1:11">
      <c r="A6" s="542"/>
      <c r="B6" s="542"/>
      <c r="C6" s="542"/>
      <c r="D6" s="542"/>
      <c r="E6" s="542"/>
      <c r="F6" s="542"/>
      <c r="G6" s="542"/>
      <c r="H6" s="542"/>
      <c r="I6" s="542"/>
      <c r="J6" s="542"/>
      <c r="K6" s="542" t="s">
        <v>781</v>
      </c>
    </row>
    <row r="7" spans="1:11">
      <c r="A7" s="542"/>
      <c r="B7" s="543"/>
      <c r="C7" s="542"/>
      <c r="D7" s="542"/>
      <c r="E7" s="542"/>
      <c r="F7" s="542"/>
      <c r="G7" s="542"/>
      <c r="H7" s="542"/>
      <c r="I7" s="542"/>
      <c r="J7" s="542"/>
      <c r="K7" s="542" t="s">
        <v>782</v>
      </c>
    </row>
    <row r="8" spans="1:11">
      <c r="A8" s="542"/>
      <c r="B8" s="542"/>
      <c r="C8" s="542"/>
      <c r="D8" s="542"/>
      <c r="E8" s="542"/>
      <c r="F8" s="542"/>
      <c r="G8" s="542"/>
      <c r="H8" s="542"/>
      <c r="I8" s="542"/>
      <c r="J8" s="542"/>
      <c r="K8" s="542" t="s">
        <v>783</v>
      </c>
    </row>
    <row r="9" spans="1:11">
      <c r="A9" s="542"/>
      <c r="B9" s="542"/>
      <c r="C9" s="542"/>
      <c r="D9" s="542"/>
      <c r="E9" s="542"/>
      <c r="F9" s="542"/>
      <c r="G9" s="542"/>
      <c r="H9" s="542"/>
      <c r="I9" s="542"/>
      <c r="J9" s="542"/>
      <c r="K9" s="542" t="s">
        <v>784</v>
      </c>
    </row>
    <row r="10" spans="1:11">
      <c r="A10" s="542"/>
      <c r="B10" s="542"/>
      <c r="C10" s="542"/>
      <c r="D10" s="542"/>
      <c r="E10" s="542"/>
      <c r="F10" s="542"/>
      <c r="G10" s="542"/>
      <c r="H10" s="542"/>
      <c r="I10" s="542"/>
      <c r="J10" s="542"/>
      <c r="K10" s="542" t="s">
        <v>785</v>
      </c>
    </row>
    <row r="11" spans="1:11">
      <c r="A11" s="542"/>
      <c r="B11" s="542"/>
      <c r="C11" s="542"/>
      <c r="D11" s="542"/>
      <c r="E11" s="542"/>
      <c r="F11" s="542"/>
      <c r="G11" s="542"/>
      <c r="H11" s="542"/>
      <c r="I11" s="542"/>
      <c r="J11" s="542"/>
      <c r="K11" s="542" t="s">
        <v>786</v>
      </c>
    </row>
    <row r="12" spans="1:11">
      <c r="A12" s="542"/>
      <c r="B12" s="542"/>
      <c r="C12" s="542"/>
      <c r="D12" s="542"/>
      <c r="E12" s="542"/>
      <c r="F12" s="542"/>
      <c r="G12" s="542"/>
      <c r="H12" s="542"/>
      <c r="I12" s="542"/>
      <c r="J12" s="542"/>
      <c r="K12" s="542" t="s">
        <v>787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6:AA264"/>
  <sheetViews>
    <sheetView topLeftCell="A79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90625" style="2" customWidth="1"/>
    <col min="3" max="3" width="14.54296875" customWidth="1"/>
    <col min="4" max="4" width="10.453125" style="197" bestFit="1" customWidth="1"/>
  </cols>
  <sheetData>
    <row r="6" spans="1:27">
      <c r="A6" s="745" t="s">
        <v>235</v>
      </c>
      <c r="B6" s="745"/>
      <c r="C6" s="745"/>
      <c r="D6" s="745"/>
      <c r="E6" s="745"/>
      <c r="F6" s="745"/>
    </row>
    <row r="7" spans="1:27" ht="15" thickBot="1"/>
    <row r="8" spans="1:27" ht="15" customHeight="1">
      <c r="A8" s="746" t="s">
        <v>12</v>
      </c>
      <c r="B8" s="748" t="s">
        <v>13</v>
      </c>
      <c r="C8" s="750" t="s">
        <v>14</v>
      </c>
      <c r="D8" s="752" t="s">
        <v>15</v>
      </c>
    </row>
    <row r="9" spans="1:27" ht="15" thickBot="1">
      <c r="A9" s="747"/>
      <c r="B9" s="749"/>
      <c r="C9" s="751"/>
      <c r="D9" s="753"/>
    </row>
    <row r="10" spans="1:27" ht="19.25" customHeight="1" thickBot="1">
      <c r="A10" s="5">
        <v>1</v>
      </c>
      <c r="B10" s="58" t="s">
        <v>23</v>
      </c>
      <c r="C10" s="202" t="s">
        <v>474</v>
      </c>
      <c r="D10" s="420">
        <v>249.63499999999999</v>
      </c>
      <c r="E10" s="70" t="s">
        <v>225</v>
      </c>
      <c r="F10" s="742"/>
      <c r="G10" s="742"/>
      <c r="H10" s="742"/>
      <c r="I10" s="742"/>
      <c r="J10" s="742"/>
      <c r="K10" s="743"/>
      <c r="L10" s="743"/>
      <c r="M10" s="743"/>
      <c r="N10" s="743"/>
      <c r="O10" s="743"/>
      <c r="P10" s="743"/>
      <c r="Q10" s="743"/>
      <c r="R10" s="743"/>
      <c r="S10" s="744"/>
    </row>
    <row r="11" spans="1:27" ht="19.25" customHeight="1">
      <c r="A11" s="1"/>
      <c r="B11" s="59"/>
      <c r="C11" s="202"/>
      <c r="D11" s="420"/>
      <c r="F11" s="76" t="s">
        <v>230</v>
      </c>
      <c r="G11" s="76" t="s">
        <v>231</v>
      </c>
      <c r="H11" s="76" t="s">
        <v>232</v>
      </c>
      <c r="I11" s="76" t="s">
        <v>233</v>
      </c>
      <c r="J11" s="76" t="s">
        <v>234</v>
      </c>
      <c r="K11" s="76" t="s">
        <v>0</v>
      </c>
      <c r="L11" s="76" t="s">
        <v>228</v>
      </c>
      <c r="M11" s="76" t="s">
        <v>7</v>
      </c>
      <c r="N11" s="76" t="s">
        <v>229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5" customHeight="1">
      <c r="A12" s="1">
        <v>2</v>
      </c>
      <c r="B12" s="60" t="s">
        <v>24</v>
      </c>
      <c r="C12" s="202" t="s">
        <v>521</v>
      </c>
      <c r="D12" s="420">
        <v>425</v>
      </c>
      <c r="E12" s="368" t="s">
        <v>594</v>
      </c>
      <c r="F12" s="122">
        <f>COUNTIF($C$10:$C$253,"1DA-0")</f>
        <v>0</v>
      </c>
      <c r="G12" s="122">
        <v>10</v>
      </c>
      <c r="H12" s="122">
        <v>7</v>
      </c>
      <c r="I12" s="122">
        <v>3</v>
      </c>
      <c r="J12" s="122">
        <v>1</v>
      </c>
      <c r="K12" s="122">
        <v>26</v>
      </c>
      <c r="L12" s="122">
        <v>2</v>
      </c>
      <c r="M12" s="122">
        <v>21</v>
      </c>
      <c r="N12" s="122">
        <v>2</v>
      </c>
      <c r="O12" s="122">
        <v>8</v>
      </c>
      <c r="P12" s="122">
        <v>6</v>
      </c>
      <c r="Q12" s="122">
        <f>COUNTIF($C$10:$C$253,"1DA+18")</f>
        <v>0</v>
      </c>
      <c r="R12" s="43"/>
      <c r="S12" s="80">
        <f t="shared" ref="S12:S18" si="0">SUM(F12:R12)</f>
        <v>86</v>
      </c>
      <c r="T12" s="291"/>
    </row>
    <row r="13" spans="1:27" ht="16" thickBot="1">
      <c r="A13" s="1"/>
      <c r="B13" s="59"/>
      <c r="C13" s="202"/>
      <c r="D13" s="420"/>
      <c r="E13" s="368" t="s">
        <v>595</v>
      </c>
      <c r="F13" s="122">
        <f>COUNTIF($C$10:$C$253,"1DB1-0")</f>
        <v>0</v>
      </c>
      <c r="G13" s="122">
        <f>COUNTIF($C$10:$C$253,"1DB1-1.5")</f>
        <v>0</v>
      </c>
      <c r="H13" s="122">
        <v>0</v>
      </c>
      <c r="I13" s="122">
        <f>COUNTIF($C$10:$C$253,"1DB1-4.5")</f>
        <v>0</v>
      </c>
      <c r="J13" s="122">
        <f>COUNTIF($C$10:$C$253,"1DB1-6")</f>
        <v>0</v>
      </c>
      <c r="K13" s="122">
        <v>6</v>
      </c>
      <c r="L13" s="122">
        <f>COUNTIF($C$10:$C$253,"1DB1+1.5")</f>
        <v>0</v>
      </c>
      <c r="M13" s="122">
        <v>2</v>
      </c>
      <c r="N13" s="122">
        <f>COUNTIF($C$10:$C$253,"1DB1+4.5")</f>
        <v>0</v>
      </c>
      <c r="O13" s="122">
        <v>1</v>
      </c>
      <c r="P13" s="122">
        <v>5</v>
      </c>
      <c r="Q13" s="122">
        <f>COUNTIF($C$10:$C$253,"1DB1+18")</f>
        <v>0</v>
      </c>
      <c r="R13" s="43"/>
      <c r="S13" s="80">
        <f t="shared" si="0"/>
        <v>14</v>
      </c>
      <c r="T13" s="291"/>
      <c r="U13" s="6">
        <v>113</v>
      </c>
      <c r="V13" s="60" t="s">
        <v>54</v>
      </c>
      <c r="W13" s="284" t="s">
        <v>474</v>
      </c>
      <c r="Y13" s="202" t="s">
        <v>531</v>
      </c>
      <c r="Z13" s="202" t="s">
        <v>471</v>
      </c>
      <c r="AA13" s="353">
        <v>73.125</v>
      </c>
    </row>
    <row r="14" spans="1:27" ht="15.5">
      <c r="A14" s="1">
        <v>3</v>
      </c>
      <c r="B14" s="59" t="s">
        <v>118</v>
      </c>
      <c r="C14" s="189" t="s">
        <v>460</v>
      </c>
      <c r="D14" s="420">
        <v>425</v>
      </c>
      <c r="E14" s="368" t="s">
        <v>596</v>
      </c>
      <c r="F14" s="122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v>1</v>
      </c>
      <c r="L14" s="122">
        <f>COUNTIF($C$10:$C$253,"1DB2+1.5")</f>
        <v>0</v>
      </c>
      <c r="M14" s="122">
        <v>2</v>
      </c>
      <c r="N14" s="122">
        <f>COUNTIF($C$10:$C$253,"1DB2+4.5")</f>
        <v>0</v>
      </c>
      <c r="O14" s="122">
        <v>2</v>
      </c>
      <c r="P14" s="122">
        <v>2</v>
      </c>
      <c r="Q14" s="122">
        <f>COUNTIF($C$10:$C$253,"1DB2+18")</f>
        <v>0</v>
      </c>
      <c r="R14" s="43"/>
      <c r="S14" s="80">
        <f t="shared" si="0"/>
        <v>7</v>
      </c>
      <c r="T14" s="291"/>
      <c r="U14" s="6"/>
      <c r="V14" s="59"/>
      <c r="W14" s="59"/>
      <c r="Y14" s="202"/>
      <c r="Z14" s="202"/>
      <c r="AA14" s="353"/>
    </row>
    <row r="15" spans="1:27" ht="15.5">
      <c r="A15" s="1"/>
      <c r="B15" s="59"/>
      <c r="C15" s="202"/>
      <c r="D15" s="420"/>
      <c r="E15" s="368" t="s">
        <v>597</v>
      </c>
      <c r="F15" s="122">
        <f>COUNTIF($C$10:$C$253,"1DC1-0")</f>
        <v>0</v>
      </c>
      <c r="G15" s="122">
        <f>COUNTIF($C$10:$C$253,"1DC1-1.5")</f>
        <v>0</v>
      </c>
      <c r="H15" s="122">
        <v>0</v>
      </c>
      <c r="I15" s="122">
        <f>COUNTIF($C$10:$C$253,"1DC1-4.5")</f>
        <v>0</v>
      </c>
      <c r="J15" s="122">
        <f>COUNTIF($C$10:$C$253,"1DC1-6")</f>
        <v>0</v>
      </c>
      <c r="K15" s="122">
        <v>3</v>
      </c>
      <c r="L15" s="122">
        <f>COUNTIF($C$10:$C$253,"1DC1+1.5")</f>
        <v>0</v>
      </c>
      <c r="M15" s="122">
        <v>1</v>
      </c>
      <c r="N15" s="122">
        <f>COUNTIF($C$10:$C$253,"1DC1+4.5")</f>
        <v>0</v>
      </c>
      <c r="O15" s="122">
        <v>1</v>
      </c>
      <c r="P15" s="122">
        <v>1</v>
      </c>
      <c r="Q15" s="122">
        <f>COUNTIF($C$10:$C$253,"1DC1+18")</f>
        <v>0</v>
      </c>
      <c r="R15" s="43"/>
      <c r="S15" s="80">
        <f t="shared" si="0"/>
        <v>6</v>
      </c>
      <c r="T15" s="291"/>
      <c r="U15" s="6">
        <f>U13+1</f>
        <v>114</v>
      </c>
      <c r="V15" s="59" t="s">
        <v>187</v>
      </c>
      <c r="W15" s="59" t="s">
        <v>458</v>
      </c>
      <c r="Y15" s="202" t="s">
        <v>187</v>
      </c>
      <c r="Z15" s="202" t="s">
        <v>458</v>
      </c>
      <c r="AA15" s="353">
        <v>71.430000000000007</v>
      </c>
    </row>
    <row r="16" spans="1:27" ht="15.5">
      <c r="A16" s="1">
        <v>4</v>
      </c>
      <c r="B16" s="59" t="s">
        <v>119</v>
      </c>
      <c r="C16" s="189" t="s">
        <v>468</v>
      </c>
      <c r="D16" s="420">
        <v>390</v>
      </c>
      <c r="E16" s="368" t="s">
        <v>598</v>
      </c>
      <c r="F16" s="122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v>2</v>
      </c>
      <c r="L16" s="122">
        <f>COUNTIF($C$10:$C$253,"1DC2+1.5")</f>
        <v>0</v>
      </c>
      <c r="M16" s="122">
        <v>2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91"/>
      <c r="U16" s="6"/>
      <c r="V16" s="59"/>
      <c r="W16" s="59"/>
      <c r="Y16" s="202"/>
      <c r="Z16" s="202"/>
      <c r="AA16" s="353"/>
    </row>
    <row r="17" spans="1:27" ht="15.5">
      <c r="A17" s="1"/>
      <c r="B17" s="59"/>
      <c r="C17" s="202"/>
      <c r="D17" s="420"/>
      <c r="E17" s="368" t="s">
        <v>599</v>
      </c>
      <c r="F17" s="122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v>1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v>1</v>
      </c>
      <c r="R17" s="43"/>
      <c r="S17" s="80">
        <f t="shared" si="0"/>
        <v>2</v>
      </c>
      <c r="T17" s="291"/>
      <c r="U17" s="6">
        <f>U15+1</f>
        <v>115</v>
      </c>
      <c r="V17" s="59" t="s">
        <v>188</v>
      </c>
      <c r="W17" s="59" t="s">
        <v>468</v>
      </c>
      <c r="Y17" s="202" t="s">
        <v>188</v>
      </c>
      <c r="Z17" s="202" t="s">
        <v>458</v>
      </c>
      <c r="AA17" s="353">
        <v>71.430000000000007</v>
      </c>
    </row>
    <row r="18" spans="1:27" ht="16" thickBot="1">
      <c r="A18" s="1">
        <v>5</v>
      </c>
      <c r="B18" s="59" t="s">
        <v>120</v>
      </c>
      <c r="C18" s="189" t="s">
        <v>461</v>
      </c>
      <c r="D18" s="420">
        <v>265</v>
      </c>
      <c r="E18" s="368" t="s">
        <v>600</v>
      </c>
      <c r="F18" s="123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v>3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v>0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3</v>
      </c>
      <c r="T18" s="291"/>
      <c r="U18" s="6"/>
      <c r="V18" s="59"/>
      <c r="W18" s="59"/>
      <c r="Y18" s="202"/>
      <c r="Z18" s="202"/>
      <c r="AA18" s="353"/>
    </row>
    <row r="19" spans="1:27" ht="16" thickBot="1">
      <c r="A19" s="1"/>
      <c r="B19" s="59"/>
      <c r="C19" s="202"/>
      <c r="D19" s="420"/>
      <c r="F19" s="124">
        <f>SUM(F12:F18)</f>
        <v>0</v>
      </c>
      <c r="G19" s="124">
        <f t="shared" ref="G19:S19" si="1">SUM(G12:G18)</f>
        <v>10</v>
      </c>
      <c r="H19" s="124">
        <f t="shared" si="1"/>
        <v>7</v>
      </c>
      <c r="I19" s="124">
        <f t="shared" si="1"/>
        <v>3</v>
      </c>
      <c r="J19" s="124">
        <f t="shared" si="1"/>
        <v>1</v>
      </c>
      <c r="K19" s="124">
        <f t="shared" si="1"/>
        <v>42</v>
      </c>
      <c r="L19" s="124">
        <f t="shared" si="1"/>
        <v>2</v>
      </c>
      <c r="M19" s="124">
        <f t="shared" si="1"/>
        <v>28</v>
      </c>
      <c r="N19" s="124">
        <f t="shared" si="1"/>
        <v>2</v>
      </c>
      <c r="O19" s="124">
        <f t="shared" si="1"/>
        <v>14</v>
      </c>
      <c r="P19" s="124">
        <f t="shared" si="1"/>
        <v>14</v>
      </c>
      <c r="Q19" s="124">
        <f t="shared" si="1"/>
        <v>1</v>
      </c>
      <c r="R19" s="78"/>
      <c r="S19" s="79">
        <f t="shared" si="1"/>
        <v>124</v>
      </c>
      <c r="U19" s="6">
        <f>U17+1</f>
        <v>116</v>
      </c>
      <c r="V19" s="59" t="s">
        <v>189</v>
      </c>
      <c r="W19" s="59" t="s">
        <v>458</v>
      </c>
      <c r="Y19" s="202" t="s">
        <v>189</v>
      </c>
      <c r="Z19" s="202" t="s">
        <v>460</v>
      </c>
      <c r="AA19" s="353">
        <v>68.430000000000007</v>
      </c>
    </row>
    <row r="20" spans="1:27" ht="15">
      <c r="A20" s="1">
        <v>6</v>
      </c>
      <c r="B20" s="59" t="s">
        <v>121</v>
      </c>
      <c r="C20" s="189" t="s">
        <v>459</v>
      </c>
      <c r="D20" s="420">
        <v>510</v>
      </c>
      <c r="U20" s="6"/>
      <c r="V20" s="59"/>
      <c r="W20" s="59"/>
      <c r="Y20" s="202"/>
      <c r="Z20" s="202"/>
      <c r="AA20" s="353"/>
    </row>
    <row r="21" spans="1:27" ht="15">
      <c r="A21" s="1"/>
      <c r="B21" s="59"/>
      <c r="C21" s="202"/>
      <c r="D21" s="420"/>
      <c r="U21" s="6">
        <f>U19+1</f>
        <v>117</v>
      </c>
      <c r="V21" s="59" t="s">
        <v>190</v>
      </c>
      <c r="W21" s="59" t="s">
        <v>459</v>
      </c>
      <c r="Y21" s="202" t="s">
        <v>565</v>
      </c>
      <c r="Z21" s="202" t="s">
        <v>566</v>
      </c>
      <c r="AA21" s="353">
        <v>76.525000000000006</v>
      </c>
    </row>
    <row r="22" spans="1:27" ht="15">
      <c r="A22" s="1">
        <v>7</v>
      </c>
      <c r="B22" s="59" t="s">
        <v>122</v>
      </c>
      <c r="C22" s="202" t="s">
        <v>463</v>
      </c>
      <c r="D22" s="420">
        <v>380</v>
      </c>
      <c r="U22" s="6"/>
      <c r="V22" s="59"/>
      <c r="W22" s="59"/>
      <c r="Y22" s="202"/>
      <c r="Z22" s="202"/>
      <c r="AA22" s="353"/>
    </row>
    <row r="23" spans="1:27" ht="15">
      <c r="A23" s="1"/>
      <c r="B23" s="59"/>
      <c r="C23" s="202"/>
      <c r="D23" s="420"/>
      <c r="U23" s="6">
        <f>U21+1</f>
        <v>118</v>
      </c>
      <c r="V23" s="60" t="s">
        <v>191</v>
      </c>
      <c r="W23" s="60" t="s">
        <v>522</v>
      </c>
      <c r="Y23" s="202" t="s">
        <v>567</v>
      </c>
      <c r="Z23" s="202" t="s">
        <v>566</v>
      </c>
      <c r="AA23" s="353">
        <v>76.525000000000006</v>
      </c>
    </row>
    <row r="24" spans="1:27" ht="15">
      <c r="A24" s="1">
        <v>8</v>
      </c>
      <c r="B24" s="59" t="s">
        <v>123</v>
      </c>
      <c r="C24" s="202" t="s">
        <v>463</v>
      </c>
      <c r="D24" s="420">
        <v>420</v>
      </c>
      <c r="U24" s="6"/>
      <c r="V24" s="59"/>
      <c r="W24" s="59"/>
      <c r="Y24" s="202"/>
      <c r="Z24" s="202"/>
      <c r="AA24" s="353"/>
    </row>
    <row r="25" spans="1:27" ht="15.5" thickBot="1">
      <c r="A25" s="1"/>
      <c r="B25" s="59"/>
      <c r="C25" s="202"/>
      <c r="D25" s="420"/>
      <c r="U25" s="6">
        <f>U23+1</f>
        <v>119</v>
      </c>
      <c r="V25" s="59" t="s">
        <v>192</v>
      </c>
      <c r="W25" s="59" t="s">
        <v>520</v>
      </c>
      <c r="Y25" s="202" t="s">
        <v>568</v>
      </c>
      <c r="Z25" s="202" t="s">
        <v>460</v>
      </c>
      <c r="AA25" s="353">
        <v>68.430000000000007</v>
      </c>
    </row>
    <row r="26" spans="1:27" ht="16" thickBot="1">
      <c r="A26" s="1">
        <v>9</v>
      </c>
      <c r="B26" s="59" t="s">
        <v>124</v>
      </c>
      <c r="C26" s="189" t="s">
        <v>460</v>
      </c>
      <c r="D26" s="420">
        <v>335</v>
      </c>
      <c r="F26" s="742"/>
      <c r="G26" s="742"/>
      <c r="H26" s="742"/>
      <c r="I26" s="742"/>
      <c r="J26" s="742"/>
      <c r="K26" s="743"/>
      <c r="L26" s="743"/>
      <c r="M26" s="743"/>
      <c r="N26" s="743"/>
      <c r="O26" s="743"/>
      <c r="P26" s="743"/>
      <c r="Q26" s="743"/>
      <c r="R26" s="743"/>
      <c r="S26" s="744"/>
      <c r="U26" s="6"/>
      <c r="V26" s="59"/>
      <c r="W26" s="59"/>
      <c r="Y26" s="202"/>
      <c r="Z26" s="202"/>
      <c r="AA26" s="353"/>
    </row>
    <row r="27" spans="1:27" ht="15.5">
      <c r="A27" s="1"/>
      <c r="B27" s="59"/>
      <c r="C27" s="202"/>
      <c r="D27" s="420"/>
      <c r="F27" s="76" t="s">
        <v>230</v>
      </c>
      <c r="G27" s="76" t="s">
        <v>231</v>
      </c>
      <c r="H27" s="76" t="s">
        <v>232</v>
      </c>
      <c r="I27" s="76" t="s">
        <v>233</v>
      </c>
      <c r="J27" s="76" t="s">
        <v>234</v>
      </c>
      <c r="K27" s="76" t="s">
        <v>0</v>
      </c>
      <c r="L27" s="76" t="s">
        <v>228</v>
      </c>
      <c r="M27" s="76" t="s">
        <v>7</v>
      </c>
      <c r="N27" s="76" t="s">
        <v>229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193</v>
      </c>
      <c r="W27" s="60" t="s">
        <v>469</v>
      </c>
      <c r="Y27" s="202" t="s">
        <v>569</v>
      </c>
      <c r="Z27" s="202" t="s">
        <v>465</v>
      </c>
      <c r="AA27" s="353">
        <v>70.125</v>
      </c>
    </row>
    <row r="28" spans="1:27" ht="15.5">
      <c r="A28" s="1">
        <v>10</v>
      </c>
      <c r="B28" s="59" t="s">
        <v>125</v>
      </c>
      <c r="C28" s="189" t="s">
        <v>460</v>
      </c>
      <c r="D28" s="420">
        <v>345</v>
      </c>
      <c r="E28" s="368" t="s">
        <v>594</v>
      </c>
      <c r="F28" s="122">
        <v>0</v>
      </c>
      <c r="G28" s="122">
        <v>2</v>
      </c>
      <c r="H28" s="122">
        <v>18</v>
      </c>
      <c r="I28" s="122">
        <v>0</v>
      </c>
      <c r="J28" s="122">
        <v>0</v>
      </c>
      <c r="K28" s="122">
        <v>37</v>
      </c>
      <c r="L28" s="122">
        <v>0</v>
      </c>
      <c r="M28" s="122">
        <v>19</v>
      </c>
      <c r="N28" s="122">
        <v>0</v>
      </c>
      <c r="O28" s="122">
        <v>7</v>
      </c>
      <c r="P28" s="122">
        <v>6</v>
      </c>
      <c r="Q28" s="122">
        <v>0</v>
      </c>
      <c r="R28" s="43"/>
      <c r="S28" s="80">
        <f t="shared" ref="S28:S34" si="2">SUM(F28:R28)</f>
        <v>89</v>
      </c>
      <c r="U28" s="6"/>
      <c r="V28" s="59"/>
      <c r="W28" s="59"/>
      <c r="Y28" s="202"/>
      <c r="Z28" s="202"/>
      <c r="AA28" s="353"/>
    </row>
    <row r="29" spans="1:27" ht="15.5">
      <c r="A29" s="1"/>
      <c r="B29" s="59"/>
      <c r="C29" s="202"/>
      <c r="D29" s="420"/>
      <c r="E29" s="368" t="s">
        <v>595</v>
      </c>
      <c r="F29" s="122">
        <v>0</v>
      </c>
      <c r="G29" s="122">
        <v>0</v>
      </c>
      <c r="H29" s="122">
        <v>1</v>
      </c>
      <c r="I29" s="122">
        <v>0</v>
      </c>
      <c r="J29" s="122">
        <v>0</v>
      </c>
      <c r="K29" s="122">
        <v>7</v>
      </c>
      <c r="L29" s="122">
        <v>0</v>
      </c>
      <c r="M29" s="122">
        <v>1</v>
      </c>
      <c r="N29" s="122">
        <v>0</v>
      </c>
      <c r="O29" s="122">
        <v>2</v>
      </c>
      <c r="P29" s="122">
        <v>4</v>
      </c>
      <c r="Q29" s="122">
        <v>0</v>
      </c>
      <c r="R29" s="43"/>
      <c r="S29" s="80">
        <f t="shared" si="2"/>
        <v>15</v>
      </c>
      <c r="U29" s="6">
        <f>U27+1</f>
        <v>121</v>
      </c>
      <c r="V29" s="60" t="s">
        <v>194</v>
      </c>
      <c r="W29" s="60" t="s">
        <v>523</v>
      </c>
      <c r="Y29" s="202" t="s">
        <v>570</v>
      </c>
      <c r="Z29" s="202" t="s">
        <v>468</v>
      </c>
      <c r="AA29" s="353">
        <v>77.430000000000007</v>
      </c>
    </row>
    <row r="30" spans="1:27" ht="15.5">
      <c r="A30" s="1">
        <v>11</v>
      </c>
      <c r="B30" s="59" t="s">
        <v>126</v>
      </c>
      <c r="C30" s="189" t="s">
        <v>460</v>
      </c>
      <c r="D30" s="420">
        <v>365</v>
      </c>
      <c r="E30" s="368" t="s">
        <v>596</v>
      </c>
      <c r="F30" s="122">
        <v>0</v>
      </c>
      <c r="G30" s="122">
        <v>0</v>
      </c>
      <c r="H30" s="122">
        <v>0</v>
      </c>
      <c r="I30" s="122">
        <v>0</v>
      </c>
      <c r="J30" s="122">
        <v>0</v>
      </c>
      <c r="K30" s="122">
        <v>1</v>
      </c>
      <c r="L30" s="122">
        <v>0</v>
      </c>
      <c r="M30" s="122">
        <v>2</v>
      </c>
      <c r="N30" s="122">
        <v>0</v>
      </c>
      <c r="O30" s="122">
        <v>0</v>
      </c>
      <c r="P30" s="122">
        <v>1</v>
      </c>
      <c r="Q30" s="122">
        <v>0</v>
      </c>
      <c r="R30" s="43"/>
      <c r="S30" s="80">
        <f t="shared" si="2"/>
        <v>4</v>
      </c>
      <c r="U30" s="6"/>
      <c r="V30" s="59"/>
      <c r="W30" s="59"/>
      <c r="Y30" s="202"/>
      <c r="Z30" s="202"/>
      <c r="AA30" s="353"/>
    </row>
    <row r="31" spans="1:27" ht="15.5">
      <c r="A31" s="1"/>
      <c r="B31" s="59"/>
      <c r="C31" s="202"/>
      <c r="D31" s="420"/>
      <c r="E31" s="368" t="s">
        <v>597</v>
      </c>
      <c r="F31" s="122">
        <v>0</v>
      </c>
      <c r="G31" s="122">
        <v>0</v>
      </c>
      <c r="H31" s="122">
        <v>1</v>
      </c>
      <c r="I31" s="122">
        <v>0</v>
      </c>
      <c r="J31" s="122">
        <v>0</v>
      </c>
      <c r="K31" s="122">
        <v>2</v>
      </c>
      <c r="L31" s="122">
        <v>0</v>
      </c>
      <c r="M31" s="122">
        <v>3</v>
      </c>
      <c r="N31" s="122">
        <v>0</v>
      </c>
      <c r="O31" s="122">
        <v>1</v>
      </c>
      <c r="P31" s="122">
        <v>0</v>
      </c>
      <c r="Q31" s="122">
        <v>0</v>
      </c>
      <c r="R31" s="43"/>
      <c r="S31" s="80">
        <f t="shared" si="2"/>
        <v>7</v>
      </c>
      <c r="U31" s="6">
        <f>U29+1</f>
        <v>122</v>
      </c>
      <c r="V31" s="60" t="s">
        <v>89</v>
      </c>
      <c r="W31" s="60" t="s">
        <v>89</v>
      </c>
      <c r="Y31" s="202" t="s">
        <v>571</v>
      </c>
      <c r="Z31" s="202" t="s">
        <v>458</v>
      </c>
      <c r="AA31" s="353">
        <v>71.430000000000007</v>
      </c>
    </row>
    <row r="32" spans="1:27" ht="15.5">
      <c r="A32" s="1">
        <v>12</v>
      </c>
      <c r="B32" s="59" t="s">
        <v>127</v>
      </c>
      <c r="C32" s="189" t="s">
        <v>458</v>
      </c>
      <c r="D32" s="420">
        <v>356</v>
      </c>
      <c r="E32" s="368" t="s">
        <v>598</v>
      </c>
      <c r="F32" s="122">
        <v>0</v>
      </c>
      <c r="G32" s="122">
        <v>0</v>
      </c>
      <c r="H32" s="122">
        <v>0</v>
      </c>
      <c r="I32" s="122">
        <v>0</v>
      </c>
      <c r="J32" s="122">
        <v>0</v>
      </c>
      <c r="K32" s="122">
        <v>3</v>
      </c>
      <c r="L32" s="122">
        <v>0</v>
      </c>
      <c r="M32" s="122">
        <v>1</v>
      </c>
      <c r="N32" s="122">
        <v>0</v>
      </c>
      <c r="O32" s="122">
        <v>2</v>
      </c>
      <c r="P32" s="122">
        <v>0</v>
      </c>
      <c r="Q32" s="122">
        <v>0</v>
      </c>
      <c r="R32" s="43"/>
      <c r="S32" s="80">
        <f t="shared" si="2"/>
        <v>6</v>
      </c>
      <c r="U32" s="6"/>
      <c r="V32" s="33"/>
      <c r="W32" s="33"/>
      <c r="Y32" s="202"/>
      <c r="Z32" s="202"/>
      <c r="AA32" s="353"/>
    </row>
    <row r="33" spans="1:27" ht="15.5">
      <c r="A33" s="1"/>
      <c r="B33" s="59"/>
      <c r="C33" s="202"/>
      <c r="D33" s="420"/>
      <c r="E33" s="368" t="s">
        <v>599</v>
      </c>
      <c r="F33" s="122">
        <v>0</v>
      </c>
      <c r="G33" s="122">
        <v>0</v>
      </c>
      <c r="H33" s="122">
        <v>0</v>
      </c>
      <c r="I33" s="122">
        <v>0</v>
      </c>
      <c r="J33" s="122">
        <v>0</v>
      </c>
      <c r="K33" s="122">
        <v>0</v>
      </c>
      <c r="L33" s="122">
        <v>0</v>
      </c>
      <c r="M33" s="122">
        <v>0</v>
      </c>
      <c r="N33" s="122">
        <v>0</v>
      </c>
      <c r="O33" s="122">
        <v>1</v>
      </c>
      <c r="P33" s="122">
        <v>0</v>
      </c>
      <c r="Q33" s="122">
        <v>1</v>
      </c>
      <c r="R33" s="43"/>
      <c r="S33" s="80">
        <f t="shared" si="2"/>
        <v>2</v>
      </c>
      <c r="U33" s="2"/>
      <c r="V33" s="2"/>
      <c r="Y33" s="202" t="s">
        <v>572</v>
      </c>
      <c r="Z33" s="202" t="s">
        <v>458</v>
      </c>
      <c r="AA33" s="353">
        <v>71.430000000000007</v>
      </c>
    </row>
    <row r="34" spans="1:27" ht="16" thickBot="1">
      <c r="A34" s="1">
        <v>13</v>
      </c>
      <c r="B34" s="59" t="s">
        <v>128</v>
      </c>
      <c r="C34" s="189" t="s">
        <v>460</v>
      </c>
      <c r="D34" s="420">
        <v>332</v>
      </c>
      <c r="E34" s="368" t="s">
        <v>600</v>
      </c>
      <c r="F34" s="123">
        <v>0</v>
      </c>
      <c r="G34" s="123">
        <v>0</v>
      </c>
      <c r="H34" s="123">
        <v>0</v>
      </c>
      <c r="I34" s="123">
        <v>0</v>
      </c>
      <c r="J34" s="123">
        <v>0</v>
      </c>
      <c r="K34" s="123">
        <v>2</v>
      </c>
      <c r="L34" s="123">
        <v>0</v>
      </c>
      <c r="M34" s="123">
        <v>0</v>
      </c>
      <c r="N34" s="123">
        <v>0</v>
      </c>
      <c r="O34" s="123">
        <v>2</v>
      </c>
      <c r="P34" s="123">
        <v>0</v>
      </c>
      <c r="Q34" s="123">
        <v>0</v>
      </c>
      <c r="R34" s="44"/>
      <c r="S34" s="81">
        <f t="shared" si="2"/>
        <v>4</v>
      </c>
      <c r="U34" s="2"/>
      <c r="V34" s="2"/>
      <c r="Y34" s="202"/>
      <c r="Z34" s="202"/>
      <c r="AA34" s="353"/>
    </row>
    <row r="35" spans="1:27" ht="16" thickBot="1">
      <c r="A35" s="1"/>
      <c r="B35" s="59"/>
      <c r="C35" s="202"/>
      <c r="D35" s="420"/>
      <c r="F35" s="124">
        <f>SUM(F28:F34)</f>
        <v>0</v>
      </c>
      <c r="G35" s="124">
        <f t="shared" ref="G35:Q35" si="3">SUM(G28:G34)</f>
        <v>2</v>
      </c>
      <c r="H35" s="124">
        <f t="shared" si="3"/>
        <v>20</v>
      </c>
      <c r="I35" s="124">
        <f t="shared" si="3"/>
        <v>0</v>
      </c>
      <c r="J35" s="124">
        <f t="shared" si="3"/>
        <v>0</v>
      </c>
      <c r="K35" s="124">
        <f t="shared" si="3"/>
        <v>52</v>
      </c>
      <c r="L35" s="124">
        <f t="shared" si="3"/>
        <v>0</v>
      </c>
      <c r="M35" s="124">
        <f t="shared" si="3"/>
        <v>26</v>
      </c>
      <c r="N35" s="124">
        <f t="shared" si="3"/>
        <v>0</v>
      </c>
      <c r="O35" s="124">
        <f t="shared" si="3"/>
        <v>15</v>
      </c>
      <c r="P35" s="124">
        <f t="shared" si="3"/>
        <v>11</v>
      </c>
      <c r="Q35" s="124">
        <f t="shared" si="3"/>
        <v>1</v>
      </c>
      <c r="R35" s="78"/>
      <c r="S35" s="79">
        <f t="shared" ref="S35" si="4">SUM(S28:S34)</f>
        <v>127</v>
      </c>
      <c r="U35" s="2"/>
      <c r="V35" s="2"/>
      <c r="Y35" s="202" t="s">
        <v>573</v>
      </c>
      <c r="Z35" s="202" t="s">
        <v>520</v>
      </c>
      <c r="AA35" s="353">
        <v>69.930000000000007</v>
      </c>
    </row>
    <row r="36" spans="1:27" ht="15">
      <c r="A36" s="1">
        <v>14</v>
      </c>
      <c r="B36" s="59" t="s">
        <v>129</v>
      </c>
      <c r="C36" s="189" t="s">
        <v>458</v>
      </c>
      <c r="D36" s="420">
        <v>384.42399999999998</v>
      </c>
      <c r="U36" s="2"/>
      <c r="V36" s="2"/>
      <c r="Y36" s="202"/>
      <c r="Z36" s="202"/>
      <c r="AA36" s="353"/>
    </row>
    <row r="37" spans="1:27" ht="15">
      <c r="A37" s="1"/>
      <c r="B37" s="59"/>
      <c r="C37" s="59"/>
      <c r="D37" s="420"/>
      <c r="U37" s="2"/>
      <c r="V37" s="2"/>
      <c r="Y37" s="202" t="s">
        <v>574</v>
      </c>
      <c r="Z37" s="202" t="s">
        <v>575</v>
      </c>
      <c r="AA37" s="353">
        <v>76.525000000000006</v>
      </c>
    </row>
    <row r="38" spans="1:27" ht="15">
      <c r="A38" s="1">
        <v>15</v>
      </c>
      <c r="B38" s="60" t="s">
        <v>25</v>
      </c>
      <c r="C38" s="189" t="s">
        <v>457</v>
      </c>
      <c r="D38" s="419">
        <v>385</v>
      </c>
      <c r="U38" s="2"/>
      <c r="V38" s="2"/>
    </row>
    <row r="39" spans="1:27" ht="18.5">
      <c r="A39" s="1"/>
      <c r="B39" s="59"/>
      <c r="C39" s="189"/>
      <c r="D39" s="419"/>
      <c r="U39" s="2"/>
      <c r="V39" s="2"/>
      <c r="Y39" s="354" t="s">
        <v>576</v>
      </c>
      <c r="Z39" s="355" t="s">
        <v>577</v>
      </c>
    </row>
    <row r="40" spans="1:27" ht="18">
      <c r="A40" s="1">
        <v>16</v>
      </c>
      <c r="B40" s="59" t="s">
        <v>16</v>
      </c>
      <c r="C40" s="189" t="s">
        <v>458</v>
      </c>
      <c r="D40" s="419">
        <v>423</v>
      </c>
      <c r="U40" s="2"/>
      <c r="V40" s="2"/>
      <c r="Y40" s="356"/>
      <c r="Z40" s="357"/>
    </row>
    <row r="41" spans="1:27" ht="18.5">
      <c r="A41" s="1"/>
      <c r="B41" s="59"/>
      <c r="C41" s="189"/>
      <c r="D41" s="419"/>
      <c r="U41" s="2"/>
      <c r="V41" s="2"/>
      <c r="Y41" s="354" t="s">
        <v>578</v>
      </c>
      <c r="Z41" s="355" t="s">
        <v>577</v>
      </c>
    </row>
    <row r="42" spans="1:27" ht="15">
      <c r="A42" s="1">
        <v>17</v>
      </c>
      <c r="B42" s="59" t="s">
        <v>17</v>
      </c>
      <c r="C42" s="189" t="s">
        <v>458</v>
      </c>
      <c r="D42" s="419">
        <v>382</v>
      </c>
    </row>
    <row r="43" spans="1:27" ht="15">
      <c r="A43" s="1"/>
      <c r="B43" s="59"/>
      <c r="C43" s="189"/>
      <c r="D43" s="419"/>
    </row>
    <row r="44" spans="1:27" ht="15">
      <c r="A44" s="1">
        <v>18</v>
      </c>
      <c r="B44" s="59" t="s">
        <v>18</v>
      </c>
      <c r="C44" s="189" t="s">
        <v>458</v>
      </c>
      <c r="D44" s="419">
        <v>405</v>
      </c>
    </row>
    <row r="45" spans="1:27" ht="15">
      <c r="A45" s="1"/>
      <c r="B45" s="59"/>
      <c r="C45" s="189"/>
      <c r="D45" s="419"/>
    </row>
    <row r="46" spans="1:27" ht="15">
      <c r="A46" s="1">
        <v>19</v>
      </c>
      <c r="B46" s="59" t="s">
        <v>130</v>
      </c>
      <c r="C46" s="189" t="s">
        <v>459</v>
      </c>
      <c r="D46" s="419">
        <v>388.45800000000003</v>
      </c>
    </row>
    <row r="47" spans="1:27" ht="15">
      <c r="A47" s="1"/>
      <c r="B47" s="59"/>
      <c r="C47" s="189"/>
      <c r="D47" s="419"/>
    </row>
    <row r="48" spans="1:27" ht="15">
      <c r="A48" s="1">
        <v>20</v>
      </c>
      <c r="B48" s="60" t="s">
        <v>26</v>
      </c>
      <c r="C48" s="189" t="s">
        <v>457</v>
      </c>
      <c r="D48" s="419">
        <v>405</v>
      </c>
    </row>
    <row r="49" spans="1:4" ht="15">
      <c r="A49" s="1"/>
      <c r="B49" s="59"/>
      <c r="C49" s="189"/>
      <c r="D49" s="419"/>
    </row>
    <row r="50" spans="1:4" ht="15">
      <c r="A50" s="1">
        <v>21</v>
      </c>
      <c r="B50" s="59" t="s">
        <v>131</v>
      </c>
      <c r="C50" s="189" t="s">
        <v>459</v>
      </c>
      <c r="D50" s="419">
        <v>360</v>
      </c>
    </row>
    <row r="51" spans="1:4" ht="15">
      <c r="A51" s="1"/>
      <c r="B51" s="59"/>
      <c r="C51" s="189"/>
      <c r="D51" s="419"/>
    </row>
    <row r="52" spans="1:4" ht="15">
      <c r="A52" s="1">
        <v>22</v>
      </c>
      <c r="B52" s="59" t="s">
        <v>132</v>
      </c>
      <c r="C52" s="189" t="s">
        <v>459</v>
      </c>
      <c r="D52" s="419">
        <v>390</v>
      </c>
    </row>
    <row r="53" spans="1:4" ht="15">
      <c r="A53" s="1"/>
      <c r="B53" s="59"/>
      <c r="C53" s="189"/>
      <c r="D53" s="419"/>
    </row>
    <row r="54" spans="1:4" ht="15">
      <c r="A54" s="1">
        <v>23</v>
      </c>
      <c r="B54" s="59" t="s">
        <v>133</v>
      </c>
      <c r="C54" s="189" t="s">
        <v>460</v>
      </c>
      <c r="D54" s="419">
        <v>325</v>
      </c>
    </row>
    <row r="55" spans="1:4" ht="15">
      <c r="A55" s="1"/>
      <c r="B55" s="59"/>
      <c r="C55" s="189"/>
      <c r="D55" s="419"/>
    </row>
    <row r="56" spans="1:4" ht="15">
      <c r="A56" s="1">
        <v>24</v>
      </c>
      <c r="B56" s="59" t="s">
        <v>134</v>
      </c>
      <c r="C56" s="189" t="s">
        <v>458</v>
      </c>
      <c r="D56" s="419">
        <v>430</v>
      </c>
    </row>
    <row r="57" spans="1:4" ht="15">
      <c r="A57" s="1"/>
      <c r="B57" s="59"/>
      <c r="C57" s="189"/>
      <c r="D57" s="419"/>
    </row>
    <row r="58" spans="1:4" ht="15">
      <c r="A58" s="1">
        <v>25</v>
      </c>
      <c r="B58" s="59" t="s">
        <v>135</v>
      </c>
      <c r="C58" s="189" t="s">
        <v>458</v>
      </c>
      <c r="D58" s="419">
        <v>298</v>
      </c>
    </row>
    <row r="59" spans="1:4" ht="15">
      <c r="A59" s="1"/>
      <c r="B59" s="59"/>
      <c r="C59" s="189"/>
      <c r="D59" s="419"/>
    </row>
    <row r="60" spans="1:4" ht="15">
      <c r="A60" s="1">
        <v>26</v>
      </c>
      <c r="B60" s="59" t="s">
        <v>136</v>
      </c>
      <c r="C60" s="189" t="s">
        <v>458</v>
      </c>
      <c r="D60" s="419">
        <v>422</v>
      </c>
    </row>
    <row r="61" spans="1:4" ht="15">
      <c r="A61" s="1"/>
      <c r="B61" s="59"/>
      <c r="C61" s="189"/>
      <c r="D61" s="419"/>
    </row>
    <row r="62" spans="1:4" ht="15">
      <c r="A62" s="1">
        <v>27</v>
      </c>
      <c r="B62" s="59" t="s">
        <v>137</v>
      </c>
      <c r="C62" s="189" t="s">
        <v>461</v>
      </c>
      <c r="D62" s="419">
        <v>345</v>
      </c>
    </row>
    <row r="63" spans="1:4" ht="15">
      <c r="A63" s="1"/>
      <c r="B63" s="59"/>
      <c r="C63" s="189"/>
      <c r="D63" s="419"/>
    </row>
    <row r="64" spans="1:4" ht="15">
      <c r="A64" s="1">
        <v>28</v>
      </c>
      <c r="B64" s="59" t="s">
        <v>138</v>
      </c>
      <c r="C64" s="189" t="s">
        <v>459</v>
      </c>
      <c r="D64" s="419">
        <v>370</v>
      </c>
    </row>
    <row r="65" spans="1:4" ht="15">
      <c r="A65" s="1"/>
      <c r="B65" s="59"/>
      <c r="C65" s="189"/>
      <c r="D65" s="419"/>
    </row>
    <row r="66" spans="1:4" ht="15">
      <c r="A66" s="1">
        <v>29</v>
      </c>
      <c r="B66" s="59" t="s">
        <v>139</v>
      </c>
      <c r="C66" s="189" t="s">
        <v>461</v>
      </c>
      <c r="D66" s="419">
        <v>320</v>
      </c>
    </row>
    <row r="67" spans="1:4" ht="15">
      <c r="A67" s="1"/>
      <c r="B67" s="59"/>
      <c r="C67" s="189"/>
      <c r="D67" s="419"/>
    </row>
    <row r="68" spans="1:4" ht="15">
      <c r="A68" s="1">
        <v>30</v>
      </c>
      <c r="B68" s="59" t="s">
        <v>140</v>
      </c>
      <c r="C68" s="189" t="s">
        <v>461</v>
      </c>
      <c r="D68" s="419">
        <v>390</v>
      </c>
    </row>
    <row r="69" spans="1:4" ht="15">
      <c r="A69" s="1"/>
      <c r="B69" s="59"/>
      <c r="C69" s="189"/>
      <c r="D69" s="419"/>
    </row>
    <row r="70" spans="1:4" ht="15">
      <c r="A70" s="1">
        <v>31</v>
      </c>
      <c r="B70" s="59" t="s">
        <v>141</v>
      </c>
      <c r="C70" s="189" t="s">
        <v>459</v>
      </c>
      <c r="D70" s="419">
        <v>425.02</v>
      </c>
    </row>
    <row r="71" spans="1:4" ht="15">
      <c r="A71" s="1"/>
      <c r="B71" s="59"/>
      <c r="C71" s="189"/>
      <c r="D71" s="419"/>
    </row>
    <row r="72" spans="1:4" ht="15">
      <c r="A72" s="1">
        <v>32</v>
      </c>
      <c r="B72" s="60" t="s">
        <v>27</v>
      </c>
      <c r="C72" s="189" t="s">
        <v>462</v>
      </c>
      <c r="D72" s="419">
        <v>480</v>
      </c>
    </row>
    <row r="73" spans="1:4" ht="15">
      <c r="A73" s="1"/>
      <c r="B73" s="59"/>
      <c r="C73" s="189"/>
      <c r="D73" s="419"/>
    </row>
    <row r="74" spans="1:4" ht="15">
      <c r="A74" s="1">
        <v>33</v>
      </c>
      <c r="B74" s="59" t="s">
        <v>19</v>
      </c>
      <c r="C74" s="189" t="s">
        <v>463</v>
      </c>
      <c r="D74" s="419">
        <v>297.315</v>
      </c>
    </row>
    <row r="75" spans="1:4" ht="15">
      <c r="A75" s="1"/>
      <c r="B75" s="59"/>
      <c r="C75" s="189"/>
      <c r="D75" s="419"/>
    </row>
    <row r="76" spans="1:4" ht="15">
      <c r="A76" s="1">
        <v>34</v>
      </c>
      <c r="B76" s="60" t="s">
        <v>28</v>
      </c>
      <c r="C76" s="189" t="s">
        <v>469</v>
      </c>
      <c r="D76" s="419">
        <v>417</v>
      </c>
    </row>
    <row r="77" spans="1:4" ht="15">
      <c r="A77" s="1"/>
      <c r="B77" s="59"/>
      <c r="C77" s="189"/>
      <c r="D77" s="419"/>
    </row>
    <row r="78" spans="1:4" ht="15">
      <c r="A78" s="1">
        <v>35</v>
      </c>
      <c r="B78" s="59" t="s">
        <v>20</v>
      </c>
      <c r="C78" s="189" t="s">
        <v>459</v>
      </c>
      <c r="D78" s="419">
        <v>409</v>
      </c>
    </row>
    <row r="79" spans="1:4" ht="15">
      <c r="A79" s="1"/>
      <c r="B79" s="59"/>
      <c r="C79" s="189"/>
      <c r="D79" s="419"/>
    </row>
    <row r="80" spans="1:4" ht="15">
      <c r="A80" s="1">
        <v>36</v>
      </c>
      <c r="B80" s="59" t="s">
        <v>21</v>
      </c>
      <c r="C80" s="189" t="s">
        <v>458</v>
      </c>
      <c r="D80" s="419">
        <v>432.78199999999998</v>
      </c>
    </row>
    <row r="81" spans="1:4" ht="15">
      <c r="A81" s="1"/>
      <c r="B81" s="59"/>
      <c r="C81" s="189"/>
      <c r="D81" s="419"/>
    </row>
    <row r="82" spans="1:4" ht="15">
      <c r="A82" s="417">
        <v>37</v>
      </c>
      <c r="B82" s="59" t="s">
        <v>22</v>
      </c>
      <c r="C82" s="189" t="s">
        <v>566</v>
      </c>
      <c r="D82" s="419">
        <v>469</v>
      </c>
    </row>
    <row r="83" spans="1:4" ht="15">
      <c r="A83" s="417"/>
      <c r="B83" s="59"/>
      <c r="C83" s="189"/>
      <c r="D83" s="419"/>
    </row>
    <row r="84" spans="1:4" ht="15">
      <c r="A84" s="417">
        <v>38</v>
      </c>
      <c r="B84" s="60" t="s">
        <v>143</v>
      </c>
      <c r="C84" s="189" t="s">
        <v>461</v>
      </c>
      <c r="D84" s="419">
        <v>387</v>
      </c>
    </row>
    <row r="85" spans="1:4" ht="15">
      <c r="A85" s="417"/>
      <c r="B85" s="59"/>
      <c r="C85" s="189"/>
      <c r="D85" s="419"/>
    </row>
    <row r="86" spans="1:4" ht="15">
      <c r="A86" s="417">
        <v>39</v>
      </c>
      <c r="B86" s="59" t="s">
        <v>627</v>
      </c>
      <c r="C86" s="189" t="s">
        <v>458</v>
      </c>
      <c r="D86" s="419">
        <v>428.87599999999998</v>
      </c>
    </row>
    <row r="87" spans="1:4" ht="15">
      <c r="A87" s="1"/>
      <c r="B87" s="59"/>
      <c r="C87" s="189"/>
      <c r="D87" s="419"/>
    </row>
    <row r="88" spans="1:4" ht="15">
      <c r="A88" s="1">
        <v>40</v>
      </c>
      <c r="B88" s="60" t="s">
        <v>29</v>
      </c>
      <c r="C88" s="189" t="s">
        <v>521</v>
      </c>
      <c r="D88" s="419">
        <v>248.03800000000001</v>
      </c>
    </row>
    <row r="89" spans="1:4" ht="15">
      <c r="A89" s="1"/>
      <c r="B89" s="59"/>
      <c r="C89" s="189"/>
      <c r="D89" s="419"/>
    </row>
    <row r="90" spans="1:4" ht="15">
      <c r="A90" s="1">
        <v>41</v>
      </c>
      <c r="B90" s="60" t="s">
        <v>30</v>
      </c>
      <c r="C90" s="189" t="s">
        <v>467</v>
      </c>
      <c r="D90" s="419">
        <v>430</v>
      </c>
    </row>
    <row r="91" spans="1:4" ht="15">
      <c r="A91" s="1"/>
      <c r="B91" s="59"/>
      <c r="C91" s="189"/>
      <c r="D91" s="419"/>
    </row>
    <row r="92" spans="1:4" ht="15">
      <c r="A92" s="1">
        <v>42</v>
      </c>
      <c r="B92" s="59" t="s">
        <v>2</v>
      </c>
      <c r="C92" s="189" t="s">
        <v>458</v>
      </c>
      <c r="D92" s="419">
        <v>400</v>
      </c>
    </row>
    <row r="93" spans="1:4" ht="15">
      <c r="A93" s="1"/>
      <c r="B93" s="59"/>
      <c r="C93" s="189"/>
      <c r="D93" s="419"/>
    </row>
    <row r="94" spans="1:4" ht="15">
      <c r="A94" s="1">
        <v>43</v>
      </c>
      <c r="B94" s="59" t="s">
        <v>49</v>
      </c>
      <c r="C94" s="189" t="s">
        <v>458</v>
      </c>
      <c r="D94" s="419">
        <v>410</v>
      </c>
    </row>
    <row r="95" spans="1:4" ht="15">
      <c r="A95" s="1"/>
      <c r="B95" s="59"/>
      <c r="C95" s="189"/>
      <c r="D95" s="419"/>
    </row>
    <row r="96" spans="1:4" ht="15">
      <c r="A96" s="1">
        <v>44</v>
      </c>
      <c r="B96" s="59" t="s">
        <v>50</v>
      </c>
      <c r="C96" s="189" t="s">
        <v>459</v>
      </c>
      <c r="D96" s="419">
        <v>435</v>
      </c>
    </row>
    <row r="97" spans="1:4" ht="15">
      <c r="A97" s="1"/>
      <c r="B97" s="59"/>
      <c r="C97" s="189"/>
      <c r="D97" s="419"/>
    </row>
    <row r="98" spans="1:4" ht="15">
      <c r="A98" s="1">
        <v>45</v>
      </c>
      <c r="B98" s="59" t="s">
        <v>144</v>
      </c>
      <c r="C98" s="189" t="s">
        <v>458</v>
      </c>
      <c r="D98" s="419">
        <v>360</v>
      </c>
    </row>
    <row r="99" spans="1:4" ht="15">
      <c r="A99" s="1"/>
      <c r="B99" s="59"/>
      <c r="C99" s="189"/>
      <c r="D99" s="419"/>
    </row>
    <row r="100" spans="1:4" ht="15">
      <c r="A100" s="1">
        <v>46</v>
      </c>
      <c r="B100" s="59" t="s">
        <v>145</v>
      </c>
      <c r="C100" s="189" t="s">
        <v>460</v>
      </c>
      <c r="D100" s="419">
        <v>391.45100000000002</v>
      </c>
    </row>
    <row r="101" spans="1:4" ht="15">
      <c r="A101" s="1"/>
      <c r="B101" s="59"/>
      <c r="C101" s="189"/>
      <c r="D101" s="419"/>
    </row>
    <row r="102" spans="1:4" ht="15">
      <c r="A102" s="1">
        <v>47</v>
      </c>
      <c r="B102" s="60" t="s">
        <v>31</v>
      </c>
      <c r="C102" s="189" t="s">
        <v>457</v>
      </c>
      <c r="D102" s="419">
        <v>380</v>
      </c>
    </row>
    <row r="103" spans="1:4" ht="15">
      <c r="A103" s="1"/>
      <c r="B103" s="59"/>
      <c r="C103" s="189"/>
      <c r="D103" s="419"/>
    </row>
    <row r="104" spans="1:4" ht="15">
      <c r="A104" s="1">
        <v>48</v>
      </c>
      <c r="B104" s="59" t="s">
        <v>146</v>
      </c>
      <c r="C104" s="189" t="s">
        <v>468</v>
      </c>
      <c r="D104" s="419">
        <v>475</v>
      </c>
    </row>
    <row r="105" spans="1:4" ht="15">
      <c r="A105" s="1"/>
      <c r="B105" s="59"/>
      <c r="C105" s="189"/>
      <c r="D105" s="419"/>
    </row>
    <row r="106" spans="1:4" ht="15">
      <c r="A106" s="1">
        <v>49</v>
      </c>
      <c r="B106" s="59" t="s">
        <v>147</v>
      </c>
      <c r="C106" s="189" t="s">
        <v>459</v>
      </c>
      <c r="D106" s="419">
        <v>380</v>
      </c>
    </row>
    <row r="107" spans="1:4" ht="15">
      <c r="A107" s="1"/>
      <c r="B107" s="59"/>
      <c r="C107" s="189"/>
      <c r="D107" s="419"/>
    </row>
    <row r="108" spans="1:4" ht="15">
      <c r="A108" s="1">
        <v>50</v>
      </c>
      <c r="B108" s="59" t="s">
        <v>148</v>
      </c>
      <c r="C108" s="189" t="s">
        <v>458</v>
      </c>
      <c r="D108" s="419">
        <v>390</v>
      </c>
    </row>
    <row r="109" spans="1:4" ht="15">
      <c r="A109" s="1"/>
      <c r="B109" s="59"/>
      <c r="C109" s="189"/>
      <c r="D109" s="419"/>
    </row>
    <row r="110" spans="1:4" ht="15">
      <c r="A110" s="1">
        <v>51</v>
      </c>
      <c r="B110" s="59" t="s">
        <v>149</v>
      </c>
      <c r="C110" s="189" t="s">
        <v>459</v>
      </c>
      <c r="D110" s="419">
        <v>465</v>
      </c>
    </row>
    <row r="111" spans="1:4" ht="15">
      <c r="A111" s="1"/>
      <c r="B111" s="59"/>
      <c r="C111" s="189"/>
      <c r="D111" s="419"/>
    </row>
    <row r="112" spans="1:4" ht="15">
      <c r="A112" s="1">
        <v>52</v>
      </c>
      <c r="B112" s="59" t="s">
        <v>150</v>
      </c>
      <c r="C112" s="189" t="s">
        <v>459</v>
      </c>
      <c r="D112" s="419">
        <v>383.20800000000003</v>
      </c>
    </row>
    <row r="113" spans="1:4" ht="15">
      <c r="A113" s="1"/>
      <c r="B113" s="59"/>
      <c r="C113" s="189"/>
      <c r="D113" s="419"/>
    </row>
    <row r="114" spans="1:4" ht="15">
      <c r="A114" s="1">
        <v>53</v>
      </c>
      <c r="B114" s="60" t="s">
        <v>32</v>
      </c>
      <c r="C114" s="189" t="s">
        <v>469</v>
      </c>
      <c r="D114" s="419">
        <v>380</v>
      </c>
    </row>
    <row r="115" spans="1:4" ht="15">
      <c r="A115" s="1"/>
      <c r="B115" s="59"/>
      <c r="C115" s="189"/>
      <c r="D115" s="419"/>
    </row>
    <row r="116" spans="1:4" ht="15">
      <c r="A116" s="1">
        <v>54</v>
      </c>
      <c r="B116" s="59" t="s">
        <v>51</v>
      </c>
      <c r="C116" s="189" t="s">
        <v>458</v>
      </c>
      <c r="D116" s="419">
        <v>348</v>
      </c>
    </row>
    <row r="117" spans="1:4" ht="15">
      <c r="A117" s="1"/>
      <c r="B117" s="59"/>
      <c r="C117" s="189"/>
      <c r="D117" s="419"/>
    </row>
    <row r="118" spans="1:4" ht="15">
      <c r="A118" s="1">
        <v>55</v>
      </c>
      <c r="B118" s="59" t="s">
        <v>52</v>
      </c>
      <c r="C118" s="189" t="s">
        <v>458</v>
      </c>
      <c r="D118" s="419">
        <v>377.78399999999999</v>
      </c>
    </row>
    <row r="119" spans="1:4" ht="15">
      <c r="A119" s="1"/>
      <c r="B119" s="59"/>
      <c r="C119" s="189"/>
      <c r="D119" s="419"/>
    </row>
    <row r="120" spans="1:4" ht="15">
      <c r="A120" s="1">
        <v>56</v>
      </c>
      <c r="B120" s="60" t="s">
        <v>33</v>
      </c>
      <c r="C120" s="189" t="s">
        <v>457</v>
      </c>
      <c r="D120" s="419">
        <v>410</v>
      </c>
    </row>
    <row r="121" spans="1:4" ht="15">
      <c r="A121" s="1"/>
      <c r="B121" s="59"/>
      <c r="C121" s="189"/>
      <c r="D121" s="419"/>
    </row>
    <row r="122" spans="1:4" ht="15">
      <c r="A122" s="1">
        <v>57</v>
      </c>
      <c r="B122" s="59" t="s">
        <v>151</v>
      </c>
      <c r="C122" s="189" t="s">
        <v>458</v>
      </c>
      <c r="D122" s="419">
        <v>380</v>
      </c>
    </row>
    <row r="123" spans="1:4" ht="15">
      <c r="A123" s="1"/>
      <c r="B123" s="59"/>
      <c r="C123" s="189"/>
      <c r="D123" s="419"/>
    </row>
    <row r="124" spans="1:4" ht="15">
      <c r="A124" s="1">
        <v>58</v>
      </c>
      <c r="B124" s="59" t="s">
        <v>152</v>
      </c>
      <c r="C124" s="189" t="s">
        <v>458</v>
      </c>
      <c r="D124" s="419">
        <v>325</v>
      </c>
    </row>
    <row r="125" spans="1:4" ht="15">
      <c r="A125" s="1"/>
      <c r="B125" s="59"/>
      <c r="C125" s="189"/>
      <c r="D125" s="419"/>
    </row>
    <row r="126" spans="1:4" ht="15">
      <c r="A126" s="1">
        <v>59</v>
      </c>
      <c r="B126" s="59" t="s">
        <v>153</v>
      </c>
      <c r="C126" s="189" t="s">
        <v>460</v>
      </c>
      <c r="D126" s="419">
        <v>329.8</v>
      </c>
    </row>
    <row r="127" spans="1:4" ht="15">
      <c r="A127" s="1"/>
      <c r="B127" s="59"/>
      <c r="C127" s="189"/>
      <c r="D127" s="419"/>
    </row>
    <row r="128" spans="1:4" ht="15">
      <c r="A128" s="1">
        <v>60</v>
      </c>
      <c r="B128" s="60" t="s">
        <v>34</v>
      </c>
      <c r="C128" s="189" t="s">
        <v>470</v>
      </c>
      <c r="D128" s="419">
        <v>385</v>
      </c>
    </row>
    <row r="129" spans="1:4" ht="15">
      <c r="A129" s="1"/>
      <c r="B129" s="59"/>
      <c r="C129" s="189"/>
      <c r="D129" s="419"/>
    </row>
    <row r="130" spans="1:4" ht="15">
      <c r="A130" s="1">
        <v>61</v>
      </c>
      <c r="B130" s="59" t="s">
        <v>154</v>
      </c>
      <c r="C130" s="189" t="s">
        <v>458</v>
      </c>
      <c r="D130" s="419">
        <v>312.55799999999999</v>
      </c>
    </row>
    <row r="131" spans="1:4" ht="15">
      <c r="A131" s="1"/>
      <c r="B131" s="59"/>
      <c r="C131" s="189"/>
      <c r="D131" s="419"/>
    </row>
    <row r="132" spans="1:4" ht="15">
      <c r="A132" s="1">
        <v>62</v>
      </c>
      <c r="B132" s="60" t="s">
        <v>35</v>
      </c>
      <c r="C132" s="189" t="s">
        <v>471</v>
      </c>
      <c r="D132" s="419">
        <v>242</v>
      </c>
    </row>
    <row r="133" spans="1:4" ht="15">
      <c r="A133" s="1"/>
      <c r="B133" s="59"/>
      <c r="C133" s="189"/>
      <c r="D133" s="419"/>
    </row>
    <row r="134" spans="1:4" ht="15">
      <c r="A134" s="1">
        <v>63</v>
      </c>
      <c r="B134" s="59" t="s">
        <v>4</v>
      </c>
      <c r="C134" s="189" t="s">
        <v>466</v>
      </c>
      <c r="D134" s="419">
        <v>464</v>
      </c>
    </row>
    <row r="135" spans="1:4" ht="15">
      <c r="A135" s="1"/>
      <c r="B135" s="59"/>
      <c r="C135" s="189"/>
      <c r="D135" s="419"/>
    </row>
    <row r="136" spans="1:4" ht="15">
      <c r="A136" s="1">
        <v>64</v>
      </c>
      <c r="B136" s="59" t="s">
        <v>5</v>
      </c>
      <c r="C136" s="190" t="s">
        <v>458</v>
      </c>
      <c r="D136" s="419">
        <v>391</v>
      </c>
    </row>
    <row r="137" spans="1:4" ht="15">
      <c r="A137" s="1"/>
      <c r="B137" s="59"/>
      <c r="C137" s="189"/>
      <c r="D137" s="419"/>
    </row>
    <row r="138" spans="1:4" ht="15">
      <c r="A138" s="1">
        <v>65</v>
      </c>
      <c r="B138" s="59" t="s">
        <v>155</v>
      </c>
      <c r="C138" s="189" t="s">
        <v>468</v>
      </c>
      <c r="D138" s="419">
        <v>417.51799999999997</v>
      </c>
    </row>
    <row r="139" spans="1:4" ht="15">
      <c r="A139" s="1"/>
      <c r="B139" s="59"/>
      <c r="C139" s="189"/>
      <c r="D139" s="420"/>
    </row>
    <row r="140" spans="1:4" ht="15">
      <c r="A140" s="1">
        <v>66</v>
      </c>
      <c r="B140" s="60" t="s">
        <v>36</v>
      </c>
      <c r="C140" s="191" t="s">
        <v>457</v>
      </c>
      <c r="D140" s="421">
        <v>315</v>
      </c>
    </row>
    <row r="141" spans="1:4">
      <c r="A141" s="1"/>
      <c r="B141" s="59"/>
      <c r="C141" s="59"/>
      <c r="D141" s="421"/>
    </row>
    <row r="142" spans="1:4" ht="15">
      <c r="A142" s="1">
        <v>67</v>
      </c>
      <c r="B142" s="59" t="s">
        <v>6</v>
      </c>
      <c r="C142" s="189" t="s">
        <v>460</v>
      </c>
      <c r="D142" s="421">
        <v>375</v>
      </c>
    </row>
    <row r="143" spans="1:4" ht="15">
      <c r="A143" s="1"/>
      <c r="B143" s="59"/>
      <c r="C143" s="189"/>
      <c r="D143" s="421"/>
    </row>
    <row r="144" spans="1:4" ht="15">
      <c r="A144" s="1">
        <v>68</v>
      </c>
      <c r="B144" s="59" t="s">
        <v>37</v>
      </c>
      <c r="C144" s="189" t="s">
        <v>458</v>
      </c>
      <c r="D144" s="421">
        <v>416</v>
      </c>
    </row>
    <row r="145" spans="1:4" ht="15">
      <c r="A145" s="1"/>
      <c r="B145" s="59"/>
      <c r="C145" s="189"/>
      <c r="D145" s="421"/>
    </row>
    <row r="146" spans="1:4" ht="15">
      <c r="A146" s="1">
        <v>69</v>
      </c>
      <c r="B146" s="59" t="s">
        <v>156</v>
      </c>
      <c r="C146" s="189" t="s">
        <v>458</v>
      </c>
      <c r="D146" s="421">
        <v>422</v>
      </c>
    </row>
    <row r="147" spans="1:4" ht="15">
      <c r="A147" s="1"/>
      <c r="B147" s="59"/>
      <c r="C147" s="189"/>
      <c r="D147" s="421"/>
    </row>
    <row r="148" spans="1:4" ht="15">
      <c r="A148" s="1">
        <v>70</v>
      </c>
      <c r="B148" s="59" t="s">
        <v>157</v>
      </c>
      <c r="C148" s="189" t="s">
        <v>458</v>
      </c>
      <c r="D148" s="421">
        <v>388</v>
      </c>
    </row>
    <row r="149" spans="1:4" ht="15">
      <c r="A149" s="1"/>
      <c r="B149" s="59"/>
      <c r="C149" s="189"/>
      <c r="D149" s="421"/>
    </row>
    <row r="150" spans="1:4" ht="15">
      <c r="A150" s="1">
        <v>71</v>
      </c>
      <c r="B150" s="59" t="s">
        <v>158</v>
      </c>
      <c r="C150" s="189" t="s">
        <v>468</v>
      </c>
      <c r="D150" s="421">
        <v>409</v>
      </c>
    </row>
    <row r="151" spans="1:4" ht="15">
      <c r="A151" s="1"/>
      <c r="B151" s="59"/>
      <c r="C151" s="189"/>
      <c r="D151" s="421"/>
    </row>
    <row r="152" spans="1:4" ht="15">
      <c r="A152" s="1">
        <v>72</v>
      </c>
      <c r="B152" s="59" t="s">
        <v>159</v>
      </c>
      <c r="C152" s="189" t="s">
        <v>458</v>
      </c>
      <c r="D152" s="421">
        <v>420</v>
      </c>
    </row>
    <row r="153" spans="1:4" ht="15">
      <c r="A153" s="1"/>
      <c r="B153" s="59"/>
      <c r="C153" s="189"/>
      <c r="D153" s="421"/>
    </row>
    <row r="154" spans="1:4" ht="15">
      <c r="A154" s="1">
        <v>73</v>
      </c>
      <c r="B154" s="59" t="s">
        <v>160</v>
      </c>
      <c r="C154" s="189" t="s">
        <v>457</v>
      </c>
      <c r="D154" s="421">
        <v>399</v>
      </c>
    </row>
    <row r="155" spans="1:4" ht="15">
      <c r="A155" s="1"/>
      <c r="B155" s="59"/>
      <c r="C155" s="189"/>
      <c r="D155" s="421"/>
    </row>
    <row r="156" spans="1:4" ht="15">
      <c r="A156" s="1">
        <v>74</v>
      </c>
      <c r="B156" s="59" t="s">
        <v>161</v>
      </c>
      <c r="C156" s="189" t="s">
        <v>459</v>
      </c>
      <c r="D156" s="421">
        <v>381</v>
      </c>
    </row>
    <row r="157" spans="1:4" ht="15">
      <c r="A157" s="1"/>
      <c r="B157" s="59"/>
      <c r="C157" s="189"/>
      <c r="D157" s="421"/>
    </row>
    <row r="158" spans="1:4" ht="15">
      <c r="A158" s="1">
        <v>75</v>
      </c>
      <c r="B158" s="59" t="s">
        <v>162</v>
      </c>
      <c r="C158" s="189" t="s">
        <v>458</v>
      </c>
      <c r="D158" s="421">
        <v>382</v>
      </c>
    </row>
    <row r="159" spans="1:4" ht="15">
      <c r="A159" s="1"/>
      <c r="B159" s="59"/>
      <c r="C159" s="189"/>
      <c r="D159" s="421"/>
    </row>
    <row r="160" spans="1:4" ht="15">
      <c r="A160" s="1">
        <v>76</v>
      </c>
      <c r="B160" s="59" t="s">
        <v>163</v>
      </c>
      <c r="C160" s="189" t="s">
        <v>458</v>
      </c>
      <c r="D160" s="421">
        <v>391</v>
      </c>
    </row>
    <row r="161" spans="1:4" ht="15">
      <c r="A161" s="1"/>
      <c r="B161" s="59"/>
      <c r="C161" s="189"/>
      <c r="D161" s="421"/>
    </row>
    <row r="162" spans="1:4" ht="15">
      <c r="A162" s="1">
        <v>77</v>
      </c>
      <c r="B162" s="59" t="s">
        <v>164</v>
      </c>
      <c r="C162" s="189" t="s">
        <v>520</v>
      </c>
      <c r="D162" s="421">
        <v>433</v>
      </c>
    </row>
    <row r="163" spans="1:4" ht="15">
      <c r="A163" s="1"/>
      <c r="B163" s="59"/>
      <c r="C163" s="189"/>
      <c r="D163" s="421"/>
    </row>
    <row r="164" spans="1:4" ht="15">
      <c r="A164" s="1">
        <v>78</v>
      </c>
      <c r="B164" s="59" t="s">
        <v>165</v>
      </c>
      <c r="C164" s="189" t="s">
        <v>458</v>
      </c>
      <c r="D164" s="421">
        <v>415</v>
      </c>
    </row>
    <row r="165" spans="1:4" ht="15">
      <c r="A165" s="1"/>
      <c r="B165" s="59"/>
      <c r="C165" s="189"/>
      <c r="D165" s="421"/>
    </row>
    <row r="166" spans="1:4" ht="15">
      <c r="A166" s="1">
        <v>79</v>
      </c>
      <c r="B166" s="59" t="s">
        <v>166</v>
      </c>
      <c r="C166" s="189" t="s">
        <v>458</v>
      </c>
      <c r="D166" s="421">
        <v>430</v>
      </c>
    </row>
    <row r="167" spans="1:4" ht="15">
      <c r="A167" s="1"/>
      <c r="B167" s="59"/>
      <c r="C167" s="189"/>
      <c r="D167" s="421"/>
    </row>
    <row r="168" spans="1:4" ht="15">
      <c r="A168" s="1">
        <v>80</v>
      </c>
      <c r="B168" s="59" t="s">
        <v>167</v>
      </c>
      <c r="C168" s="189" t="s">
        <v>458</v>
      </c>
      <c r="D168" s="421">
        <v>314</v>
      </c>
    </row>
    <row r="169" spans="1:4" ht="15">
      <c r="A169" s="1"/>
      <c r="B169" s="59"/>
      <c r="C169" s="189"/>
      <c r="D169" s="421"/>
    </row>
    <row r="170" spans="1:4" ht="15">
      <c r="A170" s="1">
        <v>81</v>
      </c>
      <c r="B170" s="59" t="s">
        <v>168</v>
      </c>
      <c r="C170" s="189" t="s">
        <v>461</v>
      </c>
      <c r="D170" s="421">
        <v>402.24900000000002</v>
      </c>
    </row>
    <row r="171" spans="1:4" ht="15">
      <c r="A171" s="1"/>
      <c r="B171" s="59"/>
      <c r="C171" s="189"/>
      <c r="D171" s="422"/>
    </row>
    <row r="172" spans="1:4" ht="15">
      <c r="A172" s="1">
        <v>82</v>
      </c>
      <c r="B172" s="60" t="s">
        <v>38</v>
      </c>
      <c r="C172" s="189" t="s">
        <v>472</v>
      </c>
      <c r="D172" s="422">
        <v>394</v>
      </c>
    </row>
    <row r="173" spans="1:4">
      <c r="A173" s="6"/>
      <c r="B173" s="59"/>
      <c r="C173" s="59"/>
      <c r="D173" s="422"/>
    </row>
    <row r="174" spans="1:4">
      <c r="A174" s="6">
        <f>A172+1</f>
        <v>83</v>
      </c>
      <c r="B174" s="59" t="s">
        <v>169</v>
      </c>
      <c r="C174" s="59" t="s">
        <v>459</v>
      </c>
      <c r="D174" s="422">
        <v>419.44499999999999</v>
      </c>
    </row>
    <row r="175" spans="1:4">
      <c r="A175" s="6"/>
      <c r="B175" s="59"/>
      <c r="C175" s="59"/>
      <c r="D175" s="422"/>
    </row>
    <row r="176" spans="1:4">
      <c r="A176" s="6">
        <f>A174+1</f>
        <v>84</v>
      </c>
      <c r="B176" s="60" t="s">
        <v>39</v>
      </c>
      <c r="C176" s="60" t="s">
        <v>476</v>
      </c>
      <c r="D176" s="422">
        <v>402</v>
      </c>
    </row>
    <row r="177" spans="1:18" ht="15">
      <c r="A177" s="6"/>
      <c r="B177" s="59"/>
      <c r="C177" s="59"/>
      <c r="D177" s="422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468</v>
      </c>
      <c r="D178" s="422">
        <v>426</v>
      </c>
      <c r="M178" s="3"/>
      <c r="N178" s="3"/>
      <c r="O178" s="3"/>
      <c r="P178" s="3"/>
      <c r="Q178" s="4"/>
      <c r="R178" s="4"/>
    </row>
    <row r="179" spans="1:18" ht="15">
      <c r="A179" s="418"/>
      <c r="B179" s="59"/>
      <c r="C179" s="59"/>
      <c r="D179" s="422"/>
      <c r="M179" s="3"/>
      <c r="N179" s="3"/>
      <c r="O179" s="3"/>
      <c r="P179" s="3"/>
      <c r="Q179" s="4"/>
      <c r="R179" s="4"/>
    </row>
    <row r="180" spans="1:18" ht="15">
      <c r="A180" s="418">
        <f>A178+1</f>
        <v>86</v>
      </c>
      <c r="B180" s="59" t="s">
        <v>40</v>
      </c>
      <c r="C180" s="59" t="s">
        <v>459</v>
      </c>
      <c r="D180" s="422">
        <v>429.05900000000003</v>
      </c>
      <c r="M180" s="3"/>
      <c r="N180" s="3"/>
      <c r="O180" s="3"/>
      <c r="P180" s="3"/>
      <c r="Q180" s="4"/>
      <c r="R180" s="4"/>
    </row>
    <row r="181" spans="1:18" ht="15">
      <c r="A181" s="418"/>
      <c r="B181" s="59"/>
      <c r="C181" s="59"/>
      <c r="D181" s="422"/>
      <c r="M181" s="3"/>
      <c r="N181" s="3"/>
      <c r="O181" s="3"/>
      <c r="P181" s="3"/>
      <c r="Q181" s="4"/>
      <c r="R181" s="4"/>
    </row>
    <row r="182" spans="1:18" ht="15">
      <c r="A182" s="418">
        <f>A180+1</f>
        <v>87</v>
      </c>
      <c r="B182" s="59" t="s">
        <v>632</v>
      </c>
      <c r="C182" s="59" t="s">
        <v>472</v>
      </c>
      <c r="D182" s="422">
        <v>336</v>
      </c>
      <c r="M182" s="3"/>
      <c r="N182" s="3"/>
      <c r="O182" s="3"/>
      <c r="P182" s="3"/>
      <c r="Q182" s="4"/>
      <c r="R182" s="4"/>
    </row>
    <row r="183" spans="1:18" ht="15">
      <c r="A183" s="418"/>
      <c r="B183" s="59"/>
      <c r="C183" s="59"/>
      <c r="D183" s="422"/>
      <c r="M183" s="3"/>
      <c r="N183" s="3"/>
      <c r="O183" s="3"/>
      <c r="P183" s="3"/>
      <c r="Q183" s="4"/>
      <c r="R183" s="4"/>
    </row>
    <row r="184" spans="1:18" ht="15">
      <c r="A184" s="418">
        <f>A182+1</f>
        <v>88</v>
      </c>
      <c r="B184" s="59" t="s">
        <v>628</v>
      </c>
      <c r="C184" s="59" t="s">
        <v>461</v>
      </c>
      <c r="D184" s="422">
        <v>441</v>
      </c>
      <c r="M184" s="3"/>
      <c r="N184" s="3"/>
      <c r="O184" s="3"/>
      <c r="P184" s="3"/>
      <c r="Q184" s="4"/>
      <c r="R184" s="4"/>
    </row>
    <row r="185" spans="1:18" ht="15">
      <c r="A185" s="418"/>
      <c r="B185" s="59"/>
      <c r="C185" s="59"/>
      <c r="D185" s="422"/>
      <c r="M185" s="3"/>
      <c r="N185" s="3"/>
      <c r="O185" s="3"/>
      <c r="P185" s="3"/>
      <c r="Q185" s="4"/>
      <c r="R185" s="4"/>
    </row>
    <row r="186" spans="1:18" ht="15">
      <c r="A186" s="418">
        <f>A184+1</f>
        <v>89</v>
      </c>
      <c r="B186" s="59" t="s">
        <v>629</v>
      </c>
      <c r="C186" s="59" t="s">
        <v>520</v>
      </c>
      <c r="D186" s="422">
        <v>324.04899999999998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422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2" t="s">
        <v>471</v>
      </c>
      <c r="D188" s="419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2"/>
      <c r="D189" s="419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2" t="s">
        <v>472</v>
      </c>
      <c r="D190" s="419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2"/>
      <c r="D191" s="419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3" t="s">
        <v>473</v>
      </c>
      <c r="D192" s="419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2"/>
      <c r="D193" s="419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2" t="s">
        <v>465</v>
      </c>
      <c r="D194" s="419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2"/>
      <c r="D195" s="419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172</v>
      </c>
      <c r="C196" s="192" t="s">
        <v>460</v>
      </c>
      <c r="D196" s="419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2"/>
      <c r="D197" s="419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173</v>
      </c>
      <c r="C198" s="192" t="s">
        <v>460</v>
      </c>
      <c r="D198" s="419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2"/>
      <c r="D199" s="419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2" t="s">
        <v>474</v>
      </c>
      <c r="D200" s="419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2"/>
      <c r="D201" s="419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2" t="s">
        <v>475</v>
      </c>
      <c r="D202" s="419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2"/>
      <c r="D203" s="419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174</v>
      </c>
      <c r="C204" s="192" t="s">
        <v>460</v>
      </c>
      <c r="D204" s="419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2"/>
      <c r="D205" s="419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175</v>
      </c>
      <c r="C206" s="192" t="s">
        <v>460</v>
      </c>
      <c r="D206" s="419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2"/>
      <c r="D207" s="419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176</v>
      </c>
      <c r="C208" s="192" t="s">
        <v>459</v>
      </c>
      <c r="D208" s="419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2"/>
      <c r="D209" s="419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177</v>
      </c>
      <c r="C210" s="192" t="s">
        <v>458</v>
      </c>
      <c r="D210" s="419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2"/>
      <c r="D211" s="419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2" t="s">
        <v>476</v>
      </c>
      <c r="D212" s="419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2"/>
      <c r="D213" s="419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178</v>
      </c>
      <c r="C214" s="192" t="s">
        <v>459</v>
      </c>
      <c r="D214" s="419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2"/>
      <c r="D215" s="419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179</v>
      </c>
      <c r="C216" s="192" t="s">
        <v>458</v>
      </c>
      <c r="D216" s="419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2"/>
      <c r="D217" s="419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180</v>
      </c>
      <c r="C218" s="192" t="s">
        <v>459</v>
      </c>
      <c r="D218" s="419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2"/>
      <c r="D219" s="419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181</v>
      </c>
      <c r="C220" s="192" t="s">
        <v>459</v>
      </c>
      <c r="D220" s="419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2"/>
      <c r="D221" s="419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182</v>
      </c>
      <c r="C222" s="192" t="s">
        <v>458</v>
      </c>
      <c r="D222" s="419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2"/>
      <c r="D223" s="419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183</v>
      </c>
      <c r="C224" s="192" t="s">
        <v>460</v>
      </c>
      <c r="D224" s="419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2"/>
      <c r="D225" s="422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60" t="s">
        <v>48</v>
      </c>
      <c r="C226" s="194" t="s">
        <v>457</v>
      </c>
      <c r="D226" s="423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423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184</v>
      </c>
      <c r="C228" s="202" t="s">
        <v>468</v>
      </c>
      <c r="D228" s="423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2"/>
      <c r="D229" s="423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185</v>
      </c>
      <c r="C230" s="202" t="s">
        <v>460</v>
      </c>
      <c r="D230" s="423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2"/>
      <c r="D231" s="423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186</v>
      </c>
      <c r="C232" s="202" t="s">
        <v>466</v>
      </c>
      <c r="D232" s="423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2"/>
      <c r="D233" s="422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2" t="s">
        <v>475</v>
      </c>
      <c r="D234" s="424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2"/>
      <c r="C235" s="202"/>
      <c r="D235" s="424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187</v>
      </c>
      <c r="C236" s="202" t="s">
        <v>520</v>
      </c>
      <c r="D236" s="424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2"/>
      <c r="D237" s="424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188</v>
      </c>
      <c r="C238" s="202" t="s">
        <v>458</v>
      </c>
      <c r="D238" s="424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2"/>
      <c r="D239" s="424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189</v>
      </c>
      <c r="C240" s="202" t="s">
        <v>460</v>
      </c>
      <c r="D240" s="424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2"/>
      <c r="C241" s="202"/>
      <c r="D241" s="424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191</v>
      </c>
      <c r="C242" s="202" t="s">
        <v>566</v>
      </c>
      <c r="D242" s="424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2"/>
      <c r="C243" s="202"/>
      <c r="D243" s="424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193</v>
      </c>
      <c r="C244" s="202" t="s">
        <v>566</v>
      </c>
      <c r="D244" s="424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2"/>
      <c r="C245" s="202"/>
      <c r="D245" s="424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60" t="s">
        <v>568</v>
      </c>
      <c r="C246" s="202" t="s">
        <v>460</v>
      </c>
      <c r="D246" s="424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2"/>
      <c r="C247" s="202"/>
      <c r="D247" s="424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194</v>
      </c>
      <c r="C248" s="202" t="s">
        <v>465</v>
      </c>
      <c r="D248" s="424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2"/>
      <c r="C249" s="202"/>
      <c r="D249" s="424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60" t="s">
        <v>570</v>
      </c>
      <c r="C250" s="202" t="s">
        <v>468</v>
      </c>
      <c r="D250" s="424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2"/>
      <c r="C251" s="202"/>
      <c r="D251" s="424"/>
      <c r="M251" s="3"/>
      <c r="N251" s="3"/>
      <c r="O251" s="3"/>
      <c r="P251" s="3"/>
      <c r="Q251" s="4"/>
      <c r="R251" s="4"/>
    </row>
    <row r="252" spans="1:18" ht="15">
      <c r="A252" s="361">
        <f>A250+1</f>
        <v>122</v>
      </c>
      <c r="B252" s="360" t="s">
        <v>571</v>
      </c>
      <c r="C252" s="202" t="s">
        <v>458</v>
      </c>
      <c r="D252" s="424">
        <v>373</v>
      </c>
      <c r="M252" s="3"/>
      <c r="N252" s="3"/>
      <c r="O252" s="3"/>
      <c r="P252" s="3"/>
    </row>
    <row r="253" spans="1:18" ht="15">
      <c r="A253" s="6"/>
      <c r="B253" s="202"/>
      <c r="C253" s="202"/>
      <c r="D253" s="424"/>
      <c r="M253" s="3"/>
      <c r="N253" s="3"/>
      <c r="O253" s="3"/>
      <c r="P253" s="3"/>
      <c r="Q253" s="4"/>
      <c r="R253" s="4"/>
    </row>
    <row r="254" spans="1:18" ht="15">
      <c r="A254" s="361">
        <f>A252+1</f>
        <v>123</v>
      </c>
      <c r="B254" s="360" t="s">
        <v>572</v>
      </c>
      <c r="C254" s="202" t="s">
        <v>458</v>
      </c>
      <c r="D254" s="424">
        <v>357</v>
      </c>
    </row>
    <row r="255" spans="1:18" ht="15">
      <c r="A255" s="361"/>
      <c r="B255" s="202"/>
      <c r="C255" s="202"/>
      <c r="D255" s="424"/>
    </row>
    <row r="256" spans="1:18" ht="15">
      <c r="A256" s="361">
        <f>A254+1</f>
        <v>124</v>
      </c>
      <c r="B256" s="360" t="s">
        <v>573</v>
      </c>
      <c r="C256" s="202" t="s">
        <v>458</v>
      </c>
      <c r="D256" s="424">
        <v>372.20100000000002</v>
      </c>
    </row>
    <row r="257" spans="1:4" ht="15">
      <c r="A257" s="361"/>
      <c r="B257" s="202"/>
      <c r="C257" s="202"/>
      <c r="D257" s="424"/>
    </row>
    <row r="258" spans="1:4" ht="15">
      <c r="A258" s="361">
        <f>A256+1</f>
        <v>125</v>
      </c>
      <c r="B258" s="60" t="s">
        <v>579</v>
      </c>
      <c r="C258" s="202" t="s">
        <v>465</v>
      </c>
      <c r="D258" s="424">
        <v>358.08600000000001</v>
      </c>
    </row>
    <row r="259" spans="1:4">
      <c r="A259" s="361"/>
      <c r="B259" s="362"/>
      <c r="C259" s="362"/>
      <c r="D259" s="425"/>
    </row>
    <row r="260" spans="1:4" ht="18.5">
      <c r="A260" s="361">
        <f>A258+1</f>
        <v>126</v>
      </c>
      <c r="B260" s="60" t="s">
        <v>580</v>
      </c>
      <c r="C260" s="363" t="s">
        <v>523</v>
      </c>
      <c r="D260" s="424">
        <v>278.70400000000001</v>
      </c>
    </row>
    <row r="261" spans="1:4" ht="18">
      <c r="A261" s="361"/>
      <c r="B261" s="364"/>
      <c r="C261" s="365"/>
      <c r="D261" s="425"/>
    </row>
    <row r="262" spans="1:4" ht="18.5">
      <c r="A262" s="361">
        <f>A260+1</f>
        <v>127</v>
      </c>
      <c r="B262" s="60" t="s">
        <v>581</v>
      </c>
      <c r="C262" s="363" t="s">
        <v>523</v>
      </c>
      <c r="D262" s="424">
        <v>135.00800000000001</v>
      </c>
    </row>
    <row r="263" spans="1:4">
      <c r="D263" s="197">
        <f>SUM(D10:D262)</f>
        <v>47836.987999999998</v>
      </c>
    </row>
    <row r="264" spans="1:4">
      <c r="B264" s="2" t="s">
        <v>630</v>
      </c>
      <c r="C264" t="s">
        <v>89</v>
      </c>
    </row>
  </sheetData>
  <autoFilter ref="B10:B264" xr:uid="{00000000-0009-0000-0000-000007000000}"/>
  <mergeCells count="7">
    <mergeCell ref="F26:S26"/>
    <mergeCell ref="A6:F6"/>
    <mergeCell ref="F10:S10"/>
    <mergeCell ref="A8:A9"/>
    <mergeCell ref="B8:B9"/>
    <mergeCell ref="C8:C9"/>
    <mergeCell ref="D8:D9"/>
  </mergeCells>
  <conditionalFormatting sqref="D10:D37 D132:D169">
    <cfRule type="cellIs" dxfId="1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6:AA264"/>
  <sheetViews>
    <sheetView topLeftCell="A22" zoomScale="83" zoomScaleNormal="80" workbookViewId="0">
      <selection activeCell="C89" sqref="C89"/>
    </sheetView>
  </sheetViews>
  <sheetFormatPr defaultColWidth="9.1796875" defaultRowHeight="14.5"/>
  <cols>
    <col min="1" max="1" width="9.1796875" style="2"/>
    <col min="2" max="2" width="9.90625" style="2" customWidth="1"/>
    <col min="3" max="3" width="14.54296875" customWidth="1"/>
    <col min="4" max="4" width="10.453125" style="197" bestFit="1" customWidth="1"/>
  </cols>
  <sheetData>
    <row r="6" spans="1:27">
      <c r="A6" s="745" t="s">
        <v>235</v>
      </c>
      <c r="B6" s="745"/>
      <c r="C6" s="745"/>
      <c r="D6" s="745"/>
      <c r="E6" s="745"/>
      <c r="F6" s="745"/>
    </row>
    <row r="7" spans="1:27" ht="15" thickBot="1"/>
    <row r="8" spans="1:27" ht="15" customHeight="1">
      <c r="A8" s="746" t="s">
        <v>12</v>
      </c>
      <c r="B8" s="748" t="s">
        <v>13</v>
      </c>
      <c r="C8" s="750" t="s">
        <v>14</v>
      </c>
      <c r="D8" s="752" t="s">
        <v>15</v>
      </c>
    </row>
    <row r="9" spans="1:27" ht="15" thickBot="1">
      <c r="A9" s="747"/>
      <c r="B9" s="749"/>
      <c r="C9" s="751"/>
      <c r="D9" s="753"/>
    </row>
    <row r="10" spans="1:27" ht="19.25" customHeight="1" thickBot="1">
      <c r="A10" s="5">
        <v>1</v>
      </c>
      <c r="B10" s="58" t="s">
        <v>23</v>
      </c>
      <c r="C10" s="202" t="s">
        <v>474</v>
      </c>
      <c r="D10" s="281">
        <v>249.63499999999999</v>
      </c>
      <c r="E10" s="70" t="s">
        <v>225</v>
      </c>
      <c r="F10" s="754"/>
      <c r="G10" s="742"/>
      <c r="H10" s="742"/>
      <c r="I10" s="742"/>
      <c r="J10" s="742"/>
      <c r="K10" s="743"/>
      <c r="L10" s="743"/>
      <c r="M10" s="743"/>
      <c r="N10" s="743"/>
      <c r="O10" s="743"/>
      <c r="P10" s="743"/>
      <c r="Q10" s="743"/>
      <c r="R10" s="743"/>
      <c r="S10" s="744"/>
    </row>
    <row r="11" spans="1:27" ht="19.25" customHeight="1">
      <c r="A11" s="1"/>
      <c r="B11" s="59"/>
      <c r="C11" s="202"/>
      <c r="D11" s="281"/>
      <c r="F11" s="369" t="s">
        <v>230</v>
      </c>
      <c r="G11" s="76" t="s">
        <v>231</v>
      </c>
      <c r="H11" s="76" t="s">
        <v>232</v>
      </c>
      <c r="I11" s="76" t="s">
        <v>233</v>
      </c>
      <c r="J11" s="76" t="s">
        <v>234</v>
      </c>
      <c r="K11" s="76" t="s">
        <v>0</v>
      </c>
      <c r="L11" s="76" t="s">
        <v>228</v>
      </c>
      <c r="M11" s="76" t="s">
        <v>7</v>
      </c>
      <c r="N11" s="76" t="s">
        <v>229</v>
      </c>
      <c r="O11" s="76" t="s">
        <v>3</v>
      </c>
      <c r="P11" s="76" t="s">
        <v>1</v>
      </c>
      <c r="Q11" s="76" t="s">
        <v>9</v>
      </c>
      <c r="R11" s="76"/>
      <c r="S11" s="77" t="s">
        <v>11</v>
      </c>
    </row>
    <row r="12" spans="1:27" ht="19.25" customHeight="1">
      <c r="A12" s="1">
        <v>2</v>
      </c>
      <c r="B12" s="60" t="s">
        <v>24</v>
      </c>
      <c r="C12" s="202" t="s">
        <v>521</v>
      </c>
      <c r="D12" s="281">
        <v>425</v>
      </c>
      <c r="E12" s="368" t="s">
        <v>594</v>
      </c>
      <c r="F12" s="370">
        <f>COUNTIF($C$10:$C$253,"1DA-0")</f>
        <v>0</v>
      </c>
      <c r="G12" s="122">
        <f>COUNTIF($C$10:$C$253,"1DA-1.5")</f>
        <v>3</v>
      </c>
      <c r="H12" s="122">
        <f>COUNTIF($C$10:$C$253,"1DA-3")</f>
        <v>18</v>
      </c>
      <c r="I12" s="122">
        <f>COUNTIF($C$10:$C$253,"1DA-4.5")</f>
        <v>0</v>
      </c>
      <c r="J12" s="122">
        <f>COUNTIF($C$10:$C$253,"1DA-6")</f>
        <v>0</v>
      </c>
      <c r="K12" s="122">
        <f>COUNTIF($C$10:$C$253,"1DA+0")</f>
        <v>34</v>
      </c>
      <c r="L12" s="122">
        <f>COUNTIF($C$10:$C$253,"1DA+1.5")</f>
        <v>0</v>
      </c>
      <c r="M12" s="122">
        <f>COUNTIF($C$10:$C$253,"1DA+3")</f>
        <v>19</v>
      </c>
      <c r="N12" s="122">
        <f>COUNTIF($C$10:$C$253,"1DA+4.5")</f>
        <v>0</v>
      </c>
      <c r="O12" s="122">
        <f>COUNTIF($C$10:$C$253,"1DA+6")</f>
        <v>7</v>
      </c>
      <c r="P12" s="122">
        <f>COUNTIF($C$10:$C$253,"1DA+9")</f>
        <v>6</v>
      </c>
      <c r="Q12" s="122">
        <f>COUNTIF($C$10:$C$253,"1DA+18")</f>
        <v>0</v>
      </c>
      <c r="R12" s="43"/>
      <c r="S12" s="80">
        <f t="shared" ref="S12:S18" si="0">SUM(F12:R12)</f>
        <v>87</v>
      </c>
      <c r="T12" s="291">
        <f>S28-S12</f>
        <v>2</v>
      </c>
    </row>
    <row r="13" spans="1:27" ht="16" thickBot="1">
      <c r="A13" s="1"/>
      <c r="B13" s="59"/>
      <c r="C13" s="202"/>
      <c r="D13" s="281"/>
      <c r="E13" s="368" t="s">
        <v>595</v>
      </c>
      <c r="F13" s="370">
        <f>COUNTIF($C$10:$C$253,"1DB1-0")</f>
        <v>0</v>
      </c>
      <c r="G13" s="122">
        <f>COUNTIF($C$10:$C$253,"1DB1-1.5")</f>
        <v>0</v>
      </c>
      <c r="H13" s="122">
        <f>COUNTIF($C$10:$C$253,"1DB1-3")</f>
        <v>1</v>
      </c>
      <c r="I13" s="122">
        <f>COUNTIF($C$10:$C$253,"1DB1-4.5")</f>
        <v>0</v>
      </c>
      <c r="J13" s="122">
        <f>COUNTIF($C$10:$C$253,"1DB1-6")</f>
        <v>0</v>
      </c>
      <c r="K13" s="122">
        <f>COUNTIF($C$10:$C$253,"1DB1+0")</f>
        <v>7</v>
      </c>
      <c r="L13" s="122">
        <f>COUNTIF($C$10:$C$253,"1DB1+1.5")</f>
        <v>0</v>
      </c>
      <c r="M13" s="122">
        <f>COUNTIF($C$10:$C$253,"1DB1+3")</f>
        <v>1</v>
      </c>
      <c r="N13" s="122">
        <f>COUNTIF($C$10:$C$253,"1DB1+4.5")</f>
        <v>0</v>
      </c>
      <c r="O13" s="122">
        <f>COUNTIF($C$10:$C$253,"1DB1+6")</f>
        <v>1</v>
      </c>
      <c r="P13" s="122">
        <f>COUNTIF($C$10:$C$253,"1DB1+9")</f>
        <v>4</v>
      </c>
      <c r="Q13" s="122">
        <f>COUNTIF($C$10:$C$253,"1DB1+18")</f>
        <v>0</v>
      </c>
      <c r="R13" s="43"/>
      <c r="S13" s="80">
        <f t="shared" si="0"/>
        <v>14</v>
      </c>
      <c r="T13" s="291">
        <f t="shared" ref="T13:T18" si="1">S29-S13</f>
        <v>0</v>
      </c>
      <c r="U13" s="6">
        <v>113</v>
      </c>
      <c r="V13" s="60" t="s">
        <v>54</v>
      </c>
      <c r="W13" s="284" t="s">
        <v>474</v>
      </c>
      <c r="Y13" s="202" t="s">
        <v>531</v>
      </c>
      <c r="Z13" s="202" t="s">
        <v>471</v>
      </c>
      <c r="AA13" s="353">
        <v>73.125</v>
      </c>
    </row>
    <row r="14" spans="1:27" ht="15.5">
      <c r="A14" s="1">
        <v>3</v>
      </c>
      <c r="B14" s="59" t="s">
        <v>118</v>
      </c>
      <c r="C14" s="189" t="s">
        <v>460</v>
      </c>
      <c r="D14" s="281">
        <v>425</v>
      </c>
      <c r="E14" s="368" t="s">
        <v>596</v>
      </c>
      <c r="F14" s="370">
        <f>COUNTIF($C$10:$C$253,"1DB2-0")</f>
        <v>0</v>
      </c>
      <c r="G14" s="122">
        <f>COUNTIF($C$10:$C$253,"1DB2-1.5")</f>
        <v>0</v>
      </c>
      <c r="H14" s="122">
        <f>COUNTIF($C$10:$C$253,"1DB2-3")</f>
        <v>0</v>
      </c>
      <c r="I14" s="122">
        <f>COUNTIF($C$10:$C$253,"1DB2-4.5")</f>
        <v>0</v>
      </c>
      <c r="J14" s="122">
        <f>COUNTIF($C$10:$C$253,"1DB2-6")</f>
        <v>0</v>
      </c>
      <c r="K14" s="122">
        <f>COUNTIF($C$10:$C$253,"1DB2+0")</f>
        <v>1</v>
      </c>
      <c r="L14" s="122">
        <f>COUNTIF($C$10:$C$253,"1DB2+1.5")</f>
        <v>0</v>
      </c>
      <c r="M14" s="122">
        <f>COUNTIF($C$10:$C$253,"1DB2+3")</f>
        <v>2</v>
      </c>
      <c r="N14" s="122">
        <f>COUNTIF($C$10:$C$253,"1DB2+4.5")</f>
        <v>0</v>
      </c>
      <c r="O14" s="122">
        <f>COUNTIF($C$10:$C$253,"1DB2+6")</f>
        <v>0</v>
      </c>
      <c r="P14" s="122">
        <f>COUNTIF($C$10:$C$253,"1DB2+9")</f>
        <v>1</v>
      </c>
      <c r="Q14" s="122">
        <f>COUNTIF($C$10:$C$253,"1DB2+18")</f>
        <v>0</v>
      </c>
      <c r="R14" s="43"/>
      <c r="S14" s="80">
        <f t="shared" si="0"/>
        <v>4</v>
      </c>
      <c r="T14" s="291">
        <f t="shared" si="1"/>
        <v>0</v>
      </c>
      <c r="U14" s="6"/>
      <c r="V14" s="59"/>
      <c r="W14" s="59"/>
      <c r="Y14" s="202"/>
      <c r="Z14" s="202"/>
      <c r="AA14" s="353"/>
    </row>
    <row r="15" spans="1:27" ht="15.5">
      <c r="A15" s="1"/>
      <c r="B15" s="59"/>
      <c r="C15" s="202"/>
      <c r="D15" s="281"/>
      <c r="E15" s="368" t="s">
        <v>597</v>
      </c>
      <c r="F15" s="370">
        <f>COUNTIF($C$10:$C$253,"1DC1-0")</f>
        <v>0</v>
      </c>
      <c r="G15" s="122">
        <f>COUNTIF($C$10:$C$253,"1DC1-1.5")</f>
        <v>0</v>
      </c>
      <c r="H15" s="122">
        <f>COUNTIF($C$10:$C$253,"1DC1-3")</f>
        <v>1</v>
      </c>
      <c r="I15" s="122">
        <f>COUNTIF($C$10:$C$253,"1DC1-4.5")</f>
        <v>0</v>
      </c>
      <c r="J15" s="122">
        <f>COUNTIF($C$10:$C$253,"1DC1-6")</f>
        <v>0</v>
      </c>
      <c r="K15" s="122">
        <f>COUNTIF($C$10:$C$253,"1DC1+0")</f>
        <v>2</v>
      </c>
      <c r="L15" s="122">
        <f>COUNTIF($C$10:$C$253,"1DC1+1.5")</f>
        <v>0</v>
      </c>
      <c r="M15" s="122">
        <f>COUNTIF($C$10:$C$253,"1DC1+3")</f>
        <v>2</v>
      </c>
      <c r="N15" s="122">
        <f>COUNTIF($C$10:$C$253,"1DC1+4.5")</f>
        <v>0</v>
      </c>
      <c r="O15" s="122">
        <f>COUNTIF($C$10:$C$253,"1DC1+6")</f>
        <v>2</v>
      </c>
      <c r="P15" s="122">
        <f>COUNTIF($C$10:$C$253,"1DC1+9")</f>
        <v>0</v>
      </c>
      <c r="Q15" s="122">
        <f>COUNTIF($C$10:$C$253,"1DC1+18")</f>
        <v>0</v>
      </c>
      <c r="R15" s="43"/>
      <c r="S15" s="80">
        <f t="shared" si="0"/>
        <v>7</v>
      </c>
      <c r="T15" s="291">
        <f t="shared" si="1"/>
        <v>0</v>
      </c>
      <c r="U15" s="6">
        <f>U13+1</f>
        <v>114</v>
      </c>
      <c r="V15" s="59" t="s">
        <v>187</v>
      </c>
      <c r="W15" s="59" t="s">
        <v>458</v>
      </c>
      <c r="Y15" s="202" t="s">
        <v>187</v>
      </c>
      <c r="Z15" s="202" t="s">
        <v>458</v>
      </c>
      <c r="AA15" s="353">
        <v>71.430000000000007</v>
      </c>
    </row>
    <row r="16" spans="1:27" ht="15.5">
      <c r="A16" s="1">
        <v>4</v>
      </c>
      <c r="B16" s="59" t="s">
        <v>119</v>
      </c>
      <c r="C16" s="189" t="s">
        <v>468</v>
      </c>
      <c r="D16" s="281">
        <v>390</v>
      </c>
      <c r="E16" s="368" t="s">
        <v>598</v>
      </c>
      <c r="F16" s="370">
        <f>COUNTIF($C$10:$C$253,"1DC2-0")</f>
        <v>0</v>
      </c>
      <c r="G16" s="122">
        <f>COUNTIF($C$10:$C$253,"1DC2-1.5")</f>
        <v>0</v>
      </c>
      <c r="H16" s="122">
        <f>COUNTIF($C$10:$C$253,"1DC2-3")</f>
        <v>0</v>
      </c>
      <c r="I16" s="122">
        <f>COUNTIF($C$10:$C$253,"1DC2-4.5")</f>
        <v>0</v>
      </c>
      <c r="J16" s="122">
        <f>COUNTIF($C$10:$C$253,"1DC2-6")</f>
        <v>0</v>
      </c>
      <c r="K16" s="122">
        <f>COUNTIF($C$10:$C$253,"1DC2+0")</f>
        <v>3</v>
      </c>
      <c r="L16" s="122">
        <f>COUNTIF($C$10:$C$253,"1DC2+1.5")</f>
        <v>0</v>
      </c>
      <c r="M16" s="122">
        <f>COUNTIF($C$10:$C$253,"1DC2+3")</f>
        <v>1</v>
      </c>
      <c r="N16" s="122">
        <f>COUNTIF($C$10:$C$253,"1DC2+4.5")</f>
        <v>0</v>
      </c>
      <c r="O16" s="122">
        <f>COUNTIF($C$10:$C$253,"1DC2+6")</f>
        <v>2</v>
      </c>
      <c r="P16" s="122">
        <f>COUNTIF($C$10:$C$253,"1DC2+9")</f>
        <v>0</v>
      </c>
      <c r="Q16" s="122">
        <f>COUNTIF($C$10:$C$253,"1DC2+18")</f>
        <v>0</v>
      </c>
      <c r="R16" s="43"/>
      <c r="S16" s="80">
        <f t="shared" si="0"/>
        <v>6</v>
      </c>
      <c r="T16" s="291">
        <f t="shared" si="1"/>
        <v>1</v>
      </c>
      <c r="U16" s="6"/>
      <c r="V16" s="59"/>
      <c r="W16" s="59"/>
      <c r="Y16" s="202"/>
      <c r="Z16" s="202"/>
      <c r="AA16" s="353"/>
    </row>
    <row r="17" spans="1:27" ht="15.5">
      <c r="A17" s="1"/>
      <c r="B17" s="59"/>
      <c r="C17" s="202"/>
      <c r="D17" s="281"/>
      <c r="E17" s="368" t="s">
        <v>599</v>
      </c>
      <c r="F17" s="370">
        <f>COUNTIF($C$10:$C$253,"1DD45-0")</f>
        <v>0</v>
      </c>
      <c r="G17" s="122">
        <f>COUNTIF($C$10:$C$253,"1DD45-1.5")</f>
        <v>0</v>
      </c>
      <c r="H17" s="122">
        <f>COUNTIF($C$10:$C$253,"1DD45-3")</f>
        <v>0</v>
      </c>
      <c r="I17" s="122">
        <f>COUNTIF($C$10:$C$253,"1DD45-4.5")</f>
        <v>0</v>
      </c>
      <c r="J17" s="122">
        <f>COUNTIF($C$10:$C$253,"1DD45-6")</f>
        <v>0</v>
      </c>
      <c r="K17" s="122">
        <f>COUNTIF($C$10:$C$253,"1DD45+0")</f>
        <v>0</v>
      </c>
      <c r="L17" s="122">
        <f>COUNTIF($C$10:$C$253,"1DD45+1.5")</f>
        <v>0</v>
      </c>
      <c r="M17" s="122">
        <f>COUNTIF($C$10:$C$253,"1DD45+3")</f>
        <v>0</v>
      </c>
      <c r="N17" s="122">
        <f>COUNTIF($C$10:$C$253,"1DD45+4.5")</f>
        <v>0</v>
      </c>
      <c r="O17" s="122">
        <f>COUNTIF($C$10:$C$253,"1DD45+6")</f>
        <v>0</v>
      </c>
      <c r="P17" s="122">
        <f>COUNTIF($C$10:$C$253,"1DD45+9")</f>
        <v>0</v>
      </c>
      <c r="Q17" s="122">
        <f>COUNTIF($C$10:$C$253,"1DD45+18")</f>
        <v>2</v>
      </c>
      <c r="R17" s="43"/>
      <c r="S17" s="80">
        <f t="shared" si="0"/>
        <v>2</v>
      </c>
      <c r="T17" s="291">
        <f t="shared" si="1"/>
        <v>0</v>
      </c>
      <c r="U17" s="6">
        <f>U15+1</f>
        <v>115</v>
      </c>
      <c r="V17" s="59" t="s">
        <v>188</v>
      </c>
      <c r="W17" s="59" t="s">
        <v>468</v>
      </c>
      <c r="Y17" s="202" t="s">
        <v>188</v>
      </c>
      <c r="Z17" s="202" t="s">
        <v>458</v>
      </c>
      <c r="AA17" s="353">
        <v>71.430000000000007</v>
      </c>
    </row>
    <row r="18" spans="1:27" ht="16" thickBot="1">
      <c r="A18" s="1">
        <v>5</v>
      </c>
      <c r="B18" s="59" t="s">
        <v>120</v>
      </c>
      <c r="C18" s="189" t="s">
        <v>461</v>
      </c>
      <c r="D18" s="281">
        <v>265</v>
      </c>
      <c r="E18" s="368" t="s">
        <v>600</v>
      </c>
      <c r="F18" s="371">
        <f>COUNTIF($C$10:$C$253,"1DD60-0")</f>
        <v>0</v>
      </c>
      <c r="G18" s="123">
        <f>COUNTIF($C$10:$C$253,"1DD60-1.5")</f>
        <v>0</v>
      </c>
      <c r="H18" s="123">
        <f>COUNTIF($C$10:$C$253,"1DD60-3")</f>
        <v>0</v>
      </c>
      <c r="I18" s="123">
        <f>COUNTIF($C$10:$C$253,"1DD60-4.5")</f>
        <v>0</v>
      </c>
      <c r="J18" s="123">
        <f>COUNTIF($C$10:$C$253,"1DD60-6")</f>
        <v>0</v>
      </c>
      <c r="K18" s="123">
        <f>COUNTIF($C$10:$C$253,"1DD60+0")</f>
        <v>0</v>
      </c>
      <c r="L18" s="123">
        <f>COUNTIF($C$10:$C$253,"1DD60+1.5")</f>
        <v>0</v>
      </c>
      <c r="M18" s="123">
        <f>COUNTIF($C$10:$C$253,"1DD60+3")</f>
        <v>0</v>
      </c>
      <c r="N18" s="123">
        <f>COUNTIF($C$10:$C$253,"1DD60+4.5")</f>
        <v>0</v>
      </c>
      <c r="O18" s="123">
        <f>COUNTIF($C$10:$C$253,"1DD60+6")</f>
        <v>2</v>
      </c>
      <c r="P18" s="123">
        <f>COUNTIF($C$10:$C$253,"1DD60+9")</f>
        <v>0</v>
      </c>
      <c r="Q18" s="123">
        <f>COUNTIF($C$10:$C$253,"1DD60+18")</f>
        <v>0</v>
      </c>
      <c r="R18" s="44"/>
      <c r="S18" s="81">
        <f t="shared" si="0"/>
        <v>2</v>
      </c>
      <c r="T18" s="291">
        <f t="shared" si="1"/>
        <v>2</v>
      </c>
      <c r="U18" s="6"/>
      <c r="V18" s="59"/>
      <c r="W18" s="59"/>
      <c r="Y18" s="202"/>
      <c r="Z18" s="202"/>
      <c r="AA18" s="353"/>
    </row>
    <row r="19" spans="1:27" ht="16" thickBot="1">
      <c r="A19" s="1"/>
      <c r="B19" s="59"/>
      <c r="C19" s="202"/>
      <c r="D19" s="281"/>
      <c r="E19" s="368"/>
      <c r="F19" s="372">
        <f>SUM(F12:F18)</f>
        <v>0</v>
      </c>
      <c r="G19" s="124">
        <f t="shared" ref="G19:S19" si="2">SUM(G12:G18)</f>
        <v>3</v>
      </c>
      <c r="H19" s="124">
        <f t="shared" si="2"/>
        <v>20</v>
      </c>
      <c r="I19" s="124">
        <f t="shared" si="2"/>
        <v>0</v>
      </c>
      <c r="J19" s="124">
        <f t="shared" si="2"/>
        <v>0</v>
      </c>
      <c r="K19" s="124">
        <f t="shared" si="2"/>
        <v>47</v>
      </c>
      <c r="L19" s="124">
        <f t="shared" si="2"/>
        <v>0</v>
      </c>
      <c r="M19" s="124">
        <f t="shared" si="2"/>
        <v>25</v>
      </c>
      <c r="N19" s="124">
        <f t="shared" si="2"/>
        <v>0</v>
      </c>
      <c r="O19" s="124">
        <f t="shared" si="2"/>
        <v>14</v>
      </c>
      <c r="P19" s="124">
        <f t="shared" si="2"/>
        <v>11</v>
      </c>
      <c r="Q19" s="124">
        <f t="shared" si="2"/>
        <v>2</v>
      </c>
      <c r="R19" s="78"/>
      <c r="S19" s="79">
        <f t="shared" si="2"/>
        <v>122</v>
      </c>
      <c r="U19" s="6">
        <f>U17+1</f>
        <v>116</v>
      </c>
      <c r="V19" s="59" t="s">
        <v>189</v>
      </c>
      <c r="W19" s="59" t="s">
        <v>458</v>
      </c>
      <c r="Y19" s="202" t="s">
        <v>189</v>
      </c>
      <c r="Z19" s="202" t="s">
        <v>460</v>
      </c>
      <c r="AA19" s="353">
        <v>68.430000000000007</v>
      </c>
    </row>
    <row r="20" spans="1:27" ht="15.5">
      <c r="A20" s="1">
        <v>6</v>
      </c>
      <c r="B20" s="59" t="s">
        <v>121</v>
      </c>
      <c r="C20" s="189" t="s">
        <v>459</v>
      </c>
      <c r="D20" s="281">
        <v>510</v>
      </c>
      <c r="E20" s="368"/>
      <c r="U20" s="6"/>
      <c r="V20" s="59"/>
      <c r="W20" s="59"/>
      <c r="Y20" s="202"/>
      <c r="Z20" s="202"/>
      <c r="AA20" s="353"/>
    </row>
    <row r="21" spans="1:27" ht="15.5">
      <c r="A21" s="1"/>
      <c r="B21" s="59"/>
      <c r="C21" s="202"/>
      <c r="D21" s="281"/>
      <c r="E21" s="368"/>
      <c r="U21" s="6">
        <f>U19+1</f>
        <v>117</v>
      </c>
      <c r="V21" s="59" t="s">
        <v>190</v>
      </c>
      <c r="W21" s="59" t="s">
        <v>459</v>
      </c>
      <c r="Y21" s="202" t="s">
        <v>565</v>
      </c>
      <c r="Z21" s="202" t="s">
        <v>566</v>
      </c>
      <c r="AA21" s="353">
        <v>76.525000000000006</v>
      </c>
    </row>
    <row r="22" spans="1:27" ht="15.5">
      <c r="A22" s="1">
        <v>7</v>
      </c>
      <c r="B22" s="59" t="s">
        <v>122</v>
      </c>
      <c r="C22" s="202" t="s">
        <v>463</v>
      </c>
      <c r="D22" s="281">
        <v>380</v>
      </c>
      <c r="E22" s="368"/>
      <c r="U22" s="6"/>
      <c r="V22" s="59"/>
      <c r="W22" s="59"/>
      <c r="Y22" s="202"/>
      <c r="Z22" s="202"/>
      <c r="AA22" s="353"/>
    </row>
    <row r="23" spans="1:27" ht="15.5">
      <c r="A23" s="1"/>
      <c r="B23" s="59"/>
      <c r="C23" s="202"/>
      <c r="D23" s="281"/>
      <c r="E23" s="368"/>
      <c r="U23" s="6">
        <f>U21+1</f>
        <v>118</v>
      </c>
      <c r="V23" s="60" t="s">
        <v>191</v>
      </c>
      <c r="W23" s="60" t="s">
        <v>522</v>
      </c>
      <c r="Y23" s="202" t="s">
        <v>567</v>
      </c>
      <c r="Z23" s="202" t="s">
        <v>566</v>
      </c>
      <c r="AA23" s="353">
        <v>76.525000000000006</v>
      </c>
    </row>
    <row r="24" spans="1:27" ht="15.5">
      <c r="A24" s="1">
        <v>8</v>
      </c>
      <c r="B24" s="59" t="s">
        <v>123</v>
      </c>
      <c r="C24" s="202" t="s">
        <v>463</v>
      </c>
      <c r="D24" s="281">
        <v>420</v>
      </c>
      <c r="E24" s="368"/>
      <c r="U24" s="6"/>
      <c r="V24" s="59"/>
      <c r="W24" s="59"/>
      <c r="Y24" s="202"/>
      <c r="Z24" s="202"/>
      <c r="AA24" s="353"/>
    </row>
    <row r="25" spans="1:27" ht="16" thickBot="1">
      <c r="A25" s="1"/>
      <c r="B25" s="59"/>
      <c r="C25" s="202"/>
      <c r="D25" s="281"/>
      <c r="E25" s="368"/>
      <c r="U25" s="6">
        <f>U23+1</f>
        <v>119</v>
      </c>
      <c r="V25" s="59" t="s">
        <v>192</v>
      </c>
      <c r="W25" s="59" t="s">
        <v>520</v>
      </c>
      <c r="Y25" s="202" t="s">
        <v>568</v>
      </c>
      <c r="Z25" s="202" t="s">
        <v>460</v>
      </c>
      <c r="AA25" s="353">
        <v>68.430000000000007</v>
      </c>
    </row>
    <row r="26" spans="1:27" ht="16" thickBot="1">
      <c r="A26" s="1">
        <v>9</v>
      </c>
      <c r="B26" s="59" t="s">
        <v>124</v>
      </c>
      <c r="C26" s="189" t="s">
        <v>460</v>
      </c>
      <c r="D26" s="281">
        <v>335</v>
      </c>
      <c r="E26" s="368"/>
      <c r="F26" s="742"/>
      <c r="G26" s="742"/>
      <c r="H26" s="742"/>
      <c r="I26" s="742"/>
      <c r="J26" s="742"/>
      <c r="K26" s="743"/>
      <c r="L26" s="743"/>
      <c r="M26" s="743"/>
      <c r="N26" s="743"/>
      <c r="O26" s="743"/>
      <c r="P26" s="743"/>
      <c r="Q26" s="743"/>
      <c r="R26" s="743"/>
      <c r="S26" s="744"/>
      <c r="U26" s="6"/>
      <c r="V26" s="59"/>
      <c r="W26" s="59"/>
      <c r="Y26" s="202"/>
      <c r="Z26" s="202"/>
      <c r="AA26" s="353"/>
    </row>
    <row r="27" spans="1:27" ht="15.5">
      <c r="A27" s="1"/>
      <c r="B27" s="59"/>
      <c r="C27" s="202"/>
      <c r="D27" s="281"/>
      <c r="E27" s="368"/>
      <c r="F27" s="76" t="s">
        <v>230</v>
      </c>
      <c r="G27" s="76" t="s">
        <v>231</v>
      </c>
      <c r="H27" s="76" t="s">
        <v>232</v>
      </c>
      <c r="I27" s="76" t="s">
        <v>233</v>
      </c>
      <c r="J27" s="76" t="s">
        <v>234</v>
      </c>
      <c r="K27" s="76" t="s">
        <v>0</v>
      </c>
      <c r="L27" s="76" t="s">
        <v>228</v>
      </c>
      <c r="M27" s="76" t="s">
        <v>7</v>
      </c>
      <c r="N27" s="76" t="s">
        <v>229</v>
      </c>
      <c r="O27" s="76" t="s">
        <v>3</v>
      </c>
      <c r="P27" s="76" t="s">
        <v>1</v>
      </c>
      <c r="Q27" s="76" t="s">
        <v>9</v>
      </c>
      <c r="R27" s="76"/>
      <c r="S27" s="77" t="s">
        <v>11</v>
      </c>
      <c r="U27" s="6">
        <f>U25+1</f>
        <v>120</v>
      </c>
      <c r="V27" s="60" t="s">
        <v>193</v>
      </c>
      <c r="W27" s="60" t="s">
        <v>469</v>
      </c>
      <c r="Y27" s="202" t="s">
        <v>569</v>
      </c>
      <c r="Z27" s="202" t="s">
        <v>465</v>
      </c>
      <c r="AA27" s="353">
        <v>70.125</v>
      </c>
    </row>
    <row r="28" spans="1:27" ht="15.5">
      <c r="A28" s="1">
        <v>10</v>
      </c>
      <c r="B28" s="59" t="s">
        <v>125</v>
      </c>
      <c r="C28" s="189" t="s">
        <v>460</v>
      </c>
      <c r="D28" s="281">
        <v>345</v>
      </c>
      <c r="E28" s="368" t="s">
        <v>594</v>
      </c>
      <c r="F28" s="122">
        <f>COUNTIF($C$10:$C$253,"1DA-0")</f>
        <v>0</v>
      </c>
      <c r="G28" s="122">
        <f>COUNTIF($C$10:$C$262,"1DA-1.5")</f>
        <v>4</v>
      </c>
      <c r="H28" s="122">
        <f>COUNTIF($C$10:$C$262,"1DA-3")</f>
        <v>18</v>
      </c>
      <c r="I28" s="122">
        <f>COUNTIF($C$10:$C$262,"1DA-4.5")</f>
        <v>0</v>
      </c>
      <c r="J28" s="122">
        <f>COUNTIF($C$10:$C$262,"1DA-6")</f>
        <v>0</v>
      </c>
      <c r="K28" s="122">
        <f>COUNTIF($C$10:$C$262,"1DA+0")</f>
        <v>35</v>
      </c>
      <c r="L28" s="122">
        <f>COUNTIF($C$10:$C$262,"1DA+1.5")</f>
        <v>0</v>
      </c>
      <c r="M28" s="122">
        <f>COUNTIF($C$10:$C$262,"1DA+3")</f>
        <v>19</v>
      </c>
      <c r="N28" s="122">
        <f>COUNTIF($C$10:$C$262,"1DA+4.5")</f>
        <v>0</v>
      </c>
      <c r="O28" s="122">
        <f>COUNTIF($C$10:$C$262,"1DA+6")</f>
        <v>7</v>
      </c>
      <c r="P28" s="122">
        <f>COUNTIF($C$10:$C$262,"1DA+9")</f>
        <v>6</v>
      </c>
      <c r="Q28" s="122">
        <f>COUNTIF($C$10:$C$262,"1DA+18")</f>
        <v>0</v>
      </c>
      <c r="R28" s="43"/>
      <c r="S28" s="80">
        <f t="shared" ref="S28:S34" si="3">SUM(F28:R28)</f>
        <v>89</v>
      </c>
      <c r="U28" s="6"/>
      <c r="V28" s="59"/>
      <c r="W28" s="59"/>
      <c r="Y28" s="202"/>
      <c r="Z28" s="202"/>
      <c r="AA28" s="353"/>
    </row>
    <row r="29" spans="1:27" ht="15.5">
      <c r="A29" s="1"/>
      <c r="B29" s="59"/>
      <c r="C29" s="202"/>
      <c r="D29" s="281"/>
      <c r="E29" s="368" t="s">
        <v>595</v>
      </c>
      <c r="F29" s="122">
        <f>COUNTIF($C$10:$C$262,"1DB1-0")</f>
        <v>0</v>
      </c>
      <c r="G29" s="122">
        <f>COUNTIF($C$10:$C$262,"1DB1-1.5")</f>
        <v>0</v>
      </c>
      <c r="H29" s="122">
        <f>COUNTIF($C$10:$C$262,"1DB1-3")</f>
        <v>1</v>
      </c>
      <c r="I29" s="122">
        <f>COUNTIF($C$10:$C$262,"1DB1-4.5")</f>
        <v>0</v>
      </c>
      <c r="J29" s="122">
        <f>COUNTIF($C$10:$C$262,"1DB1-6")</f>
        <v>0</v>
      </c>
      <c r="K29" s="122">
        <f>COUNTIF($C$10:$C$262,"1DB1+0")</f>
        <v>7</v>
      </c>
      <c r="L29" s="122">
        <f>COUNTIF($C$10:$C$262,"1DB1+1.5")</f>
        <v>0</v>
      </c>
      <c r="M29" s="122">
        <f>COUNTIF($C$10:$C$262,"1DB1+3")</f>
        <v>1</v>
      </c>
      <c r="N29" s="122">
        <f>COUNTIF($C$10:$C$262,"1DB1+4.5")</f>
        <v>0</v>
      </c>
      <c r="O29" s="122">
        <f>COUNTIF($C$10:$C$262,"1DB1+6")</f>
        <v>1</v>
      </c>
      <c r="P29" s="122">
        <f>COUNTIF($C$10:$C$262,"1DB1+9")</f>
        <v>4</v>
      </c>
      <c r="Q29" s="122">
        <f>COUNTIF($C$10:$C$262,"1DB1+18")</f>
        <v>0</v>
      </c>
      <c r="R29" s="43"/>
      <c r="S29" s="80">
        <f t="shared" si="3"/>
        <v>14</v>
      </c>
      <c r="U29" s="6">
        <f>U27+1</f>
        <v>121</v>
      </c>
      <c r="V29" s="60" t="s">
        <v>194</v>
      </c>
      <c r="W29" s="60" t="s">
        <v>523</v>
      </c>
      <c r="Y29" s="202" t="s">
        <v>570</v>
      </c>
      <c r="Z29" s="202" t="s">
        <v>468</v>
      </c>
      <c r="AA29" s="353">
        <v>77.430000000000007</v>
      </c>
    </row>
    <row r="30" spans="1:27" ht="15.5">
      <c r="A30" s="1">
        <v>11</v>
      </c>
      <c r="B30" s="59" t="s">
        <v>126</v>
      </c>
      <c r="C30" s="189" t="s">
        <v>460</v>
      </c>
      <c r="D30" s="281">
        <v>365</v>
      </c>
      <c r="E30" s="368" t="s">
        <v>596</v>
      </c>
      <c r="F30" s="122">
        <f>COUNTIF($C$10:$C$262,"1DB2-0")</f>
        <v>0</v>
      </c>
      <c r="G30" s="122">
        <f>COUNTIF($C$10:$C$262,"1DB2-1.5")</f>
        <v>0</v>
      </c>
      <c r="H30" s="122">
        <f>COUNTIF($C$10:$C$262,"1DB2-3")</f>
        <v>0</v>
      </c>
      <c r="I30" s="122">
        <f>COUNTIF($C$10:$C$262,"1DB2-4.5")</f>
        <v>0</v>
      </c>
      <c r="J30" s="122">
        <f>COUNTIF($C$10:$C$262,"1DB2-6")</f>
        <v>0</v>
      </c>
      <c r="K30" s="122">
        <f>COUNTIF($C$10:$C$262,"1DB2+0")</f>
        <v>1</v>
      </c>
      <c r="L30" s="122">
        <f>COUNTIF($C$10:$C$262,"1DB2+1.5")</f>
        <v>0</v>
      </c>
      <c r="M30" s="122">
        <f>COUNTIF($C$10:$C$262,"1DB2+3")</f>
        <v>2</v>
      </c>
      <c r="N30" s="122">
        <f>COUNTIF($C$10:$C$262,"1DB2+4.5")</f>
        <v>0</v>
      </c>
      <c r="O30" s="122">
        <f>COUNTIF($C$10:$C$262,"1DB2+6")</f>
        <v>0</v>
      </c>
      <c r="P30" s="122">
        <f>COUNTIF($C$10:$C$262,"1DB2+9")</f>
        <v>1</v>
      </c>
      <c r="Q30" s="122">
        <f>COUNTIF($C$10:$C$262,"1DB2+18")</f>
        <v>0</v>
      </c>
      <c r="R30" s="43"/>
      <c r="S30" s="80">
        <f t="shared" si="3"/>
        <v>4</v>
      </c>
      <c r="U30" s="6"/>
      <c r="V30" s="59"/>
      <c r="W30" s="59"/>
      <c r="Y30" s="202"/>
      <c r="Z30" s="202"/>
      <c r="AA30" s="353"/>
    </row>
    <row r="31" spans="1:27" ht="15.5">
      <c r="A31" s="1"/>
      <c r="B31" s="59"/>
      <c r="C31" s="202"/>
      <c r="D31" s="281"/>
      <c r="E31" s="368" t="s">
        <v>597</v>
      </c>
      <c r="F31" s="122">
        <f>COUNTIF($C$10:$C$262,"1DC1-0")</f>
        <v>0</v>
      </c>
      <c r="G31" s="122">
        <f>COUNTIF($C$10:$C$262,"1DC1-1.5")</f>
        <v>0</v>
      </c>
      <c r="H31" s="122">
        <f>COUNTIF($C$10:$C$262,"1DC1-3")</f>
        <v>1</v>
      </c>
      <c r="I31" s="122">
        <f>COUNTIF($C$10:$C$262,"1DC1-4.5")</f>
        <v>0</v>
      </c>
      <c r="J31" s="122">
        <f>COUNTIF($C$10:$C$262,"1DC1-6")</f>
        <v>0</v>
      </c>
      <c r="K31" s="122">
        <f>COUNTIF($C$10:$C$262,"1DC1+0")</f>
        <v>2</v>
      </c>
      <c r="L31" s="122">
        <f>COUNTIF($C$10:$C$262,"1DC1+1.5")</f>
        <v>0</v>
      </c>
      <c r="M31" s="122">
        <f>COUNTIF($C$10:$C$262,"1DC1+3")</f>
        <v>2</v>
      </c>
      <c r="N31" s="122">
        <f>COUNTIF($C$10:$C$262,"1DC1+4.5")</f>
        <v>0</v>
      </c>
      <c r="O31" s="122">
        <f>COUNTIF($C$10:$C$262,"1DC1+6")</f>
        <v>2</v>
      </c>
      <c r="P31" s="122">
        <f>COUNTIF($C$10:$C$262,"1DC1+9")</f>
        <v>0</v>
      </c>
      <c r="Q31" s="122">
        <f>COUNTIF($C$10:$C$262,"1DC1+18")</f>
        <v>0</v>
      </c>
      <c r="R31" s="43"/>
      <c r="S31" s="80">
        <f t="shared" si="3"/>
        <v>7</v>
      </c>
      <c r="U31" s="6">
        <f>U29+1</f>
        <v>122</v>
      </c>
      <c r="V31" s="60" t="s">
        <v>89</v>
      </c>
      <c r="W31" s="60" t="s">
        <v>89</v>
      </c>
      <c r="Y31" s="202" t="s">
        <v>571</v>
      </c>
      <c r="Z31" s="202" t="s">
        <v>458</v>
      </c>
      <c r="AA31" s="353">
        <v>71.430000000000007</v>
      </c>
    </row>
    <row r="32" spans="1:27" ht="15.5">
      <c r="A32" s="1">
        <v>12</v>
      </c>
      <c r="B32" s="59" t="s">
        <v>127</v>
      </c>
      <c r="C32" s="189" t="s">
        <v>458</v>
      </c>
      <c r="D32" s="281">
        <v>356</v>
      </c>
      <c r="E32" s="368" t="s">
        <v>598</v>
      </c>
      <c r="F32" s="122">
        <f>COUNTIF($C$10:$C$262,"1DC2-0")</f>
        <v>0</v>
      </c>
      <c r="G32" s="122">
        <f>COUNTIF($C$10:$C$262,"1DC2-1.5")</f>
        <v>0</v>
      </c>
      <c r="H32" s="122">
        <f>COUNTIF($C$10:$C$262,"1DC2-3")</f>
        <v>0</v>
      </c>
      <c r="I32" s="122">
        <f>COUNTIF($C$10:$C$262,"1DC2-4.5")</f>
        <v>0</v>
      </c>
      <c r="J32" s="122">
        <f>COUNTIF($C$10:$C$262,"1DC2-6")</f>
        <v>0</v>
      </c>
      <c r="K32" s="122">
        <f>COUNTIF($C$10:$C$262,"1DC2+0")</f>
        <v>3</v>
      </c>
      <c r="L32" s="122">
        <f>COUNTIF($C$10:$C$262,"1DC2+1.5")</f>
        <v>0</v>
      </c>
      <c r="M32" s="122">
        <f>COUNTIF($C$10:$C$262,"1DC2+3")</f>
        <v>1</v>
      </c>
      <c r="N32" s="122">
        <f>COUNTIF($C$10:$C$262,"1DC2+4.5")</f>
        <v>0</v>
      </c>
      <c r="O32" s="122">
        <f>COUNTIF($C$10:$C$262,"1DC2+6")</f>
        <v>3</v>
      </c>
      <c r="P32" s="122">
        <f>COUNTIF($C$10:$C$262,"1DC2+9")</f>
        <v>0</v>
      </c>
      <c r="Q32" s="122">
        <f>COUNTIF($C$10:$C$262,"1DC2+18")</f>
        <v>0</v>
      </c>
      <c r="R32" s="43"/>
      <c r="S32" s="80">
        <f t="shared" si="3"/>
        <v>7</v>
      </c>
      <c r="U32" s="6"/>
      <c r="V32" s="33"/>
      <c r="W32" s="33"/>
      <c r="Y32" s="202"/>
      <c r="Z32" s="202"/>
      <c r="AA32" s="353"/>
    </row>
    <row r="33" spans="1:27" ht="15.5">
      <c r="A33" s="1"/>
      <c r="B33" s="59"/>
      <c r="C33" s="202"/>
      <c r="D33" s="281"/>
      <c r="E33" s="368" t="s">
        <v>599</v>
      </c>
      <c r="F33" s="122">
        <f>COUNTIF($C$10:$C$262,"1DD45-0")</f>
        <v>0</v>
      </c>
      <c r="G33" s="122">
        <f>COUNTIF($C$10:$C$262,"1DD45-1.5")</f>
        <v>0</v>
      </c>
      <c r="H33" s="122">
        <f>COUNTIF($C$10:$C$262,"1DD45-3")</f>
        <v>0</v>
      </c>
      <c r="I33" s="122">
        <f>COUNTIF($C$10:$C$262,"1DD45-4.5")</f>
        <v>0</v>
      </c>
      <c r="J33" s="122">
        <f>COUNTIF($C$10:$C$262,"1DD45-6")</f>
        <v>0</v>
      </c>
      <c r="K33" s="122">
        <f>COUNTIF($C$10:$C$262,"1DD45+0")</f>
        <v>0</v>
      </c>
      <c r="L33" s="122">
        <f>COUNTIF($C$10:$C$262,"1DD45+1.5")</f>
        <v>0</v>
      </c>
      <c r="M33" s="122">
        <f>COUNTIF($C$10:$C$262,"1DD45+3")</f>
        <v>0</v>
      </c>
      <c r="N33" s="122">
        <f>COUNTIF($C$10:$C$262,"1DD45+4.5")</f>
        <v>0</v>
      </c>
      <c r="O33" s="122">
        <f>COUNTIF($C$10:$C$262,"1DD45+6")</f>
        <v>0</v>
      </c>
      <c r="P33" s="122">
        <f>COUNTIF($C$10:$C$262,"1DD45+9")</f>
        <v>0</v>
      </c>
      <c r="Q33" s="122">
        <f>COUNTIF($C$10:$C$262,"1DD45+18")</f>
        <v>2</v>
      </c>
      <c r="R33" s="43"/>
      <c r="S33" s="80">
        <f t="shared" si="3"/>
        <v>2</v>
      </c>
      <c r="U33" s="2"/>
      <c r="V33" s="2"/>
      <c r="Y33" s="202" t="s">
        <v>572</v>
      </c>
      <c r="Z33" s="202" t="s">
        <v>458</v>
      </c>
      <c r="AA33" s="353">
        <v>71.430000000000007</v>
      </c>
    </row>
    <row r="34" spans="1:27" ht="16" thickBot="1">
      <c r="A34" s="1">
        <v>13</v>
      </c>
      <c r="B34" s="59" t="s">
        <v>128</v>
      </c>
      <c r="C34" s="189" t="s">
        <v>460</v>
      </c>
      <c r="D34" s="281">
        <v>332</v>
      </c>
      <c r="E34" s="368" t="s">
        <v>600</v>
      </c>
      <c r="F34" s="123">
        <f>COUNTIF($C$10:$C$262,"1DD60-0")</f>
        <v>0</v>
      </c>
      <c r="G34" s="123">
        <f>COUNTIF($C$10:$C$262,"1DD60-1.5")</f>
        <v>0</v>
      </c>
      <c r="H34" s="123">
        <f>COUNTIF($C$10:$C$262,"1DD60-3")</f>
        <v>0</v>
      </c>
      <c r="I34" s="123">
        <f>COUNTIF($C$10:$C$262,"1DD60-4.5")</f>
        <v>0</v>
      </c>
      <c r="J34" s="123">
        <f>COUNTIF($C$10:$C$262,"1DD60-6")</f>
        <v>0</v>
      </c>
      <c r="K34" s="123">
        <f>COUNTIF($C$10:$C$262,"1DD60+0")</f>
        <v>2</v>
      </c>
      <c r="L34" s="123">
        <f>COUNTIF($C$10:$C$262,"1DD60+1.5")</f>
        <v>0</v>
      </c>
      <c r="M34" s="123">
        <f>COUNTIF($C$10:$C$262,"1DD60+3")</f>
        <v>0</v>
      </c>
      <c r="N34" s="123">
        <f>COUNTIF($C$10:$C$262,"1DD60+4.5")</f>
        <v>0</v>
      </c>
      <c r="O34" s="123">
        <f>COUNTIF($C$10:$C$262,"1DD60+6")</f>
        <v>2</v>
      </c>
      <c r="P34" s="123">
        <f>COUNTIF($C$10:$C$262,"1DD60+9")</f>
        <v>0</v>
      </c>
      <c r="Q34" s="123">
        <f>COUNTIF($C$10:$C$262,"1DD60+18")</f>
        <v>0</v>
      </c>
      <c r="R34" s="44"/>
      <c r="S34" s="81">
        <f t="shared" si="3"/>
        <v>4</v>
      </c>
      <c r="U34" s="2"/>
      <c r="V34" s="2"/>
      <c r="Y34" s="202"/>
      <c r="Z34" s="202"/>
      <c r="AA34" s="353"/>
    </row>
    <row r="35" spans="1:27" ht="16" thickBot="1">
      <c r="A35" s="1"/>
      <c r="B35" s="59"/>
      <c r="C35" s="202"/>
      <c r="D35" s="281"/>
      <c r="E35" s="368"/>
      <c r="F35" s="124">
        <f>SUM(F28:F34)</f>
        <v>0</v>
      </c>
      <c r="G35" s="124">
        <f t="shared" ref="G35:Q35" si="4">SUM(G28:G34)</f>
        <v>4</v>
      </c>
      <c r="H35" s="124">
        <f t="shared" si="4"/>
        <v>20</v>
      </c>
      <c r="I35" s="124">
        <f t="shared" si="4"/>
        <v>0</v>
      </c>
      <c r="J35" s="124">
        <f t="shared" si="4"/>
        <v>0</v>
      </c>
      <c r="K35" s="124">
        <f t="shared" si="4"/>
        <v>50</v>
      </c>
      <c r="L35" s="124">
        <f t="shared" si="4"/>
        <v>0</v>
      </c>
      <c r="M35" s="124">
        <f t="shared" si="4"/>
        <v>25</v>
      </c>
      <c r="N35" s="124">
        <f t="shared" si="4"/>
        <v>0</v>
      </c>
      <c r="O35" s="124">
        <f t="shared" si="4"/>
        <v>15</v>
      </c>
      <c r="P35" s="124">
        <f t="shared" si="4"/>
        <v>11</v>
      </c>
      <c r="Q35" s="124">
        <f t="shared" si="4"/>
        <v>2</v>
      </c>
      <c r="R35" s="78"/>
      <c r="S35" s="79">
        <f t="shared" ref="S35" si="5">SUM(S28:S34)</f>
        <v>127</v>
      </c>
      <c r="U35" s="2"/>
      <c r="V35" s="2"/>
      <c r="Y35" s="202" t="s">
        <v>573</v>
      </c>
      <c r="Z35" s="202" t="s">
        <v>520</v>
      </c>
      <c r="AA35" s="353">
        <v>69.930000000000007</v>
      </c>
    </row>
    <row r="36" spans="1:27" ht="15.5">
      <c r="A36" s="1">
        <v>14</v>
      </c>
      <c r="B36" s="59" t="s">
        <v>129</v>
      </c>
      <c r="C36" s="189" t="s">
        <v>458</v>
      </c>
      <c r="D36" s="281">
        <v>384.42399999999998</v>
      </c>
      <c r="E36" s="368"/>
      <c r="U36" s="2"/>
      <c r="V36" s="2"/>
      <c r="Y36" s="202"/>
      <c r="Z36" s="202"/>
      <c r="AA36" s="353"/>
    </row>
    <row r="37" spans="1:27" ht="15.5">
      <c r="A37" s="1"/>
      <c r="B37" s="59"/>
      <c r="C37" s="59"/>
      <c r="D37" s="281"/>
      <c r="E37" s="368"/>
      <c r="U37" s="2"/>
      <c r="V37" s="2"/>
      <c r="Y37" s="202" t="s">
        <v>574</v>
      </c>
      <c r="Z37" s="202" t="s">
        <v>575</v>
      </c>
      <c r="AA37" s="353">
        <v>76.525000000000006</v>
      </c>
    </row>
    <row r="38" spans="1:27" ht="15.5">
      <c r="A38" s="1">
        <v>15</v>
      </c>
      <c r="B38" s="60" t="s">
        <v>25</v>
      </c>
      <c r="C38" s="189" t="s">
        <v>457</v>
      </c>
      <c r="D38" s="282">
        <v>385</v>
      </c>
      <c r="E38" s="368"/>
      <c r="U38" s="2"/>
      <c r="V38" s="2"/>
    </row>
    <row r="39" spans="1:27" ht="18.5">
      <c r="A39" s="1"/>
      <c r="B39" s="59"/>
      <c r="C39" s="189"/>
      <c r="D39" s="282"/>
      <c r="E39" s="368"/>
      <c r="U39" s="2"/>
      <c r="V39" s="2"/>
      <c r="Y39" s="354" t="s">
        <v>576</v>
      </c>
      <c r="Z39" s="355" t="s">
        <v>577</v>
      </c>
    </row>
    <row r="40" spans="1:27" ht="18">
      <c r="A40" s="1">
        <v>16</v>
      </c>
      <c r="B40" s="59" t="s">
        <v>16</v>
      </c>
      <c r="C40" s="189" t="s">
        <v>458</v>
      </c>
      <c r="D40" s="199">
        <v>423</v>
      </c>
      <c r="E40" s="368"/>
      <c r="U40" s="2"/>
      <c r="V40" s="2"/>
      <c r="Y40" s="356"/>
      <c r="Z40" s="357"/>
    </row>
    <row r="41" spans="1:27" ht="18.5">
      <c r="A41" s="1"/>
      <c r="B41" s="59"/>
      <c r="C41" s="189"/>
      <c r="D41" s="199"/>
      <c r="E41" s="368"/>
      <c r="U41" s="2"/>
      <c r="V41" s="2"/>
      <c r="Y41" s="354" t="s">
        <v>578</v>
      </c>
      <c r="Z41" s="355" t="s">
        <v>577</v>
      </c>
    </row>
    <row r="42" spans="1:27" ht="15.5">
      <c r="A42" s="1">
        <v>17</v>
      </c>
      <c r="B42" s="59" t="s">
        <v>17</v>
      </c>
      <c r="C42" s="189" t="s">
        <v>458</v>
      </c>
      <c r="D42" s="199">
        <v>382</v>
      </c>
      <c r="E42" s="368"/>
    </row>
    <row r="43" spans="1:27" ht="15.5">
      <c r="A43" s="1"/>
      <c r="B43" s="59"/>
      <c r="C43" s="189"/>
      <c r="D43" s="199"/>
      <c r="E43" s="368"/>
    </row>
    <row r="44" spans="1:27" ht="15.5">
      <c r="A44" s="1">
        <v>18</v>
      </c>
      <c r="B44" s="59" t="s">
        <v>18</v>
      </c>
      <c r="C44" s="189" t="s">
        <v>458</v>
      </c>
      <c r="D44" s="199">
        <v>405</v>
      </c>
      <c r="E44" s="368"/>
    </row>
    <row r="45" spans="1:27" ht="15.5">
      <c r="A45" s="1"/>
      <c r="B45" s="59"/>
      <c r="C45" s="189"/>
      <c r="D45" s="199"/>
      <c r="E45" s="368"/>
    </row>
    <row r="46" spans="1:27" ht="15.5">
      <c r="A46" s="1">
        <v>19</v>
      </c>
      <c r="B46" s="59" t="s">
        <v>130</v>
      </c>
      <c r="C46" s="189" t="s">
        <v>459</v>
      </c>
      <c r="D46" s="199">
        <v>388.45800000000003</v>
      </c>
      <c r="E46" s="368"/>
    </row>
    <row r="47" spans="1:27" ht="15.5">
      <c r="A47" s="1"/>
      <c r="B47" s="59"/>
      <c r="C47" s="189"/>
      <c r="D47" s="199"/>
      <c r="E47" s="368"/>
    </row>
    <row r="48" spans="1:27" ht="15.5">
      <c r="A48" s="1">
        <v>20</v>
      </c>
      <c r="B48" s="60" t="s">
        <v>26</v>
      </c>
      <c r="C48" s="189" t="s">
        <v>457</v>
      </c>
      <c r="D48" s="199">
        <v>405</v>
      </c>
      <c r="E48" s="368"/>
    </row>
    <row r="49" spans="1:5" ht="15.5">
      <c r="A49" s="1"/>
      <c r="B49" s="59"/>
      <c r="C49" s="189"/>
      <c r="D49" s="199"/>
      <c r="E49" s="368"/>
    </row>
    <row r="50" spans="1:5" ht="15.5">
      <c r="A50" s="1">
        <v>21</v>
      </c>
      <c r="B50" s="59" t="s">
        <v>131</v>
      </c>
      <c r="C50" s="189" t="s">
        <v>459</v>
      </c>
      <c r="D50" s="199">
        <v>360</v>
      </c>
      <c r="E50" s="368"/>
    </row>
    <row r="51" spans="1:5" ht="15.5">
      <c r="A51" s="1"/>
      <c r="B51" s="59"/>
      <c r="C51" s="189"/>
      <c r="D51" s="199"/>
      <c r="E51" s="368"/>
    </row>
    <row r="52" spans="1:5" ht="15.5">
      <c r="A52" s="1">
        <v>22</v>
      </c>
      <c r="B52" s="59" t="s">
        <v>132</v>
      </c>
      <c r="C52" s="189" t="s">
        <v>459</v>
      </c>
      <c r="D52" s="199">
        <v>390</v>
      </c>
      <c r="E52" s="368"/>
    </row>
    <row r="53" spans="1:5" ht="15.5">
      <c r="A53" s="1"/>
      <c r="B53" s="59"/>
      <c r="C53" s="189"/>
      <c r="D53" s="199"/>
      <c r="E53" s="368"/>
    </row>
    <row r="54" spans="1:5" ht="15.5">
      <c r="A54" s="1">
        <v>23</v>
      </c>
      <c r="B54" s="59" t="s">
        <v>133</v>
      </c>
      <c r="C54" s="189" t="s">
        <v>460</v>
      </c>
      <c r="D54" s="199">
        <v>325</v>
      </c>
      <c r="E54" s="368"/>
    </row>
    <row r="55" spans="1:5" ht="15.5">
      <c r="A55" s="1"/>
      <c r="B55" s="59"/>
      <c r="C55" s="189"/>
      <c r="D55" s="199"/>
      <c r="E55" s="368"/>
    </row>
    <row r="56" spans="1:5" ht="15.5">
      <c r="A56" s="1">
        <v>24</v>
      </c>
      <c r="B56" s="59" t="s">
        <v>134</v>
      </c>
      <c r="C56" s="189" t="s">
        <v>458</v>
      </c>
      <c r="D56" s="199">
        <v>430</v>
      </c>
      <c r="E56" s="368"/>
    </row>
    <row r="57" spans="1:5" ht="15.5">
      <c r="A57" s="1"/>
      <c r="B57" s="59"/>
      <c r="C57" s="189"/>
      <c r="D57" s="199"/>
      <c r="E57" s="368"/>
    </row>
    <row r="58" spans="1:5" ht="15.5">
      <c r="A58" s="1">
        <v>25</v>
      </c>
      <c r="B58" s="59" t="s">
        <v>135</v>
      </c>
      <c r="C58" s="189" t="s">
        <v>458</v>
      </c>
      <c r="D58" s="199">
        <v>298</v>
      </c>
      <c r="E58" s="368"/>
    </row>
    <row r="59" spans="1:5" ht="15.5">
      <c r="A59" s="1"/>
      <c r="B59" s="59"/>
      <c r="C59" s="189"/>
      <c r="D59" s="199"/>
      <c r="E59" s="368"/>
    </row>
    <row r="60" spans="1:5" ht="15.5">
      <c r="A60" s="1">
        <v>26</v>
      </c>
      <c r="B60" s="59" t="s">
        <v>136</v>
      </c>
      <c r="C60" s="189" t="s">
        <v>458</v>
      </c>
      <c r="D60" s="199">
        <v>422</v>
      </c>
      <c r="E60" s="368"/>
    </row>
    <row r="61" spans="1:5" ht="15.5">
      <c r="A61" s="1"/>
      <c r="B61" s="59"/>
      <c r="C61" s="189"/>
      <c r="D61" s="199"/>
      <c r="E61" s="368"/>
    </row>
    <row r="62" spans="1:5" ht="15.5">
      <c r="A62" s="1">
        <v>27</v>
      </c>
      <c r="B62" s="59" t="s">
        <v>137</v>
      </c>
      <c r="C62" s="189" t="s">
        <v>461</v>
      </c>
      <c r="D62" s="199">
        <v>345</v>
      </c>
      <c r="E62" s="368"/>
    </row>
    <row r="63" spans="1:5" ht="15.5">
      <c r="A63" s="1"/>
      <c r="B63" s="59"/>
      <c r="C63" s="189"/>
      <c r="D63" s="199"/>
      <c r="E63" s="368"/>
    </row>
    <row r="64" spans="1:5" ht="15.5">
      <c r="A64" s="1">
        <v>28</v>
      </c>
      <c r="B64" s="59" t="s">
        <v>138</v>
      </c>
      <c r="C64" s="189" t="s">
        <v>459</v>
      </c>
      <c r="D64" s="199">
        <v>370</v>
      </c>
      <c r="E64" s="368"/>
    </row>
    <row r="65" spans="1:5" ht="15.5">
      <c r="A65" s="1"/>
      <c r="B65" s="59"/>
      <c r="C65" s="189"/>
      <c r="D65" s="199"/>
      <c r="E65" s="368"/>
    </row>
    <row r="66" spans="1:5" ht="15.5">
      <c r="A66" s="1">
        <v>29</v>
      </c>
      <c r="B66" s="59" t="s">
        <v>139</v>
      </c>
      <c r="C66" s="189" t="s">
        <v>461</v>
      </c>
      <c r="D66" s="199">
        <v>320</v>
      </c>
      <c r="E66" s="368"/>
    </row>
    <row r="67" spans="1:5" ht="15.5">
      <c r="A67" s="1"/>
      <c r="B67" s="59"/>
      <c r="C67" s="189"/>
      <c r="D67" s="199"/>
      <c r="E67" s="368"/>
    </row>
    <row r="68" spans="1:5" ht="15.5">
      <c r="A68" s="1">
        <v>30</v>
      </c>
      <c r="B68" s="59" t="s">
        <v>140</v>
      </c>
      <c r="C68" s="189" t="s">
        <v>461</v>
      </c>
      <c r="D68" s="199">
        <v>390</v>
      </c>
      <c r="E68" s="368"/>
    </row>
    <row r="69" spans="1:5" ht="15.5">
      <c r="A69" s="1"/>
      <c r="B69" s="59"/>
      <c r="C69" s="189"/>
      <c r="D69" s="199"/>
      <c r="E69" s="368"/>
    </row>
    <row r="70" spans="1:5" ht="15.5">
      <c r="A70" s="1">
        <v>31</v>
      </c>
      <c r="B70" s="59" t="s">
        <v>141</v>
      </c>
      <c r="C70" s="189" t="s">
        <v>459</v>
      </c>
      <c r="D70" s="199">
        <v>425.02</v>
      </c>
      <c r="E70" s="368"/>
    </row>
    <row r="71" spans="1:5" ht="15.5">
      <c r="A71" s="1"/>
      <c r="B71" s="59"/>
      <c r="C71" s="189"/>
      <c r="D71" s="199"/>
      <c r="E71" s="368"/>
    </row>
    <row r="72" spans="1:5" ht="15.5">
      <c r="A72" s="1">
        <v>32</v>
      </c>
      <c r="B72" s="60" t="s">
        <v>27</v>
      </c>
      <c r="C72" s="189" t="s">
        <v>462</v>
      </c>
      <c r="D72" s="199">
        <v>480</v>
      </c>
      <c r="E72" s="368"/>
    </row>
    <row r="73" spans="1:5" ht="15.5">
      <c r="A73" s="1"/>
      <c r="B73" s="59"/>
      <c r="C73" s="189"/>
      <c r="D73" s="199"/>
      <c r="E73" s="368"/>
    </row>
    <row r="74" spans="1:5" ht="15.5">
      <c r="A74" s="1">
        <v>33</v>
      </c>
      <c r="B74" s="59" t="s">
        <v>19</v>
      </c>
      <c r="C74" s="189" t="s">
        <v>463</v>
      </c>
      <c r="D74" s="199">
        <v>297.315</v>
      </c>
      <c r="E74" s="368"/>
    </row>
    <row r="75" spans="1:5" ht="15.5">
      <c r="A75" s="1"/>
      <c r="B75" s="59"/>
      <c r="C75" s="189"/>
      <c r="D75" s="199"/>
      <c r="E75" s="368"/>
    </row>
    <row r="76" spans="1:5" ht="15.5">
      <c r="A76" s="1">
        <v>34</v>
      </c>
      <c r="B76" s="60" t="s">
        <v>28</v>
      </c>
      <c r="C76" s="189" t="s">
        <v>464</v>
      </c>
      <c r="D76" s="199">
        <v>415</v>
      </c>
      <c r="E76" s="368"/>
    </row>
    <row r="77" spans="1:5" ht="15.5">
      <c r="A77" s="1"/>
      <c r="B77" s="59"/>
      <c r="C77" s="189"/>
      <c r="D77" s="199"/>
      <c r="E77" s="368"/>
    </row>
    <row r="78" spans="1:5" ht="15.5">
      <c r="A78" s="1">
        <v>35</v>
      </c>
      <c r="B78" s="59" t="s">
        <v>20</v>
      </c>
      <c r="C78" s="189" t="s">
        <v>459</v>
      </c>
      <c r="D78" s="199">
        <v>425</v>
      </c>
      <c r="E78" s="368"/>
    </row>
    <row r="79" spans="1:5" ht="15.5">
      <c r="A79" s="1"/>
      <c r="B79" s="59"/>
      <c r="C79" s="189"/>
      <c r="D79" s="199"/>
      <c r="E79" s="368"/>
    </row>
    <row r="80" spans="1:5" ht="15.5">
      <c r="A80" s="1">
        <v>36</v>
      </c>
      <c r="B80" s="59" t="s">
        <v>21</v>
      </c>
      <c r="C80" s="189" t="s">
        <v>459</v>
      </c>
      <c r="D80" s="199">
        <v>395</v>
      </c>
      <c r="E80" s="368"/>
    </row>
    <row r="81" spans="1:5" ht="15.5">
      <c r="A81" s="1"/>
      <c r="B81" s="59"/>
      <c r="C81" s="189"/>
      <c r="D81" s="199"/>
      <c r="E81" s="368"/>
    </row>
    <row r="82" spans="1:5" ht="15.5">
      <c r="A82" s="1">
        <v>37</v>
      </c>
      <c r="B82" s="59" t="s">
        <v>142</v>
      </c>
      <c r="C82" s="189" t="s">
        <v>460</v>
      </c>
      <c r="D82" s="199">
        <v>329.07400000000001</v>
      </c>
      <c r="E82" s="368"/>
    </row>
    <row r="83" spans="1:5" ht="15.5">
      <c r="A83" s="1"/>
      <c r="B83" s="59"/>
      <c r="C83" s="189"/>
      <c r="D83" s="199"/>
      <c r="E83" s="368"/>
    </row>
    <row r="84" spans="1:5" ht="15.5">
      <c r="A84" s="1">
        <v>38</v>
      </c>
      <c r="B84" s="60" t="s">
        <v>22</v>
      </c>
      <c r="C84" s="189" t="s">
        <v>465</v>
      </c>
      <c r="D84" s="199">
        <v>390</v>
      </c>
      <c r="E84" s="368"/>
    </row>
    <row r="85" spans="1:5" ht="15.5">
      <c r="A85" s="1"/>
      <c r="B85" s="59"/>
      <c r="C85" s="189"/>
      <c r="D85" s="199"/>
      <c r="E85" s="368"/>
    </row>
    <row r="86" spans="1:5" ht="15.5">
      <c r="A86" s="1">
        <v>39</v>
      </c>
      <c r="B86" s="59" t="s">
        <v>143</v>
      </c>
      <c r="C86" s="189" t="s">
        <v>459</v>
      </c>
      <c r="D86" s="199">
        <v>444.77100000000002</v>
      </c>
      <c r="E86" s="368"/>
    </row>
    <row r="87" spans="1:5" ht="15">
      <c r="A87" s="1"/>
      <c r="B87" s="59"/>
      <c r="C87" s="189"/>
      <c r="D87" s="199"/>
    </row>
    <row r="88" spans="1:5" ht="15">
      <c r="A88" s="1">
        <v>40</v>
      </c>
      <c r="B88" s="60" t="s">
        <v>29</v>
      </c>
      <c r="C88" s="189" t="s">
        <v>521</v>
      </c>
      <c r="D88" s="199">
        <v>248.03800000000001</v>
      </c>
    </row>
    <row r="89" spans="1:5" ht="15">
      <c r="A89" s="1"/>
      <c r="B89" s="59"/>
      <c r="C89" s="189"/>
      <c r="D89" s="199"/>
    </row>
    <row r="90" spans="1:5" ht="15">
      <c r="A90" s="1">
        <v>41</v>
      </c>
      <c r="B90" s="60" t="s">
        <v>30</v>
      </c>
      <c r="C90" s="189" t="s">
        <v>467</v>
      </c>
      <c r="D90" s="199">
        <v>430</v>
      </c>
    </row>
    <row r="91" spans="1:5" ht="15">
      <c r="A91" s="1"/>
      <c r="B91" s="59"/>
      <c r="C91" s="189"/>
      <c r="D91" s="199"/>
    </row>
    <row r="92" spans="1:5" ht="15">
      <c r="A92" s="1">
        <v>42</v>
      </c>
      <c r="B92" s="59" t="s">
        <v>2</v>
      </c>
      <c r="C92" s="189" t="s">
        <v>458</v>
      </c>
      <c r="D92" s="199">
        <v>400</v>
      </c>
    </row>
    <row r="93" spans="1:5" ht="15">
      <c r="A93" s="1"/>
      <c r="B93" s="59"/>
      <c r="C93" s="189"/>
      <c r="D93" s="199"/>
    </row>
    <row r="94" spans="1:5" ht="15">
      <c r="A94" s="1">
        <v>43</v>
      </c>
      <c r="B94" s="59" t="s">
        <v>49</v>
      </c>
      <c r="C94" s="189" t="s">
        <v>458</v>
      </c>
      <c r="D94" s="199">
        <v>410</v>
      </c>
    </row>
    <row r="95" spans="1:5" ht="15">
      <c r="A95" s="1"/>
      <c r="B95" s="59"/>
      <c r="C95" s="189"/>
      <c r="D95" s="199"/>
    </row>
    <row r="96" spans="1:5" ht="15">
      <c r="A96" s="1">
        <v>44</v>
      </c>
      <c r="B96" s="59" t="s">
        <v>50</v>
      </c>
      <c r="C96" s="189" t="s">
        <v>459</v>
      </c>
      <c r="D96" s="199">
        <v>435</v>
      </c>
    </row>
    <row r="97" spans="1:4" ht="15">
      <c r="A97" s="1"/>
      <c r="B97" s="59"/>
      <c r="C97" s="189"/>
      <c r="D97" s="199"/>
    </row>
    <row r="98" spans="1:4" ht="15">
      <c r="A98" s="1">
        <v>45</v>
      </c>
      <c r="B98" s="59" t="s">
        <v>144</v>
      </c>
      <c r="C98" s="189" t="s">
        <v>458</v>
      </c>
      <c r="D98" s="199">
        <v>360</v>
      </c>
    </row>
    <row r="99" spans="1:4" ht="15">
      <c r="A99" s="1"/>
      <c r="B99" s="59"/>
      <c r="C99" s="189"/>
      <c r="D99" s="199"/>
    </row>
    <row r="100" spans="1:4" ht="15">
      <c r="A100" s="1">
        <v>46</v>
      </c>
      <c r="B100" s="59" t="s">
        <v>145</v>
      </c>
      <c r="C100" s="189" t="s">
        <v>460</v>
      </c>
      <c r="D100" s="199">
        <v>391.45100000000002</v>
      </c>
    </row>
    <row r="101" spans="1:4" ht="15">
      <c r="A101" s="1"/>
      <c r="B101" s="59"/>
      <c r="C101" s="189"/>
      <c r="D101" s="199"/>
    </row>
    <row r="102" spans="1:4" ht="15">
      <c r="A102" s="1">
        <v>47</v>
      </c>
      <c r="B102" s="60" t="s">
        <v>31</v>
      </c>
      <c r="C102" s="189" t="s">
        <v>457</v>
      </c>
      <c r="D102" s="199">
        <v>380</v>
      </c>
    </row>
    <row r="103" spans="1:4" ht="15">
      <c r="A103" s="1"/>
      <c r="B103" s="59"/>
      <c r="C103" s="189"/>
      <c r="D103" s="199"/>
    </row>
    <row r="104" spans="1:4" ht="15">
      <c r="A104" s="1">
        <v>48</v>
      </c>
      <c r="B104" s="59" t="s">
        <v>146</v>
      </c>
      <c r="C104" s="189" t="s">
        <v>468</v>
      </c>
      <c r="D104" s="199">
        <v>475</v>
      </c>
    </row>
    <row r="105" spans="1:4" ht="15">
      <c r="A105" s="1"/>
      <c r="B105" s="59"/>
      <c r="C105" s="189"/>
      <c r="D105" s="199"/>
    </row>
    <row r="106" spans="1:4" ht="15">
      <c r="A106" s="1">
        <v>49</v>
      </c>
      <c r="B106" s="59" t="s">
        <v>147</v>
      </c>
      <c r="C106" s="189" t="s">
        <v>459</v>
      </c>
      <c r="D106" s="199">
        <v>380</v>
      </c>
    </row>
    <row r="107" spans="1:4" ht="15">
      <c r="A107" s="1"/>
      <c r="B107" s="59"/>
      <c r="C107" s="189"/>
      <c r="D107" s="199"/>
    </row>
    <row r="108" spans="1:4" ht="15">
      <c r="A108" s="1">
        <v>50</v>
      </c>
      <c r="B108" s="59" t="s">
        <v>148</v>
      </c>
      <c r="C108" s="189" t="s">
        <v>458</v>
      </c>
      <c r="D108" s="199">
        <v>390</v>
      </c>
    </row>
    <row r="109" spans="1:4" ht="15">
      <c r="A109" s="1"/>
      <c r="B109" s="59"/>
      <c r="C109" s="189"/>
      <c r="D109" s="199"/>
    </row>
    <row r="110" spans="1:4" ht="15">
      <c r="A110" s="1">
        <v>51</v>
      </c>
      <c r="B110" s="59" t="s">
        <v>149</v>
      </c>
      <c r="C110" s="189" t="s">
        <v>459</v>
      </c>
      <c r="D110" s="199">
        <v>465</v>
      </c>
    </row>
    <row r="111" spans="1:4" ht="15">
      <c r="A111" s="1"/>
      <c r="B111" s="59"/>
      <c r="C111" s="189"/>
      <c r="D111" s="199"/>
    </row>
    <row r="112" spans="1:4" ht="15">
      <c r="A112" s="1">
        <v>52</v>
      </c>
      <c r="B112" s="59" t="s">
        <v>150</v>
      </c>
      <c r="C112" s="189" t="s">
        <v>459</v>
      </c>
      <c r="D112" s="199">
        <v>383.20800000000003</v>
      </c>
    </row>
    <row r="113" spans="1:4" ht="15">
      <c r="A113" s="1"/>
      <c r="B113" s="59"/>
      <c r="C113" s="189"/>
      <c r="D113" s="199"/>
    </row>
    <row r="114" spans="1:4" ht="15">
      <c r="A114" s="1">
        <v>53</v>
      </c>
      <c r="B114" s="60" t="s">
        <v>32</v>
      </c>
      <c r="C114" s="189" t="s">
        <v>469</v>
      </c>
      <c r="D114" s="199">
        <v>380</v>
      </c>
    </row>
    <row r="115" spans="1:4" ht="15">
      <c r="A115" s="1"/>
      <c r="B115" s="59"/>
      <c r="C115" s="189"/>
      <c r="D115" s="199"/>
    </row>
    <row r="116" spans="1:4" ht="15">
      <c r="A116" s="1">
        <v>54</v>
      </c>
      <c r="B116" s="59" t="s">
        <v>51</v>
      </c>
      <c r="C116" s="189" t="s">
        <v>458</v>
      </c>
      <c r="D116" s="199">
        <v>348</v>
      </c>
    </row>
    <row r="117" spans="1:4" ht="15">
      <c r="A117" s="1"/>
      <c r="B117" s="59"/>
      <c r="C117" s="189"/>
      <c r="D117" s="199"/>
    </row>
    <row r="118" spans="1:4" ht="15">
      <c r="A118" s="1">
        <v>55</v>
      </c>
      <c r="B118" s="59" t="s">
        <v>52</v>
      </c>
      <c r="C118" s="189" t="s">
        <v>458</v>
      </c>
      <c r="D118" s="199">
        <v>377.78399999999999</v>
      </c>
    </row>
    <row r="119" spans="1:4" ht="15">
      <c r="A119" s="1"/>
      <c r="B119" s="59"/>
      <c r="C119" s="189"/>
      <c r="D119" s="199"/>
    </row>
    <row r="120" spans="1:4" ht="15">
      <c r="A120" s="1">
        <v>56</v>
      </c>
      <c r="B120" s="60" t="s">
        <v>33</v>
      </c>
      <c r="C120" s="189" t="s">
        <v>457</v>
      </c>
      <c r="D120" s="199">
        <v>410</v>
      </c>
    </row>
    <row r="121" spans="1:4" ht="15">
      <c r="A121" s="1"/>
      <c r="B121" s="59"/>
      <c r="C121" s="189"/>
      <c r="D121" s="199"/>
    </row>
    <row r="122" spans="1:4" ht="15">
      <c r="A122" s="1">
        <v>57</v>
      </c>
      <c r="B122" s="59" t="s">
        <v>151</v>
      </c>
      <c r="C122" s="189" t="s">
        <v>458</v>
      </c>
      <c r="D122" s="199">
        <v>380</v>
      </c>
    </row>
    <row r="123" spans="1:4" ht="15">
      <c r="A123" s="1"/>
      <c r="B123" s="59"/>
      <c r="C123" s="189"/>
      <c r="D123" s="199"/>
    </row>
    <row r="124" spans="1:4" ht="15">
      <c r="A124" s="1">
        <v>58</v>
      </c>
      <c r="B124" s="59" t="s">
        <v>152</v>
      </c>
      <c r="C124" s="189" t="s">
        <v>458</v>
      </c>
      <c r="D124" s="199">
        <v>325</v>
      </c>
    </row>
    <row r="125" spans="1:4" ht="15">
      <c r="A125" s="1"/>
      <c r="B125" s="59"/>
      <c r="C125" s="189"/>
      <c r="D125" s="199"/>
    </row>
    <row r="126" spans="1:4" ht="15">
      <c r="A126" s="1">
        <v>59</v>
      </c>
      <c r="B126" s="59" t="s">
        <v>153</v>
      </c>
      <c r="C126" s="189" t="s">
        <v>460</v>
      </c>
      <c r="D126" s="199">
        <v>329.8</v>
      </c>
    </row>
    <row r="127" spans="1:4" ht="15">
      <c r="A127" s="1"/>
      <c r="B127" s="59"/>
      <c r="C127" s="189"/>
      <c r="D127" s="199"/>
    </row>
    <row r="128" spans="1:4" ht="15">
      <c r="A128" s="1">
        <v>60</v>
      </c>
      <c r="B128" s="60" t="s">
        <v>34</v>
      </c>
      <c r="C128" s="189" t="s">
        <v>470</v>
      </c>
      <c r="D128" s="199">
        <v>385</v>
      </c>
    </row>
    <row r="129" spans="1:4" ht="15">
      <c r="A129" s="1"/>
      <c r="B129" s="59"/>
      <c r="C129" s="189"/>
      <c r="D129" s="199"/>
    </row>
    <row r="130" spans="1:4" ht="15">
      <c r="A130" s="1">
        <v>61</v>
      </c>
      <c r="B130" s="59" t="s">
        <v>154</v>
      </c>
      <c r="C130" s="189" t="s">
        <v>458</v>
      </c>
      <c r="D130" s="199">
        <v>312.55799999999999</v>
      </c>
    </row>
    <row r="131" spans="1:4" ht="15">
      <c r="A131" s="1"/>
      <c r="B131" s="59"/>
      <c r="C131" s="189"/>
      <c r="D131" s="199"/>
    </row>
    <row r="132" spans="1:4" ht="15">
      <c r="A132" s="1">
        <v>62</v>
      </c>
      <c r="B132" s="60" t="s">
        <v>35</v>
      </c>
      <c r="C132" s="189" t="s">
        <v>471</v>
      </c>
      <c r="D132" s="200">
        <v>242</v>
      </c>
    </row>
    <row r="133" spans="1:4" ht="15">
      <c r="A133" s="1"/>
      <c r="B133" s="59"/>
      <c r="C133" s="189"/>
      <c r="D133" s="200"/>
    </row>
    <row r="134" spans="1:4" ht="15">
      <c r="A134" s="1">
        <v>63</v>
      </c>
      <c r="B134" s="59" t="s">
        <v>4</v>
      </c>
      <c r="C134" s="189" t="s">
        <v>466</v>
      </c>
      <c r="D134" s="200">
        <v>464</v>
      </c>
    </row>
    <row r="135" spans="1:4" ht="15">
      <c r="A135" s="1"/>
      <c r="B135" s="59"/>
      <c r="C135" s="189"/>
      <c r="D135" s="200"/>
    </row>
    <row r="136" spans="1:4" ht="15">
      <c r="A136" s="1">
        <v>64</v>
      </c>
      <c r="B136" s="59" t="s">
        <v>5</v>
      </c>
      <c r="C136" s="190" t="s">
        <v>458</v>
      </c>
      <c r="D136" s="200">
        <v>391</v>
      </c>
    </row>
    <row r="137" spans="1:4" ht="15">
      <c r="A137" s="1"/>
      <c r="B137" s="59"/>
      <c r="C137" s="189"/>
      <c r="D137" s="200"/>
    </row>
    <row r="138" spans="1:4" ht="15">
      <c r="A138" s="1">
        <v>65</v>
      </c>
      <c r="B138" s="59" t="s">
        <v>155</v>
      </c>
      <c r="C138" s="189" t="s">
        <v>468</v>
      </c>
      <c r="D138" s="200">
        <v>417.51799999999997</v>
      </c>
    </row>
    <row r="139" spans="1:4" ht="15">
      <c r="A139" s="1"/>
      <c r="B139" s="59"/>
      <c r="C139" s="189"/>
      <c r="D139" s="198"/>
    </row>
    <row r="140" spans="1:4" ht="15">
      <c r="A140" s="1">
        <v>66</v>
      </c>
      <c r="B140" s="60" t="s">
        <v>36</v>
      </c>
      <c r="C140" s="191" t="s">
        <v>457</v>
      </c>
      <c r="D140" s="286">
        <v>315</v>
      </c>
    </row>
    <row r="141" spans="1:4">
      <c r="A141" s="1"/>
      <c r="B141" s="59"/>
      <c r="C141" s="59"/>
      <c r="D141" s="286"/>
    </row>
    <row r="142" spans="1:4" ht="15">
      <c r="A142" s="1">
        <v>67</v>
      </c>
      <c r="B142" s="59" t="s">
        <v>6</v>
      </c>
      <c r="C142" s="189" t="s">
        <v>460</v>
      </c>
      <c r="D142" s="286">
        <v>375</v>
      </c>
    </row>
    <row r="143" spans="1:4" ht="15">
      <c r="A143" s="1"/>
      <c r="B143" s="59"/>
      <c r="C143" s="189"/>
      <c r="D143" s="286"/>
    </row>
    <row r="144" spans="1:4" ht="15">
      <c r="A144" s="1">
        <v>68</v>
      </c>
      <c r="B144" s="59" t="s">
        <v>37</v>
      </c>
      <c r="C144" s="189" t="s">
        <v>458</v>
      </c>
      <c r="D144" s="286">
        <v>416</v>
      </c>
    </row>
    <row r="145" spans="1:4" ht="15">
      <c r="A145" s="1"/>
      <c r="B145" s="59"/>
      <c r="C145" s="189"/>
      <c r="D145" s="286"/>
    </row>
    <row r="146" spans="1:4" ht="15">
      <c r="A146" s="1">
        <v>69</v>
      </c>
      <c r="B146" s="59" t="s">
        <v>156</v>
      </c>
      <c r="C146" s="189" t="s">
        <v>458</v>
      </c>
      <c r="D146" s="286">
        <v>422</v>
      </c>
    </row>
    <row r="147" spans="1:4" ht="15">
      <c r="A147" s="1"/>
      <c r="B147" s="59"/>
      <c r="C147" s="189"/>
      <c r="D147" s="286"/>
    </row>
    <row r="148" spans="1:4" ht="15">
      <c r="A148" s="1">
        <v>70</v>
      </c>
      <c r="B148" s="59" t="s">
        <v>157</v>
      </c>
      <c r="C148" s="189" t="s">
        <v>458</v>
      </c>
      <c r="D148" s="286">
        <v>388</v>
      </c>
    </row>
    <row r="149" spans="1:4" ht="15">
      <c r="A149" s="1"/>
      <c r="B149" s="59"/>
      <c r="C149" s="189"/>
      <c r="D149" s="286"/>
    </row>
    <row r="150" spans="1:4" ht="15">
      <c r="A150" s="1">
        <v>71</v>
      </c>
      <c r="B150" s="59" t="s">
        <v>158</v>
      </c>
      <c r="C150" s="189" t="s">
        <v>468</v>
      </c>
      <c r="D150" s="286">
        <v>409</v>
      </c>
    </row>
    <row r="151" spans="1:4" ht="15">
      <c r="A151" s="1"/>
      <c r="B151" s="59"/>
      <c r="C151" s="189"/>
      <c r="D151" s="286"/>
    </row>
    <row r="152" spans="1:4" ht="15">
      <c r="A152" s="1">
        <v>72</v>
      </c>
      <c r="B152" s="59" t="s">
        <v>159</v>
      </c>
      <c r="C152" s="189" t="s">
        <v>458</v>
      </c>
      <c r="D152" s="286">
        <v>420</v>
      </c>
    </row>
    <row r="153" spans="1:4" ht="15">
      <c r="A153" s="1"/>
      <c r="B153" s="59"/>
      <c r="C153" s="189"/>
      <c r="D153" s="286"/>
    </row>
    <row r="154" spans="1:4" ht="15">
      <c r="A154" s="1">
        <v>73</v>
      </c>
      <c r="B154" s="59" t="s">
        <v>160</v>
      </c>
      <c r="C154" s="189" t="s">
        <v>457</v>
      </c>
      <c r="D154" s="286">
        <v>399</v>
      </c>
    </row>
    <row r="155" spans="1:4" ht="15">
      <c r="A155" s="1"/>
      <c r="B155" s="59"/>
      <c r="C155" s="189"/>
      <c r="D155" s="286"/>
    </row>
    <row r="156" spans="1:4" ht="15">
      <c r="A156" s="1">
        <v>74</v>
      </c>
      <c r="B156" s="59" t="s">
        <v>161</v>
      </c>
      <c r="C156" s="189" t="s">
        <v>459</v>
      </c>
      <c r="D156" s="286">
        <v>381</v>
      </c>
    </row>
    <row r="157" spans="1:4" ht="15">
      <c r="A157" s="1"/>
      <c r="B157" s="59"/>
      <c r="C157" s="189"/>
      <c r="D157" s="286"/>
    </row>
    <row r="158" spans="1:4" ht="15">
      <c r="A158" s="1">
        <v>75</v>
      </c>
      <c r="B158" s="59" t="s">
        <v>162</v>
      </c>
      <c r="C158" s="189" t="s">
        <v>458</v>
      </c>
      <c r="D158" s="286">
        <v>382</v>
      </c>
    </row>
    <row r="159" spans="1:4" ht="15">
      <c r="A159" s="1"/>
      <c r="B159" s="59"/>
      <c r="C159" s="189"/>
      <c r="D159" s="286"/>
    </row>
    <row r="160" spans="1:4" ht="15">
      <c r="A160" s="1">
        <v>76</v>
      </c>
      <c r="B160" s="59" t="s">
        <v>163</v>
      </c>
      <c r="C160" s="189" t="s">
        <v>458</v>
      </c>
      <c r="D160" s="286">
        <v>391</v>
      </c>
    </row>
    <row r="161" spans="1:4" ht="15">
      <c r="A161" s="1"/>
      <c r="B161" s="59"/>
      <c r="C161" s="189"/>
      <c r="D161" s="286"/>
    </row>
    <row r="162" spans="1:4" ht="15">
      <c r="A162" s="1">
        <v>77</v>
      </c>
      <c r="B162" s="59" t="s">
        <v>164</v>
      </c>
      <c r="C162" s="189" t="s">
        <v>520</v>
      </c>
      <c r="D162" s="286">
        <v>433</v>
      </c>
    </row>
    <row r="163" spans="1:4" ht="15">
      <c r="A163" s="1"/>
      <c r="B163" s="59"/>
      <c r="C163" s="189"/>
      <c r="D163" s="286"/>
    </row>
    <row r="164" spans="1:4" ht="15">
      <c r="A164" s="1">
        <v>78</v>
      </c>
      <c r="B164" s="59" t="s">
        <v>165</v>
      </c>
      <c r="C164" s="189" t="s">
        <v>458</v>
      </c>
      <c r="D164" s="286">
        <v>415</v>
      </c>
    </row>
    <row r="165" spans="1:4" ht="15">
      <c r="A165" s="1"/>
      <c r="B165" s="59"/>
      <c r="C165" s="189"/>
      <c r="D165" s="286"/>
    </row>
    <row r="166" spans="1:4" ht="15">
      <c r="A166" s="1">
        <v>79</v>
      </c>
      <c r="B166" s="59" t="s">
        <v>166</v>
      </c>
      <c r="C166" s="189" t="s">
        <v>458</v>
      </c>
      <c r="D166" s="286">
        <v>430</v>
      </c>
    </row>
    <row r="167" spans="1:4" ht="15">
      <c r="A167" s="1"/>
      <c r="B167" s="59"/>
      <c r="C167" s="189"/>
      <c r="D167" s="286"/>
    </row>
    <row r="168" spans="1:4" ht="15">
      <c r="A168" s="1">
        <v>80</v>
      </c>
      <c r="B168" s="59" t="s">
        <v>167</v>
      </c>
      <c r="C168" s="189" t="s">
        <v>458</v>
      </c>
      <c r="D168" s="286">
        <v>314</v>
      </c>
    </row>
    <row r="169" spans="1:4" ht="15">
      <c r="A169" s="1"/>
      <c r="B169" s="59"/>
      <c r="C169" s="189"/>
      <c r="D169" s="286"/>
    </row>
    <row r="170" spans="1:4" ht="15">
      <c r="A170" s="1">
        <v>81</v>
      </c>
      <c r="B170" s="59" t="s">
        <v>168</v>
      </c>
      <c r="C170" s="189" t="s">
        <v>461</v>
      </c>
      <c r="D170" s="286">
        <v>402.24900000000002</v>
      </c>
    </row>
    <row r="171" spans="1:4" ht="15">
      <c r="A171" s="1"/>
      <c r="B171" s="59"/>
      <c r="C171" s="189"/>
      <c r="D171" s="283"/>
    </row>
    <row r="172" spans="1:4" ht="15">
      <c r="A172" s="1">
        <v>82</v>
      </c>
      <c r="B172" s="60" t="s">
        <v>38</v>
      </c>
      <c r="C172" s="189" t="s">
        <v>472</v>
      </c>
      <c r="D172" s="283">
        <v>400</v>
      </c>
    </row>
    <row r="173" spans="1:4">
      <c r="A173" s="6"/>
      <c r="B173" s="59"/>
      <c r="C173" s="59"/>
      <c r="D173" s="201"/>
    </row>
    <row r="174" spans="1:4">
      <c r="A174" s="6">
        <f>A172+1</f>
        <v>83</v>
      </c>
      <c r="B174" s="59" t="s">
        <v>169</v>
      </c>
      <c r="C174" s="59" t="s">
        <v>459</v>
      </c>
      <c r="D174" s="201">
        <v>435</v>
      </c>
    </row>
    <row r="175" spans="1:4">
      <c r="A175" s="6"/>
      <c r="B175" s="59"/>
      <c r="C175" s="59"/>
      <c r="D175" s="201"/>
    </row>
    <row r="176" spans="1:4">
      <c r="A176" s="6">
        <f>A174+1</f>
        <v>84</v>
      </c>
      <c r="B176" s="60" t="s">
        <v>39</v>
      </c>
      <c r="C176" s="60" t="s">
        <v>471</v>
      </c>
      <c r="D176" s="201">
        <v>345</v>
      </c>
    </row>
    <row r="177" spans="1:18" ht="15">
      <c r="A177" s="6"/>
      <c r="B177" s="59"/>
      <c r="C177" s="59"/>
      <c r="D177" s="201"/>
      <c r="M177" s="3"/>
      <c r="N177" s="3"/>
      <c r="O177" s="3"/>
      <c r="P177" s="3"/>
      <c r="Q177" s="4"/>
      <c r="R177" s="4"/>
    </row>
    <row r="178" spans="1:18" ht="15">
      <c r="A178" s="6">
        <f>A176+1</f>
        <v>85</v>
      </c>
      <c r="B178" s="59" t="s">
        <v>8</v>
      </c>
      <c r="C178" s="59" t="s">
        <v>458</v>
      </c>
      <c r="D178" s="201">
        <v>410</v>
      </c>
      <c r="M178" s="3"/>
      <c r="N178" s="3"/>
      <c r="O178" s="3"/>
      <c r="P178" s="3"/>
      <c r="Q178" s="4"/>
      <c r="R178" s="4"/>
    </row>
    <row r="179" spans="1:18" ht="15">
      <c r="A179" s="6"/>
      <c r="B179" s="59"/>
      <c r="C179" s="59"/>
      <c r="D179" s="201"/>
      <c r="M179" s="3"/>
      <c r="N179" s="3"/>
      <c r="O179" s="3"/>
      <c r="P179" s="3"/>
      <c r="Q179" s="4"/>
      <c r="R179" s="4"/>
    </row>
    <row r="180" spans="1:18" ht="15">
      <c r="A180" s="6">
        <f>A178+1</f>
        <v>86</v>
      </c>
      <c r="B180" s="59" t="s">
        <v>40</v>
      </c>
      <c r="C180" s="59" t="s">
        <v>458</v>
      </c>
      <c r="D180" s="201">
        <v>410</v>
      </c>
      <c r="M180" s="3"/>
      <c r="N180" s="3"/>
      <c r="O180" s="3"/>
      <c r="P180" s="3"/>
      <c r="Q180" s="4"/>
      <c r="R180" s="4"/>
    </row>
    <row r="181" spans="1:18" ht="15">
      <c r="A181" s="6"/>
      <c r="B181" s="59"/>
      <c r="C181" s="59"/>
      <c r="D181" s="201"/>
      <c r="M181" s="3"/>
      <c r="N181" s="3"/>
      <c r="O181" s="3"/>
      <c r="P181" s="3"/>
      <c r="Q181" s="4"/>
      <c r="R181" s="4"/>
    </row>
    <row r="182" spans="1:18" ht="15">
      <c r="A182" s="6">
        <f>A180+1</f>
        <v>87</v>
      </c>
      <c r="B182" s="59" t="s">
        <v>53</v>
      </c>
      <c r="C182" s="59" t="s">
        <v>520</v>
      </c>
      <c r="D182" s="201">
        <v>320</v>
      </c>
      <c r="M182" s="3"/>
      <c r="N182" s="3"/>
      <c r="O182" s="3"/>
      <c r="P182" s="3"/>
      <c r="Q182" s="4"/>
      <c r="R182" s="4"/>
    </row>
    <row r="183" spans="1:18" ht="15">
      <c r="A183" s="6"/>
      <c r="B183" s="59"/>
      <c r="C183" s="59"/>
      <c r="D183" s="201"/>
      <c r="M183" s="3"/>
      <c r="N183" s="3"/>
      <c r="O183" s="3"/>
      <c r="P183" s="3"/>
      <c r="Q183" s="4"/>
      <c r="R183" s="4"/>
    </row>
    <row r="184" spans="1:18" ht="15">
      <c r="A184" s="6">
        <f>A182+1</f>
        <v>88</v>
      </c>
      <c r="B184" s="59" t="s">
        <v>170</v>
      </c>
      <c r="C184" s="59" t="s">
        <v>468</v>
      </c>
      <c r="D184" s="201">
        <v>400</v>
      </c>
      <c r="M184" s="3"/>
      <c r="N184" s="3"/>
      <c r="O184" s="3"/>
      <c r="P184" s="3"/>
      <c r="Q184" s="4"/>
      <c r="R184" s="4"/>
    </row>
    <row r="185" spans="1:18" ht="15">
      <c r="A185" s="6"/>
      <c r="B185" s="59"/>
      <c r="C185" s="59"/>
      <c r="D185" s="201"/>
      <c r="M185" s="3"/>
      <c r="N185" s="3"/>
      <c r="O185" s="3"/>
      <c r="P185" s="3"/>
      <c r="Q185" s="4"/>
      <c r="R185" s="4"/>
    </row>
    <row r="186" spans="1:18" ht="15">
      <c r="A186" s="6">
        <f>A184+1</f>
        <v>89</v>
      </c>
      <c r="B186" s="59" t="s">
        <v>171</v>
      </c>
      <c r="C186" s="59" t="s">
        <v>461</v>
      </c>
      <c r="D186" s="201">
        <v>410.1</v>
      </c>
      <c r="M186" s="3"/>
      <c r="N186" s="3"/>
      <c r="O186" s="3"/>
      <c r="P186" s="3"/>
      <c r="Q186" s="4"/>
      <c r="R186" s="4"/>
    </row>
    <row r="187" spans="1:18" ht="15">
      <c r="A187" s="6"/>
      <c r="B187" s="59"/>
      <c r="C187" s="59"/>
      <c r="D187" s="201"/>
      <c r="M187" s="3"/>
      <c r="N187" s="3"/>
      <c r="O187" s="3"/>
      <c r="P187" s="3"/>
      <c r="Q187" s="4"/>
      <c r="R187" s="4"/>
    </row>
    <row r="188" spans="1:18" ht="15">
      <c r="A188" s="6">
        <f>A186+1</f>
        <v>90</v>
      </c>
      <c r="B188" s="60" t="s">
        <v>41</v>
      </c>
      <c r="C188" s="192" t="s">
        <v>469</v>
      </c>
      <c r="D188" s="200">
        <v>417.21899999999999</v>
      </c>
      <c r="M188" s="3"/>
      <c r="N188" s="3"/>
      <c r="O188" s="3"/>
      <c r="P188" s="3"/>
      <c r="Q188" s="4"/>
      <c r="R188" s="4"/>
    </row>
    <row r="189" spans="1:18" ht="15">
      <c r="A189" s="6"/>
      <c r="B189" s="59"/>
      <c r="C189" s="192"/>
      <c r="D189" s="200"/>
      <c r="M189" s="3"/>
      <c r="N189" s="3"/>
      <c r="O189" s="3"/>
      <c r="P189" s="3"/>
      <c r="Q189" s="4"/>
      <c r="R189" s="4"/>
    </row>
    <row r="190" spans="1:18" ht="15">
      <c r="A190" s="6">
        <f>A188+1</f>
        <v>91</v>
      </c>
      <c r="B190" s="60" t="s">
        <v>42</v>
      </c>
      <c r="C190" s="192" t="s">
        <v>472</v>
      </c>
      <c r="D190" s="200">
        <v>249.602</v>
      </c>
      <c r="M190" s="3"/>
      <c r="N190" s="3"/>
      <c r="O190" s="3"/>
      <c r="P190" s="3"/>
      <c r="Q190" s="4"/>
      <c r="R190" s="4"/>
    </row>
    <row r="191" spans="1:18" ht="15">
      <c r="A191" s="6"/>
      <c r="B191" s="59"/>
      <c r="C191" s="192"/>
      <c r="D191" s="200"/>
      <c r="M191" s="3"/>
      <c r="N191" s="3"/>
      <c r="O191" s="3"/>
      <c r="P191" s="3"/>
      <c r="Q191" s="4"/>
      <c r="R191" s="4"/>
    </row>
    <row r="192" spans="1:18" ht="15">
      <c r="A192" s="6">
        <f>A190+1</f>
        <v>92</v>
      </c>
      <c r="B192" s="60" t="s">
        <v>43</v>
      </c>
      <c r="C192" s="193" t="s">
        <v>473</v>
      </c>
      <c r="D192" s="200">
        <v>333.60199999999998</v>
      </c>
      <c r="M192" s="3"/>
      <c r="N192" s="3"/>
      <c r="O192" s="3"/>
      <c r="P192" s="3"/>
      <c r="Q192" s="4"/>
      <c r="R192" s="4"/>
    </row>
    <row r="193" spans="1:18" ht="15">
      <c r="A193" s="6"/>
      <c r="B193" s="59"/>
      <c r="C193" s="192"/>
      <c r="D193" s="200"/>
      <c r="M193" s="3"/>
      <c r="N193" s="3"/>
      <c r="O193" s="3"/>
      <c r="P193" s="3"/>
      <c r="Q193" s="4"/>
      <c r="R193" s="4"/>
    </row>
    <row r="194" spans="1:18" ht="15">
      <c r="A194" s="6">
        <f>A192+1</f>
        <v>93</v>
      </c>
      <c r="B194" s="60" t="s">
        <v>44</v>
      </c>
      <c r="C194" s="192" t="s">
        <v>465</v>
      </c>
      <c r="D194" s="200">
        <v>313</v>
      </c>
      <c r="M194" s="3"/>
      <c r="N194" s="3"/>
      <c r="O194" s="3"/>
      <c r="P194" s="3"/>
      <c r="Q194" s="4"/>
      <c r="R194" s="4"/>
    </row>
    <row r="195" spans="1:18" ht="15">
      <c r="A195" s="6"/>
      <c r="B195" s="59"/>
      <c r="C195" s="192"/>
      <c r="D195" s="200"/>
      <c r="M195" s="3"/>
      <c r="N195" s="3"/>
      <c r="O195" s="3"/>
      <c r="P195" s="3"/>
      <c r="Q195" s="4"/>
      <c r="R195" s="4"/>
    </row>
    <row r="196" spans="1:18" ht="15">
      <c r="A196" s="6">
        <f>A194+1</f>
        <v>94</v>
      </c>
      <c r="B196" s="59" t="s">
        <v>172</v>
      </c>
      <c r="C196" s="192" t="s">
        <v>460</v>
      </c>
      <c r="D196" s="200">
        <v>337</v>
      </c>
      <c r="M196" s="3"/>
      <c r="N196" s="3"/>
      <c r="O196" s="3"/>
      <c r="P196" s="3"/>
      <c r="Q196" s="4"/>
      <c r="R196" s="4"/>
    </row>
    <row r="197" spans="1:18" ht="15">
      <c r="A197" s="6"/>
      <c r="B197" s="59"/>
      <c r="C197" s="192"/>
      <c r="D197" s="200"/>
      <c r="M197" s="3"/>
      <c r="N197" s="3"/>
      <c r="O197" s="3"/>
      <c r="P197" s="3"/>
      <c r="Q197" s="4"/>
      <c r="R197" s="4"/>
    </row>
    <row r="198" spans="1:18" ht="15">
      <c r="A198" s="6">
        <f>A196+1</f>
        <v>95</v>
      </c>
      <c r="B198" s="59" t="s">
        <v>173</v>
      </c>
      <c r="C198" s="192" t="s">
        <v>460</v>
      </c>
      <c r="D198" s="200">
        <v>384.09800000000001</v>
      </c>
      <c r="M198" s="3"/>
      <c r="N198" s="3"/>
      <c r="O198" s="3"/>
      <c r="P198" s="3"/>
      <c r="Q198" s="4"/>
      <c r="R198" s="4"/>
    </row>
    <row r="199" spans="1:18" ht="15">
      <c r="A199" s="6"/>
      <c r="B199" s="59"/>
      <c r="C199" s="192"/>
      <c r="D199" s="200"/>
      <c r="M199" s="3"/>
      <c r="N199" s="3"/>
      <c r="O199" s="3"/>
      <c r="P199" s="3"/>
      <c r="Q199" s="4"/>
      <c r="R199" s="4"/>
    </row>
    <row r="200" spans="1:18" ht="15">
      <c r="A200" s="6">
        <f>A198+1</f>
        <v>96</v>
      </c>
      <c r="B200" s="60" t="s">
        <v>45</v>
      </c>
      <c r="C200" s="192" t="s">
        <v>474</v>
      </c>
      <c r="D200" s="200">
        <v>258.61599999999999</v>
      </c>
      <c r="M200" s="3"/>
      <c r="N200" s="3"/>
      <c r="O200" s="3"/>
      <c r="P200" s="3"/>
      <c r="Q200" s="4"/>
      <c r="R200" s="4"/>
    </row>
    <row r="201" spans="1:18" ht="15">
      <c r="A201" s="6"/>
      <c r="B201" s="59"/>
      <c r="C201" s="192"/>
      <c r="D201" s="200"/>
      <c r="M201" s="3"/>
      <c r="N201" s="3"/>
      <c r="O201" s="3"/>
      <c r="P201" s="3"/>
      <c r="Q201" s="4"/>
      <c r="R201" s="4"/>
    </row>
    <row r="202" spans="1:18" ht="15">
      <c r="A202" s="6">
        <f>A200+1</f>
        <v>97</v>
      </c>
      <c r="B202" s="60" t="s">
        <v>46</v>
      </c>
      <c r="C202" s="192" t="s">
        <v>475</v>
      </c>
      <c r="D202" s="200">
        <v>390</v>
      </c>
      <c r="M202" s="3"/>
      <c r="N202" s="3"/>
      <c r="O202" s="3"/>
      <c r="P202" s="3"/>
      <c r="Q202" s="4"/>
      <c r="R202" s="4"/>
    </row>
    <row r="203" spans="1:18" ht="15">
      <c r="A203" s="6"/>
      <c r="B203" s="59"/>
      <c r="C203" s="192"/>
      <c r="D203" s="200"/>
      <c r="M203" s="3"/>
      <c r="N203" s="3"/>
      <c r="O203" s="3"/>
      <c r="P203" s="3"/>
      <c r="Q203" s="4"/>
      <c r="R203" s="4"/>
    </row>
    <row r="204" spans="1:18" ht="15">
      <c r="A204" s="6">
        <f>A202+1</f>
        <v>98</v>
      </c>
      <c r="B204" s="59" t="s">
        <v>174</v>
      </c>
      <c r="C204" s="192" t="s">
        <v>460</v>
      </c>
      <c r="D204" s="200">
        <v>290</v>
      </c>
      <c r="M204" s="3"/>
      <c r="N204" s="3"/>
      <c r="O204" s="3"/>
      <c r="P204" s="3"/>
      <c r="Q204" s="4"/>
      <c r="R204" s="4"/>
    </row>
    <row r="205" spans="1:18" ht="15">
      <c r="A205" s="6"/>
      <c r="B205" s="59"/>
      <c r="C205" s="192"/>
      <c r="D205" s="200"/>
      <c r="M205" s="3"/>
      <c r="N205" s="3"/>
      <c r="O205" s="3"/>
      <c r="P205" s="3"/>
      <c r="Q205" s="4"/>
      <c r="R205" s="4"/>
    </row>
    <row r="206" spans="1:18" ht="15">
      <c r="A206" s="6">
        <f>A204+1</f>
        <v>99</v>
      </c>
      <c r="B206" s="59" t="s">
        <v>175</v>
      </c>
      <c r="C206" s="192" t="s">
        <v>460</v>
      </c>
      <c r="D206" s="200">
        <v>345</v>
      </c>
      <c r="M206" s="3"/>
      <c r="N206" s="3"/>
      <c r="O206" s="3"/>
      <c r="P206" s="3"/>
      <c r="Q206" s="4"/>
      <c r="R206" s="4"/>
    </row>
    <row r="207" spans="1:18" ht="15">
      <c r="A207" s="6"/>
      <c r="B207" s="59"/>
      <c r="C207" s="192"/>
      <c r="D207" s="200"/>
      <c r="M207" s="3"/>
      <c r="N207" s="3"/>
      <c r="O207" s="3"/>
      <c r="P207" s="3"/>
      <c r="Q207" s="4"/>
      <c r="R207" s="4"/>
    </row>
    <row r="208" spans="1:18" ht="15">
      <c r="A208" s="6">
        <f>A206+1</f>
        <v>100</v>
      </c>
      <c r="B208" s="59" t="s">
        <v>176</v>
      </c>
      <c r="C208" s="192" t="s">
        <v>459</v>
      </c>
      <c r="D208" s="200">
        <v>423</v>
      </c>
      <c r="M208" s="3"/>
      <c r="N208" s="3"/>
      <c r="O208" s="3"/>
      <c r="P208" s="3"/>
      <c r="Q208" s="4"/>
      <c r="R208" s="4"/>
    </row>
    <row r="209" spans="1:18" ht="15">
      <c r="A209" s="6"/>
      <c r="B209" s="59"/>
      <c r="C209" s="192"/>
      <c r="D209" s="200"/>
      <c r="M209" s="3"/>
      <c r="N209" s="3"/>
      <c r="O209" s="3"/>
      <c r="P209" s="3"/>
      <c r="Q209" s="4"/>
      <c r="R209" s="4"/>
    </row>
    <row r="210" spans="1:18" ht="15">
      <c r="A210" s="6">
        <f>A208+1</f>
        <v>101</v>
      </c>
      <c r="B210" s="59" t="s">
        <v>177</v>
      </c>
      <c r="C210" s="192" t="s">
        <v>458</v>
      </c>
      <c r="D210" s="200">
        <v>388.69299999999998</v>
      </c>
      <c r="M210" s="3"/>
      <c r="N210" s="3"/>
      <c r="O210" s="3"/>
      <c r="P210" s="3"/>
      <c r="Q210" s="4"/>
      <c r="R210" s="4"/>
    </row>
    <row r="211" spans="1:18" ht="15">
      <c r="A211" s="6"/>
      <c r="B211" s="59"/>
      <c r="C211" s="192"/>
      <c r="D211" s="200"/>
      <c r="M211" s="3"/>
      <c r="N211" s="3"/>
      <c r="O211" s="3"/>
      <c r="P211" s="3"/>
      <c r="Q211" s="4"/>
      <c r="R211" s="4"/>
    </row>
    <row r="212" spans="1:18" ht="15">
      <c r="A212" s="6">
        <f>A210+1</f>
        <v>102</v>
      </c>
      <c r="B212" s="60" t="s">
        <v>47</v>
      </c>
      <c r="C212" s="192" t="s">
        <v>476</v>
      </c>
      <c r="D212" s="200">
        <v>405</v>
      </c>
      <c r="M212" s="3"/>
      <c r="N212" s="3"/>
      <c r="O212" s="3"/>
      <c r="P212" s="3"/>
      <c r="Q212" s="4"/>
      <c r="R212" s="4"/>
    </row>
    <row r="213" spans="1:18" ht="15">
      <c r="A213" s="6"/>
      <c r="B213" s="59"/>
      <c r="C213" s="192"/>
      <c r="D213" s="200"/>
      <c r="M213" s="3"/>
      <c r="N213" s="3"/>
      <c r="O213" s="3"/>
      <c r="P213" s="3"/>
      <c r="Q213" s="4"/>
      <c r="R213" s="4"/>
    </row>
    <row r="214" spans="1:18" ht="15">
      <c r="A214" s="6">
        <f>A212+1</f>
        <v>103</v>
      </c>
      <c r="B214" s="59" t="s">
        <v>178</v>
      </c>
      <c r="C214" s="192" t="s">
        <v>459</v>
      </c>
      <c r="D214" s="200">
        <v>385</v>
      </c>
      <c r="M214" s="3"/>
      <c r="N214" s="3"/>
      <c r="O214" s="3"/>
      <c r="P214" s="3"/>
      <c r="Q214" s="4"/>
      <c r="R214" s="4"/>
    </row>
    <row r="215" spans="1:18" ht="15">
      <c r="A215" s="6"/>
      <c r="B215" s="59"/>
      <c r="C215" s="192"/>
      <c r="D215" s="200"/>
      <c r="M215" s="3"/>
      <c r="N215" s="3"/>
      <c r="O215" s="3"/>
      <c r="P215" s="3"/>
      <c r="Q215" s="4"/>
      <c r="R215" s="4"/>
    </row>
    <row r="216" spans="1:18" ht="15">
      <c r="A216" s="6">
        <f>A214+1</f>
        <v>104</v>
      </c>
      <c r="B216" s="59" t="s">
        <v>179</v>
      </c>
      <c r="C216" s="192" t="s">
        <v>458</v>
      </c>
      <c r="D216" s="200">
        <v>366</v>
      </c>
      <c r="M216" s="3"/>
      <c r="N216" s="3"/>
      <c r="O216" s="3"/>
      <c r="P216" s="3"/>
      <c r="Q216" s="4"/>
      <c r="R216" s="4"/>
    </row>
    <row r="217" spans="1:18" ht="15">
      <c r="A217" s="6"/>
      <c r="B217" s="59"/>
      <c r="C217" s="192"/>
      <c r="D217" s="200"/>
      <c r="M217" s="3"/>
      <c r="N217" s="3"/>
      <c r="O217" s="3"/>
      <c r="P217" s="3"/>
      <c r="Q217" s="4"/>
      <c r="R217" s="4"/>
    </row>
    <row r="218" spans="1:18" ht="15">
      <c r="A218" s="6">
        <f>A216+1</f>
        <v>105</v>
      </c>
      <c r="B218" s="59" t="s">
        <v>180</v>
      </c>
      <c r="C218" s="192" t="s">
        <v>459</v>
      </c>
      <c r="D218" s="200">
        <v>444</v>
      </c>
      <c r="M218" s="3"/>
      <c r="N218" s="3"/>
      <c r="O218" s="3"/>
      <c r="P218" s="3"/>
      <c r="Q218" s="4"/>
      <c r="R218" s="4"/>
    </row>
    <row r="219" spans="1:18" ht="15">
      <c r="A219" s="6"/>
      <c r="B219" s="59"/>
      <c r="C219" s="192"/>
      <c r="D219" s="200"/>
      <c r="M219" s="3"/>
      <c r="N219" s="3"/>
      <c r="O219" s="3"/>
      <c r="P219" s="3"/>
      <c r="Q219" s="4"/>
      <c r="R219" s="4"/>
    </row>
    <row r="220" spans="1:18" ht="15">
      <c r="A220" s="6">
        <f>A218+1</f>
        <v>106</v>
      </c>
      <c r="B220" s="59" t="s">
        <v>181</v>
      </c>
      <c r="C220" s="192" t="s">
        <v>459</v>
      </c>
      <c r="D220" s="200">
        <v>355</v>
      </c>
      <c r="M220" s="3"/>
      <c r="N220" s="3"/>
      <c r="O220" s="3"/>
      <c r="P220" s="3"/>
      <c r="Q220" s="4"/>
      <c r="R220" s="4"/>
    </row>
    <row r="221" spans="1:18" ht="15">
      <c r="A221" s="6"/>
      <c r="B221" s="59"/>
      <c r="C221" s="192"/>
      <c r="D221" s="200"/>
      <c r="M221" s="3"/>
      <c r="N221" s="3"/>
      <c r="O221" s="3"/>
      <c r="P221" s="3"/>
      <c r="Q221" s="4"/>
      <c r="R221" s="4"/>
    </row>
    <row r="222" spans="1:18" ht="15">
      <c r="A222" s="6">
        <f>A220+1</f>
        <v>107</v>
      </c>
      <c r="B222" s="59" t="s">
        <v>182</v>
      </c>
      <c r="C222" s="192" t="s">
        <v>458</v>
      </c>
      <c r="D222" s="200">
        <v>375</v>
      </c>
      <c r="M222" s="3"/>
      <c r="N222" s="3"/>
      <c r="O222" s="3"/>
      <c r="P222" s="3"/>
      <c r="Q222" s="4"/>
      <c r="R222" s="4"/>
    </row>
    <row r="223" spans="1:18" ht="15">
      <c r="A223" s="6"/>
      <c r="B223" s="59"/>
      <c r="C223" s="192"/>
      <c r="D223" s="200"/>
      <c r="M223" s="3"/>
      <c r="N223" s="3"/>
      <c r="O223" s="3"/>
      <c r="P223" s="3"/>
      <c r="Q223" s="4"/>
      <c r="R223" s="4"/>
    </row>
    <row r="224" spans="1:18" ht="15">
      <c r="A224" s="6">
        <f>A222+1</f>
        <v>108</v>
      </c>
      <c r="B224" s="59" t="s">
        <v>183</v>
      </c>
      <c r="C224" s="192" t="s">
        <v>460</v>
      </c>
      <c r="D224" s="200">
        <v>374.49</v>
      </c>
      <c r="M224" s="3"/>
      <c r="N224" s="3"/>
      <c r="O224" s="3"/>
      <c r="P224" s="3"/>
      <c r="Q224" s="4"/>
      <c r="R224" s="4"/>
    </row>
    <row r="225" spans="1:18" ht="15">
      <c r="A225" s="6"/>
      <c r="B225" s="59"/>
      <c r="C225" s="192"/>
      <c r="D225" s="201"/>
      <c r="M225" s="3"/>
      <c r="N225" s="3"/>
      <c r="O225" s="3"/>
      <c r="P225" s="3"/>
      <c r="Q225" s="4"/>
      <c r="R225" s="4"/>
    </row>
    <row r="226" spans="1:18" ht="15.5" thickBot="1">
      <c r="A226" s="6">
        <f>A224+1</f>
        <v>109</v>
      </c>
      <c r="B226" s="60" t="s">
        <v>48</v>
      </c>
      <c r="C226" s="194" t="s">
        <v>457</v>
      </c>
      <c r="D226" s="285">
        <v>434</v>
      </c>
      <c r="M226" s="3"/>
      <c r="N226" s="3"/>
      <c r="O226" s="3"/>
      <c r="P226" s="3"/>
      <c r="Q226" s="4"/>
      <c r="R226" s="4"/>
    </row>
    <row r="227" spans="1:18" ht="15">
      <c r="A227" s="6"/>
      <c r="B227" s="59"/>
      <c r="C227" s="59"/>
      <c r="D227" s="285"/>
      <c r="M227" s="3"/>
      <c r="N227" s="3"/>
      <c r="O227" s="3"/>
      <c r="P227" s="3"/>
      <c r="Q227" s="4"/>
      <c r="R227" s="4"/>
    </row>
    <row r="228" spans="1:18" ht="15">
      <c r="A228" s="6">
        <f>A226+1</f>
        <v>110</v>
      </c>
      <c r="B228" s="59" t="s">
        <v>184</v>
      </c>
      <c r="C228" s="202" t="s">
        <v>468</v>
      </c>
      <c r="D228" s="285">
        <v>406</v>
      </c>
      <c r="M228" s="3"/>
      <c r="N228" s="3"/>
      <c r="O228" s="3"/>
      <c r="P228" s="3"/>
      <c r="Q228" s="4"/>
      <c r="R228" s="4"/>
    </row>
    <row r="229" spans="1:18" ht="15">
      <c r="A229" s="6"/>
      <c r="B229" s="59"/>
      <c r="C229" s="202"/>
      <c r="D229" s="285"/>
      <c r="M229" s="3"/>
      <c r="N229" s="3"/>
      <c r="O229" s="3"/>
      <c r="P229" s="3"/>
      <c r="Q229" s="4"/>
      <c r="R229" s="4"/>
    </row>
    <row r="230" spans="1:18" ht="15">
      <c r="A230" s="6">
        <f>A228+1</f>
        <v>111</v>
      </c>
      <c r="B230" s="59" t="s">
        <v>185</v>
      </c>
      <c r="C230" s="202" t="s">
        <v>460</v>
      </c>
      <c r="D230" s="285">
        <v>390</v>
      </c>
      <c r="M230" s="3"/>
      <c r="N230" s="3"/>
      <c r="O230" s="3"/>
      <c r="P230" s="3"/>
      <c r="Q230" s="4"/>
      <c r="R230" s="4"/>
    </row>
    <row r="231" spans="1:18" ht="15">
      <c r="A231" s="6"/>
      <c r="B231" s="59"/>
      <c r="C231" s="202"/>
      <c r="D231" s="285"/>
      <c r="M231" s="3"/>
      <c r="N231" s="3"/>
      <c r="O231" s="3"/>
      <c r="P231" s="3"/>
      <c r="Q231" s="4"/>
      <c r="R231" s="4"/>
    </row>
    <row r="232" spans="1:18" ht="15">
      <c r="A232" s="6">
        <f>A230+1</f>
        <v>112</v>
      </c>
      <c r="B232" s="59" t="s">
        <v>186</v>
      </c>
      <c r="C232" s="202" t="s">
        <v>463</v>
      </c>
      <c r="D232" s="285">
        <v>276.49200000000002</v>
      </c>
      <c r="M232" s="3"/>
      <c r="N232" s="3"/>
      <c r="O232" s="3"/>
      <c r="P232" s="3"/>
      <c r="Q232" s="4"/>
      <c r="R232" s="4"/>
    </row>
    <row r="233" spans="1:18" ht="15">
      <c r="A233" s="6"/>
      <c r="B233" s="59"/>
      <c r="C233" s="202"/>
      <c r="D233" s="201"/>
      <c r="M233" s="3"/>
      <c r="N233" s="3"/>
      <c r="O233" s="3"/>
      <c r="P233" s="3"/>
      <c r="Q233" s="4"/>
      <c r="R233" s="4"/>
    </row>
    <row r="234" spans="1:18" ht="15">
      <c r="A234" s="6">
        <v>113</v>
      </c>
      <c r="B234" s="60" t="s">
        <v>54</v>
      </c>
      <c r="C234" s="202" t="s">
        <v>475</v>
      </c>
      <c r="D234" s="353">
        <v>397</v>
      </c>
      <c r="M234" s="3"/>
      <c r="N234" s="3"/>
      <c r="O234" s="3"/>
      <c r="P234" s="3"/>
      <c r="Q234" s="4"/>
      <c r="R234" s="4"/>
    </row>
    <row r="235" spans="1:18" ht="15">
      <c r="A235" s="6"/>
      <c r="B235" s="202"/>
      <c r="C235" s="202"/>
      <c r="D235" s="353"/>
      <c r="M235" s="3"/>
      <c r="N235" s="3"/>
      <c r="O235" s="3"/>
      <c r="P235" s="3"/>
      <c r="Q235" s="4"/>
      <c r="R235" s="4"/>
    </row>
    <row r="236" spans="1:18" ht="15">
      <c r="A236" s="6">
        <f>A234+1</f>
        <v>114</v>
      </c>
      <c r="B236" s="59" t="s">
        <v>187</v>
      </c>
      <c r="C236" s="202" t="s">
        <v>520</v>
      </c>
      <c r="D236" s="353">
        <v>380</v>
      </c>
      <c r="M236" s="3"/>
      <c r="N236" s="3"/>
      <c r="O236" s="3"/>
      <c r="P236" s="3"/>
      <c r="Q236" s="4"/>
      <c r="R236" s="4"/>
    </row>
    <row r="237" spans="1:18" ht="15">
      <c r="A237" s="6"/>
      <c r="B237" s="59"/>
      <c r="C237" s="202"/>
      <c r="D237" s="353"/>
      <c r="M237" s="3"/>
      <c r="N237" s="3"/>
      <c r="O237" s="3"/>
      <c r="P237" s="3"/>
      <c r="Q237" s="4"/>
      <c r="R237" s="4"/>
    </row>
    <row r="238" spans="1:18" ht="15">
      <c r="A238" s="6">
        <f>A236+1</f>
        <v>115</v>
      </c>
      <c r="B238" s="59" t="s">
        <v>188</v>
      </c>
      <c r="C238" s="202" t="s">
        <v>458</v>
      </c>
      <c r="D238" s="353">
        <v>342</v>
      </c>
      <c r="M238" s="3"/>
      <c r="N238" s="3"/>
      <c r="O238" s="3"/>
      <c r="P238" s="3"/>
      <c r="Q238" s="4"/>
      <c r="R238" s="4"/>
    </row>
    <row r="239" spans="1:18" ht="15">
      <c r="A239" s="6"/>
      <c r="B239" s="59"/>
      <c r="C239" s="202"/>
      <c r="D239" s="353"/>
      <c r="M239" s="3"/>
      <c r="N239" s="3"/>
      <c r="O239" s="3"/>
      <c r="P239" s="3"/>
      <c r="Q239" s="4"/>
      <c r="R239" s="4"/>
    </row>
    <row r="240" spans="1:18" ht="15">
      <c r="A240" s="6">
        <f>A238+1</f>
        <v>116</v>
      </c>
      <c r="B240" s="59" t="s">
        <v>189</v>
      </c>
      <c r="C240" s="202" t="s">
        <v>460</v>
      </c>
      <c r="D240" s="353">
        <v>416.81</v>
      </c>
      <c r="M240" s="3"/>
      <c r="N240" s="3"/>
      <c r="O240" s="3"/>
      <c r="P240" s="3"/>
      <c r="Q240" s="4"/>
      <c r="R240" s="4"/>
    </row>
    <row r="241" spans="1:18" ht="15">
      <c r="A241" s="6"/>
      <c r="B241" s="202"/>
      <c r="C241" s="202"/>
      <c r="D241" s="353"/>
      <c r="M241" s="3"/>
      <c r="N241" s="3"/>
      <c r="O241" s="3"/>
      <c r="P241" s="3"/>
      <c r="Q241" s="4"/>
      <c r="R241" s="4"/>
    </row>
    <row r="242" spans="1:18" ht="15">
      <c r="A242" s="6">
        <f>A240+1</f>
        <v>117</v>
      </c>
      <c r="B242" s="60" t="s">
        <v>191</v>
      </c>
      <c r="C242" s="202" t="s">
        <v>566</v>
      </c>
      <c r="D242" s="353">
        <v>203.90199999999999</v>
      </c>
      <c r="M242" s="3"/>
      <c r="N242" s="3"/>
      <c r="O242" s="3"/>
      <c r="P242" s="3"/>
      <c r="Q242" s="4"/>
      <c r="R242" s="4"/>
    </row>
    <row r="243" spans="1:18" ht="15">
      <c r="A243" s="6"/>
      <c r="B243" s="202"/>
      <c r="C243" s="202"/>
      <c r="D243" s="353"/>
      <c r="M243" s="3"/>
      <c r="N243" s="3"/>
      <c r="O243" s="3"/>
      <c r="P243" s="3"/>
      <c r="Q243" s="4"/>
      <c r="R243" s="4"/>
    </row>
    <row r="244" spans="1:18" ht="15">
      <c r="A244" s="6">
        <f>A242+1</f>
        <v>118</v>
      </c>
      <c r="B244" s="60" t="s">
        <v>193</v>
      </c>
      <c r="C244" s="202" t="s">
        <v>566</v>
      </c>
      <c r="D244" s="353">
        <v>382</v>
      </c>
      <c r="M244" s="3"/>
      <c r="N244" s="3"/>
      <c r="O244" s="3"/>
      <c r="P244" s="3"/>
      <c r="Q244" s="4"/>
      <c r="R244" s="4"/>
    </row>
    <row r="245" spans="1:18" ht="15">
      <c r="A245" s="6"/>
      <c r="B245" s="202"/>
      <c r="C245" s="202"/>
      <c r="D245" s="353"/>
      <c r="M245" s="3"/>
      <c r="N245" s="3"/>
      <c r="O245" s="3"/>
      <c r="P245" s="3"/>
      <c r="Q245" s="4"/>
      <c r="R245" s="4"/>
    </row>
    <row r="246" spans="1:18" ht="15">
      <c r="A246" s="6">
        <f>A244+1</f>
        <v>119</v>
      </c>
      <c r="B246" s="360" t="s">
        <v>568</v>
      </c>
      <c r="C246" s="202" t="s">
        <v>460</v>
      </c>
      <c r="D246" s="353">
        <v>320.79599999999999</v>
      </c>
      <c r="M246" s="3"/>
      <c r="N246" s="3"/>
      <c r="O246" s="3"/>
      <c r="P246" s="3"/>
      <c r="Q246" s="4"/>
      <c r="R246" s="4"/>
    </row>
    <row r="247" spans="1:18" ht="15">
      <c r="A247" s="6"/>
      <c r="B247" s="202"/>
      <c r="C247" s="202"/>
      <c r="D247" s="353"/>
      <c r="M247" s="3"/>
      <c r="N247" s="3"/>
      <c r="O247" s="3"/>
      <c r="P247" s="3"/>
      <c r="Q247" s="4"/>
      <c r="R247" s="4"/>
    </row>
    <row r="248" spans="1:18" ht="15">
      <c r="A248" s="6">
        <f>A246+1</f>
        <v>120</v>
      </c>
      <c r="B248" s="60" t="s">
        <v>194</v>
      </c>
      <c r="C248" s="202" t="s">
        <v>465</v>
      </c>
      <c r="D248" s="353">
        <v>414</v>
      </c>
      <c r="M248" s="3"/>
      <c r="N248" s="3"/>
      <c r="O248" s="3"/>
      <c r="P248" s="3"/>
      <c r="Q248" s="4"/>
      <c r="R248" s="4"/>
    </row>
    <row r="249" spans="1:18" ht="15">
      <c r="A249" s="6"/>
      <c r="B249" s="202"/>
      <c r="C249" s="202"/>
      <c r="D249" s="353"/>
      <c r="M249" s="3"/>
      <c r="N249" s="3"/>
      <c r="O249" s="3"/>
      <c r="P249" s="3"/>
      <c r="Q249" s="4"/>
      <c r="R249" s="4"/>
    </row>
    <row r="250" spans="1:18" ht="15">
      <c r="A250" s="6">
        <f>A248+1</f>
        <v>121</v>
      </c>
      <c r="B250" s="360" t="s">
        <v>570</v>
      </c>
      <c r="C250" s="202" t="s">
        <v>468</v>
      </c>
      <c r="D250" s="353">
        <v>425</v>
      </c>
      <c r="M250" s="3"/>
      <c r="N250" s="3"/>
      <c r="O250" s="3"/>
      <c r="P250" s="3"/>
      <c r="Q250" s="4"/>
      <c r="R250" s="4"/>
    </row>
    <row r="251" spans="1:18" ht="15">
      <c r="A251" s="6"/>
      <c r="B251" s="202"/>
      <c r="C251" s="202"/>
      <c r="D251" s="353"/>
      <c r="M251" s="3"/>
      <c r="N251" s="3"/>
      <c r="O251" s="3"/>
      <c r="P251" s="3"/>
      <c r="Q251" s="4"/>
      <c r="R251" s="4"/>
    </row>
    <row r="252" spans="1:18" ht="15">
      <c r="A252" s="361">
        <f>A250+1</f>
        <v>122</v>
      </c>
      <c r="B252" s="360" t="s">
        <v>571</v>
      </c>
      <c r="C252" s="202" t="s">
        <v>458</v>
      </c>
      <c r="D252" s="353">
        <v>373</v>
      </c>
      <c r="M252" s="3"/>
      <c r="N252" s="3"/>
      <c r="O252" s="3"/>
      <c r="P252" s="3"/>
    </row>
    <row r="253" spans="1:18" ht="15">
      <c r="A253" s="6"/>
      <c r="B253" s="202"/>
      <c r="C253" s="202"/>
      <c r="D253" s="353"/>
      <c r="M253" s="3"/>
      <c r="N253" s="3"/>
      <c r="O253" s="3"/>
      <c r="P253" s="3"/>
      <c r="Q253" s="4"/>
      <c r="R253" s="4"/>
    </row>
    <row r="254" spans="1:18" ht="15">
      <c r="A254" s="361">
        <f>A252+1</f>
        <v>123</v>
      </c>
      <c r="B254" s="360" t="s">
        <v>572</v>
      </c>
      <c r="C254" s="202" t="s">
        <v>458</v>
      </c>
      <c r="D254" s="353">
        <v>357</v>
      </c>
    </row>
    <row r="255" spans="1:18" ht="15">
      <c r="A255" s="361"/>
      <c r="B255" s="202"/>
      <c r="C255" s="202"/>
      <c r="D255" s="353"/>
    </row>
    <row r="256" spans="1:18" ht="15">
      <c r="A256" s="361">
        <f>A254+1</f>
        <v>124</v>
      </c>
      <c r="B256" s="360" t="s">
        <v>573</v>
      </c>
      <c r="C256" s="202" t="s">
        <v>520</v>
      </c>
      <c r="D256" s="353">
        <v>402.19900000000001</v>
      </c>
    </row>
    <row r="257" spans="1:4" ht="15">
      <c r="A257" s="361"/>
      <c r="B257" s="202"/>
      <c r="C257" s="202"/>
      <c r="D257" s="353"/>
    </row>
    <row r="258" spans="1:4" ht="15">
      <c r="A258" s="361">
        <f>A256+1</f>
        <v>125</v>
      </c>
      <c r="B258" s="60" t="s">
        <v>579</v>
      </c>
      <c r="C258" s="202" t="s">
        <v>474</v>
      </c>
      <c r="D258" s="353">
        <v>419</v>
      </c>
    </row>
    <row r="259" spans="1:4">
      <c r="A259" s="361"/>
      <c r="B259" s="362"/>
      <c r="C259" s="362"/>
      <c r="D259" s="362"/>
    </row>
    <row r="260" spans="1:4" ht="18.5">
      <c r="A260" s="361">
        <f>A258+1</f>
        <v>126</v>
      </c>
      <c r="B260" s="60" t="s">
        <v>580</v>
      </c>
      <c r="C260" s="363" t="s">
        <v>523</v>
      </c>
      <c r="D260" s="353">
        <v>231</v>
      </c>
    </row>
    <row r="261" spans="1:4" ht="18">
      <c r="A261" s="361"/>
      <c r="B261" s="364"/>
      <c r="C261" s="365"/>
      <c r="D261" s="362"/>
    </row>
    <row r="262" spans="1:4" ht="18.5">
      <c r="A262" s="361">
        <f>A260+1</f>
        <v>127</v>
      </c>
      <c r="B262" s="60" t="s">
        <v>581</v>
      </c>
      <c r="C262" s="363" t="s">
        <v>523</v>
      </c>
      <c r="D262" s="353">
        <v>103</v>
      </c>
    </row>
    <row r="263" spans="1:4">
      <c r="D263" s="197">
        <f>SUM(D10:D262)</f>
        <v>47661.921999999991</v>
      </c>
    </row>
    <row r="264" spans="1:4">
      <c r="B264" s="2" t="s">
        <v>89</v>
      </c>
    </row>
  </sheetData>
  <autoFilter ref="C8:C254" xr:uid="{00000000-0009-0000-0000-000008000000}"/>
  <mergeCells count="7">
    <mergeCell ref="F26:S26"/>
    <mergeCell ref="A6:F6"/>
    <mergeCell ref="A8:A9"/>
    <mergeCell ref="B8:B9"/>
    <mergeCell ref="C8:C9"/>
    <mergeCell ref="D8:D9"/>
    <mergeCell ref="F10:S10"/>
  </mergeCells>
  <conditionalFormatting sqref="D10:D37 D132:D169">
    <cfRule type="cellIs" dxfId="0" priority="1" stopIfTrue="1" operator="greaterThan">
      <formula>600</formula>
    </cfRule>
  </conditionalFormatting>
  <pageMargins left="0.70866141732283472" right="0.70866141732283472" top="0.94488188976377963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66"/>
  <sheetViews>
    <sheetView zoomScale="70" zoomScaleNormal="70" workbookViewId="0">
      <selection activeCell="I53" sqref="I53"/>
    </sheetView>
  </sheetViews>
  <sheetFormatPr defaultColWidth="9.1796875" defaultRowHeight="14.5"/>
  <cols>
    <col min="1" max="1" width="18.81640625" style="165" customWidth="1"/>
    <col min="2" max="2" width="18.08984375" style="165" customWidth="1"/>
    <col min="3" max="3" width="24.453125" style="165" customWidth="1"/>
    <col min="4" max="4" width="14.54296875" style="165" customWidth="1"/>
    <col min="5" max="5" width="16.90625" style="165" customWidth="1"/>
    <col min="6" max="6" width="14.1796875" style="165" customWidth="1"/>
    <col min="7" max="7" width="15.6328125" style="165" customWidth="1"/>
    <col min="8" max="8" width="14.90625" style="165" customWidth="1"/>
    <col min="9" max="9" width="20.36328125" style="165" customWidth="1"/>
    <col min="10" max="11" width="24.1796875" style="165" customWidth="1"/>
    <col min="12" max="12" width="34.453125" style="165" customWidth="1"/>
    <col min="13" max="13" width="35.90625" style="165" customWidth="1"/>
    <col min="14" max="14" width="11.81640625" style="165" customWidth="1"/>
    <col min="15" max="15" width="42.54296875" style="165" customWidth="1"/>
    <col min="16" max="16" width="27.453125" style="165" customWidth="1"/>
    <col min="17" max="256" width="9.1796875" style="165"/>
    <col min="257" max="257" width="17.453125" style="165" customWidth="1"/>
    <col min="258" max="258" width="13.81640625" style="165" customWidth="1"/>
    <col min="259" max="259" width="16.1796875" style="165" customWidth="1"/>
    <col min="260" max="260" width="13" style="165" customWidth="1"/>
    <col min="261" max="261" width="11.1796875" style="165" customWidth="1"/>
    <col min="262" max="262" width="11.81640625" style="165" customWidth="1"/>
    <col min="263" max="263" width="14.90625" style="165" customWidth="1"/>
    <col min="264" max="264" width="11.81640625" style="165" customWidth="1"/>
    <col min="265" max="265" width="20.54296875" style="165" customWidth="1"/>
    <col min="266" max="266" width="12.6328125" style="165" customWidth="1"/>
    <col min="267" max="267" width="14.54296875" style="165" customWidth="1"/>
    <col min="268" max="268" width="34.453125" style="165" customWidth="1"/>
    <col min="269" max="269" width="10.6328125" style="165" customWidth="1"/>
    <col min="270" max="270" width="9.1796875" style="165"/>
    <col min="271" max="271" width="26.453125" style="165" customWidth="1"/>
    <col min="272" max="272" width="27.453125" style="165" customWidth="1"/>
    <col min="273" max="512" width="9.1796875" style="165"/>
    <col min="513" max="513" width="17.453125" style="165" customWidth="1"/>
    <col min="514" max="514" width="13.81640625" style="165" customWidth="1"/>
    <col min="515" max="515" width="16.1796875" style="165" customWidth="1"/>
    <col min="516" max="516" width="13" style="165" customWidth="1"/>
    <col min="517" max="517" width="11.1796875" style="165" customWidth="1"/>
    <col min="518" max="518" width="11.81640625" style="165" customWidth="1"/>
    <col min="519" max="519" width="14.90625" style="165" customWidth="1"/>
    <col min="520" max="520" width="11.81640625" style="165" customWidth="1"/>
    <col min="521" max="521" width="20.54296875" style="165" customWidth="1"/>
    <col min="522" max="522" width="12.6328125" style="165" customWidth="1"/>
    <col min="523" max="523" width="14.54296875" style="165" customWidth="1"/>
    <col min="524" max="524" width="34.453125" style="165" customWidth="1"/>
    <col min="525" max="525" width="10.6328125" style="165" customWidth="1"/>
    <col min="526" max="526" width="9.1796875" style="165"/>
    <col min="527" max="527" width="26.453125" style="165" customWidth="1"/>
    <col min="528" max="528" width="27.453125" style="165" customWidth="1"/>
    <col min="529" max="768" width="9.1796875" style="165"/>
    <col min="769" max="769" width="17.453125" style="165" customWidth="1"/>
    <col min="770" max="770" width="13.81640625" style="165" customWidth="1"/>
    <col min="771" max="771" width="16.1796875" style="165" customWidth="1"/>
    <col min="772" max="772" width="13" style="165" customWidth="1"/>
    <col min="773" max="773" width="11.1796875" style="165" customWidth="1"/>
    <col min="774" max="774" width="11.81640625" style="165" customWidth="1"/>
    <col min="775" max="775" width="14.90625" style="165" customWidth="1"/>
    <col min="776" max="776" width="11.81640625" style="165" customWidth="1"/>
    <col min="777" max="777" width="20.54296875" style="165" customWidth="1"/>
    <col min="778" max="778" width="12.6328125" style="165" customWidth="1"/>
    <col min="779" max="779" width="14.54296875" style="165" customWidth="1"/>
    <col min="780" max="780" width="34.453125" style="165" customWidth="1"/>
    <col min="781" max="781" width="10.6328125" style="165" customWidth="1"/>
    <col min="782" max="782" width="9.1796875" style="165"/>
    <col min="783" max="783" width="26.453125" style="165" customWidth="1"/>
    <col min="784" max="784" width="27.453125" style="165" customWidth="1"/>
    <col min="785" max="1024" width="9.1796875" style="165"/>
    <col min="1025" max="1025" width="17.453125" style="165" customWidth="1"/>
    <col min="1026" max="1026" width="13.81640625" style="165" customWidth="1"/>
    <col min="1027" max="1027" width="16.1796875" style="165" customWidth="1"/>
    <col min="1028" max="1028" width="13" style="165" customWidth="1"/>
    <col min="1029" max="1029" width="11.1796875" style="165" customWidth="1"/>
    <col min="1030" max="1030" width="11.81640625" style="165" customWidth="1"/>
    <col min="1031" max="1031" width="14.90625" style="165" customWidth="1"/>
    <col min="1032" max="1032" width="11.81640625" style="165" customWidth="1"/>
    <col min="1033" max="1033" width="20.54296875" style="165" customWidth="1"/>
    <col min="1034" max="1034" width="12.6328125" style="165" customWidth="1"/>
    <col min="1035" max="1035" width="14.54296875" style="165" customWidth="1"/>
    <col min="1036" max="1036" width="34.453125" style="165" customWidth="1"/>
    <col min="1037" max="1037" width="10.6328125" style="165" customWidth="1"/>
    <col min="1038" max="1038" width="9.1796875" style="165"/>
    <col min="1039" max="1039" width="26.453125" style="165" customWidth="1"/>
    <col min="1040" max="1040" width="27.453125" style="165" customWidth="1"/>
    <col min="1041" max="1280" width="9.1796875" style="165"/>
    <col min="1281" max="1281" width="17.453125" style="165" customWidth="1"/>
    <col min="1282" max="1282" width="13.81640625" style="165" customWidth="1"/>
    <col min="1283" max="1283" width="16.1796875" style="165" customWidth="1"/>
    <col min="1284" max="1284" width="13" style="165" customWidth="1"/>
    <col min="1285" max="1285" width="11.1796875" style="165" customWidth="1"/>
    <col min="1286" max="1286" width="11.81640625" style="165" customWidth="1"/>
    <col min="1287" max="1287" width="14.90625" style="165" customWidth="1"/>
    <col min="1288" max="1288" width="11.81640625" style="165" customWidth="1"/>
    <col min="1289" max="1289" width="20.54296875" style="165" customWidth="1"/>
    <col min="1290" max="1290" width="12.6328125" style="165" customWidth="1"/>
    <col min="1291" max="1291" width="14.54296875" style="165" customWidth="1"/>
    <col min="1292" max="1292" width="34.453125" style="165" customWidth="1"/>
    <col min="1293" max="1293" width="10.6328125" style="165" customWidth="1"/>
    <col min="1294" max="1294" width="9.1796875" style="165"/>
    <col min="1295" max="1295" width="26.453125" style="165" customWidth="1"/>
    <col min="1296" max="1296" width="27.453125" style="165" customWidth="1"/>
    <col min="1297" max="1536" width="9.1796875" style="165"/>
    <col min="1537" max="1537" width="17.453125" style="165" customWidth="1"/>
    <col min="1538" max="1538" width="13.81640625" style="165" customWidth="1"/>
    <col min="1539" max="1539" width="16.1796875" style="165" customWidth="1"/>
    <col min="1540" max="1540" width="13" style="165" customWidth="1"/>
    <col min="1541" max="1541" width="11.1796875" style="165" customWidth="1"/>
    <col min="1542" max="1542" width="11.81640625" style="165" customWidth="1"/>
    <col min="1543" max="1543" width="14.90625" style="165" customWidth="1"/>
    <col min="1544" max="1544" width="11.81640625" style="165" customWidth="1"/>
    <col min="1545" max="1545" width="20.54296875" style="165" customWidth="1"/>
    <col min="1546" max="1546" width="12.6328125" style="165" customWidth="1"/>
    <col min="1547" max="1547" width="14.54296875" style="165" customWidth="1"/>
    <col min="1548" max="1548" width="34.453125" style="165" customWidth="1"/>
    <col min="1549" max="1549" width="10.6328125" style="165" customWidth="1"/>
    <col min="1550" max="1550" width="9.1796875" style="165"/>
    <col min="1551" max="1551" width="26.453125" style="165" customWidth="1"/>
    <col min="1552" max="1552" width="27.453125" style="165" customWidth="1"/>
    <col min="1553" max="1792" width="9.1796875" style="165"/>
    <col min="1793" max="1793" width="17.453125" style="165" customWidth="1"/>
    <col min="1794" max="1794" width="13.81640625" style="165" customWidth="1"/>
    <col min="1795" max="1795" width="16.1796875" style="165" customWidth="1"/>
    <col min="1796" max="1796" width="13" style="165" customWidth="1"/>
    <col min="1797" max="1797" width="11.1796875" style="165" customWidth="1"/>
    <col min="1798" max="1798" width="11.81640625" style="165" customWidth="1"/>
    <col min="1799" max="1799" width="14.90625" style="165" customWidth="1"/>
    <col min="1800" max="1800" width="11.81640625" style="165" customWidth="1"/>
    <col min="1801" max="1801" width="20.54296875" style="165" customWidth="1"/>
    <col min="1802" max="1802" width="12.6328125" style="165" customWidth="1"/>
    <col min="1803" max="1803" width="14.54296875" style="165" customWidth="1"/>
    <col min="1804" max="1804" width="34.453125" style="165" customWidth="1"/>
    <col min="1805" max="1805" width="10.6328125" style="165" customWidth="1"/>
    <col min="1806" max="1806" width="9.1796875" style="165"/>
    <col min="1807" max="1807" width="26.453125" style="165" customWidth="1"/>
    <col min="1808" max="1808" width="27.453125" style="165" customWidth="1"/>
    <col min="1809" max="2048" width="9.1796875" style="165"/>
    <col min="2049" max="2049" width="17.453125" style="165" customWidth="1"/>
    <col min="2050" max="2050" width="13.81640625" style="165" customWidth="1"/>
    <col min="2051" max="2051" width="16.1796875" style="165" customWidth="1"/>
    <col min="2052" max="2052" width="13" style="165" customWidth="1"/>
    <col min="2053" max="2053" width="11.1796875" style="165" customWidth="1"/>
    <col min="2054" max="2054" width="11.81640625" style="165" customWidth="1"/>
    <col min="2055" max="2055" width="14.90625" style="165" customWidth="1"/>
    <col min="2056" max="2056" width="11.81640625" style="165" customWidth="1"/>
    <col min="2057" max="2057" width="20.54296875" style="165" customWidth="1"/>
    <col min="2058" max="2058" width="12.6328125" style="165" customWidth="1"/>
    <col min="2059" max="2059" width="14.54296875" style="165" customWidth="1"/>
    <col min="2060" max="2060" width="34.453125" style="165" customWidth="1"/>
    <col min="2061" max="2061" width="10.6328125" style="165" customWidth="1"/>
    <col min="2062" max="2062" width="9.1796875" style="165"/>
    <col min="2063" max="2063" width="26.453125" style="165" customWidth="1"/>
    <col min="2064" max="2064" width="27.453125" style="165" customWidth="1"/>
    <col min="2065" max="2304" width="9.1796875" style="165"/>
    <col min="2305" max="2305" width="17.453125" style="165" customWidth="1"/>
    <col min="2306" max="2306" width="13.81640625" style="165" customWidth="1"/>
    <col min="2307" max="2307" width="16.1796875" style="165" customWidth="1"/>
    <col min="2308" max="2308" width="13" style="165" customWidth="1"/>
    <col min="2309" max="2309" width="11.1796875" style="165" customWidth="1"/>
    <col min="2310" max="2310" width="11.81640625" style="165" customWidth="1"/>
    <col min="2311" max="2311" width="14.90625" style="165" customWidth="1"/>
    <col min="2312" max="2312" width="11.81640625" style="165" customWidth="1"/>
    <col min="2313" max="2313" width="20.54296875" style="165" customWidth="1"/>
    <col min="2314" max="2314" width="12.6328125" style="165" customWidth="1"/>
    <col min="2315" max="2315" width="14.54296875" style="165" customWidth="1"/>
    <col min="2316" max="2316" width="34.453125" style="165" customWidth="1"/>
    <col min="2317" max="2317" width="10.6328125" style="165" customWidth="1"/>
    <col min="2318" max="2318" width="9.1796875" style="165"/>
    <col min="2319" max="2319" width="26.453125" style="165" customWidth="1"/>
    <col min="2320" max="2320" width="27.453125" style="165" customWidth="1"/>
    <col min="2321" max="2560" width="9.1796875" style="165"/>
    <col min="2561" max="2561" width="17.453125" style="165" customWidth="1"/>
    <col min="2562" max="2562" width="13.81640625" style="165" customWidth="1"/>
    <col min="2563" max="2563" width="16.1796875" style="165" customWidth="1"/>
    <col min="2564" max="2564" width="13" style="165" customWidth="1"/>
    <col min="2565" max="2565" width="11.1796875" style="165" customWidth="1"/>
    <col min="2566" max="2566" width="11.81640625" style="165" customWidth="1"/>
    <col min="2567" max="2567" width="14.90625" style="165" customWidth="1"/>
    <col min="2568" max="2568" width="11.81640625" style="165" customWidth="1"/>
    <col min="2569" max="2569" width="20.54296875" style="165" customWidth="1"/>
    <col min="2570" max="2570" width="12.6328125" style="165" customWidth="1"/>
    <col min="2571" max="2571" width="14.54296875" style="165" customWidth="1"/>
    <col min="2572" max="2572" width="34.453125" style="165" customWidth="1"/>
    <col min="2573" max="2573" width="10.6328125" style="165" customWidth="1"/>
    <col min="2574" max="2574" width="9.1796875" style="165"/>
    <col min="2575" max="2575" width="26.453125" style="165" customWidth="1"/>
    <col min="2576" max="2576" width="27.453125" style="165" customWidth="1"/>
    <col min="2577" max="2816" width="9.1796875" style="165"/>
    <col min="2817" max="2817" width="17.453125" style="165" customWidth="1"/>
    <col min="2818" max="2818" width="13.81640625" style="165" customWidth="1"/>
    <col min="2819" max="2819" width="16.1796875" style="165" customWidth="1"/>
    <col min="2820" max="2820" width="13" style="165" customWidth="1"/>
    <col min="2821" max="2821" width="11.1796875" style="165" customWidth="1"/>
    <col min="2822" max="2822" width="11.81640625" style="165" customWidth="1"/>
    <col min="2823" max="2823" width="14.90625" style="165" customWidth="1"/>
    <col min="2824" max="2824" width="11.81640625" style="165" customWidth="1"/>
    <col min="2825" max="2825" width="20.54296875" style="165" customWidth="1"/>
    <col min="2826" max="2826" width="12.6328125" style="165" customWidth="1"/>
    <col min="2827" max="2827" width="14.54296875" style="165" customWidth="1"/>
    <col min="2828" max="2828" width="34.453125" style="165" customWidth="1"/>
    <col min="2829" max="2829" width="10.6328125" style="165" customWidth="1"/>
    <col min="2830" max="2830" width="9.1796875" style="165"/>
    <col min="2831" max="2831" width="26.453125" style="165" customWidth="1"/>
    <col min="2832" max="2832" width="27.453125" style="165" customWidth="1"/>
    <col min="2833" max="3072" width="9.1796875" style="165"/>
    <col min="3073" max="3073" width="17.453125" style="165" customWidth="1"/>
    <col min="3074" max="3074" width="13.81640625" style="165" customWidth="1"/>
    <col min="3075" max="3075" width="16.1796875" style="165" customWidth="1"/>
    <col min="3076" max="3076" width="13" style="165" customWidth="1"/>
    <col min="3077" max="3077" width="11.1796875" style="165" customWidth="1"/>
    <col min="3078" max="3078" width="11.81640625" style="165" customWidth="1"/>
    <col min="3079" max="3079" width="14.90625" style="165" customWidth="1"/>
    <col min="3080" max="3080" width="11.81640625" style="165" customWidth="1"/>
    <col min="3081" max="3081" width="20.54296875" style="165" customWidth="1"/>
    <col min="3082" max="3082" width="12.6328125" style="165" customWidth="1"/>
    <col min="3083" max="3083" width="14.54296875" style="165" customWidth="1"/>
    <col min="3084" max="3084" width="34.453125" style="165" customWidth="1"/>
    <col min="3085" max="3085" width="10.6328125" style="165" customWidth="1"/>
    <col min="3086" max="3086" width="9.1796875" style="165"/>
    <col min="3087" max="3087" width="26.453125" style="165" customWidth="1"/>
    <col min="3088" max="3088" width="27.453125" style="165" customWidth="1"/>
    <col min="3089" max="3328" width="9.1796875" style="165"/>
    <col min="3329" max="3329" width="17.453125" style="165" customWidth="1"/>
    <col min="3330" max="3330" width="13.81640625" style="165" customWidth="1"/>
    <col min="3331" max="3331" width="16.1796875" style="165" customWidth="1"/>
    <col min="3332" max="3332" width="13" style="165" customWidth="1"/>
    <col min="3333" max="3333" width="11.1796875" style="165" customWidth="1"/>
    <col min="3334" max="3334" width="11.81640625" style="165" customWidth="1"/>
    <col min="3335" max="3335" width="14.90625" style="165" customWidth="1"/>
    <col min="3336" max="3336" width="11.81640625" style="165" customWidth="1"/>
    <col min="3337" max="3337" width="20.54296875" style="165" customWidth="1"/>
    <col min="3338" max="3338" width="12.6328125" style="165" customWidth="1"/>
    <col min="3339" max="3339" width="14.54296875" style="165" customWidth="1"/>
    <col min="3340" max="3340" width="34.453125" style="165" customWidth="1"/>
    <col min="3341" max="3341" width="10.6328125" style="165" customWidth="1"/>
    <col min="3342" max="3342" width="9.1796875" style="165"/>
    <col min="3343" max="3343" width="26.453125" style="165" customWidth="1"/>
    <col min="3344" max="3344" width="27.453125" style="165" customWidth="1"/>
    <col min="3345" max="3584" width="9.1796875" style="165"/>
    <col min="3585" max="3585" width="17.453125" style="165" customWidth="1"/>
    <col min="3586" max="3586" width="13.81640625" style="165" customWidth="1"/>
    <col min="3587" max="3587" width="16.1796875" style="165" customWidth="1"/>
    <col min="3588" max="3588" width="13" style="165" customWidth="1"/>
    <col min="3589" max="3589" width="11.1796875" style="165" customWidth="1"/>
    <col min="3590" max="3590" width="11.81640625" style="165" customWidth="1"/>
    <col min="3591" max="3591" width="14.90625" style="165" customWidth="1"/>
    <col min="3592" max="3592" width="11.81640625" style="165" customWidth="1"/>
    <col min="3593" max="3593" width="20.54296875" style="165" customWidth="1"/>
    <col min="3594" max="3594" width="12.6328125" style="165" customWidth="1"/>
    <col min="3595" max="3595" width="14.54296875" style="165" customWidth="1"/>
    <col min="3596" max="3596" width="34.453125" style="165" customWidth="1"/>
    <col min="3597" max="3597" width="10.6328125" style="165" customWidth="1"/>
    <col min="3598" max="3598" width="9.1796875" style="165"/>
    <col min="3599" max="3599" width="26.453125" style="165" customWidth="1"/>
    <col min="3600" max="3600" width="27.453125" style="165" customWidth="1"/>
    <col min="3601" max="3840" width="9.1796875" style="165"/>
    <col min="3841" max="3841" width="17.453125" style="165" customWidth="1"/>
    <col min="3842" max="3842" width="13.81640625" style="165" customWidth="1"/>
    <col min="3843" max="3843" width="16.1796875" style="165" customWidth="1"/>
    <col min="3844" max="3844" width="13" style="165" customWidth="1"/>
    <col min="3845" max="3845" width="11.1796875" style="165" customWidth="1"/>
    <col min="3846" max="3846" width="11.81640625" style="165" customWidth="1"/>
    <col min="3847" max="3847" width="14.90625" style="165" customWidth="1"/>
    <col min="3848" max="3848" width="11.81640625" style="165" customWidth="1"/>
    <col min="3849" max="3849" width="20.54296875" style="165" customWidth="1"/>
    <col min="3850" max="3850" width="12.6328125" style="165" customWidth="1"/>
    <col min="3851" max="3851" width="14.54296875" style="165" customWidth="1"/>
    <col min="3852" max="3852" width="34.453125" style="165" customWidth="1"/>
    <col min="3853" max="3853" width="10.6328125" style="165" customWidth="1"/>
    <col min="3854" max="3854" width="9.1796875" style="165"/>
    <col min="3855" max="3855" width="26.453125" style="165" customWidth="1"/>
    <col min="3856" max="3856" width="27.453125" style="165" customWidth="1"/>
    <col min="3857" max="4096" width="9.1796875" style="165"/>
    <col min="4097" max="4097" width="17.453125" style="165" customWidth="1"/>
    <col min="4098" max="4098" width="13.81640625" style="165" customWidth="1"/>
    <col min="4099" max="4099" width="16.1796875" style="165" customWidth="1"/>
    <col min="4100" max="4100" width="13" style="165" customWidth="1"/>
    <col min="4101" max="4101" width="11.1796875" style="165" customWidth="1"/>
    <col min="4102" max="4102" width="11.81640625" style="165" customWidth="1"/>
    <col min="4103" max="4103" width="14.90625" style="165" customWidth="1"/>
    <col min="4104" max="4104" width="11.81640625" style="165" customWidth="1"/>
    <col min="4105" max="4105" width="20.54296875" style="165" customWidth="1"/>
    <col min="4106" max="4106" width="12.6328125" style="165" customWidth="1"/>
    <col min="4107" max="4107" width="14.54296875" style="165" customWidth="1"/>
    <col min="4108" max="4108" width="34.453125" style="165" customWidth="1"/>
    <col min="4109" max="4109" width="10.6328125" style="165" customWidth="1"/>
    <col min="4110" max="4110" width="9.1796875" style="165"/>
    <col min="4111" max="4111" width="26.453125" style="165" customWidth="1"/>
    <col min="4112" max="4112" width="27.453125" style="165" customWidth="1"/>
    <col min="4113" max="4352" width="9.1796875" style="165"/>
    <col min="4353" max="4353" width="17.453125" style="165" customWidth="1"/>
    <col min="4354" max="4354" width="13.81640625" style="165" customWidth="1"/>
    <col min="4355" max="4355" width="16.1796875" style="165" customWidth="1"/>
    <col min="4356" max="4356" width="13" style="165" customWidth="1"/>
    <col min="4357" max="4357" width="11.1796875" style="165" customWidth="1"/>
    <col min="4358" max="4358" width="11.81640625" style="165" customWidth="1"/>
    <col min="4359" max="4359" width="14.90625" style="165" customWidth="1"/>
    <col min="4360" max="4360" width="11.81640625" style="165" customWidth="1"/>
    <col min="4361" max="4361" width="20.54296875" style="165" customWidth="1"/>
    <col min="4362" max="4362" width="12.6328125" style="165" customWidth="1"/>
    <col min="4363" max="4363" width="14.54296875" style="165" customWidth="1"/>
    <col min="4364" max="4364" width="34.453125" style="165" customWidth="1"/>
    <col min="4365" max="4365" width="10.6328125" style="165" customWidth="1"/>
    <col min="4366" max="4366" width="9.1796875" style="165"/>
    <col min="4367" max="4367" width="26.453125" style="165" customWidth="1"/>
    <col min="4368" max="4368" width="27.453125" style="165" customWidth="1"/>
    <col min="4369" max="4608" width="9.1796875" style="165"/>
    <col min="4609" max="4609" width="17.453125" style="165" customWidth="1"/>
    <col min="4610" max="4610" width="13.81640625" style="165" customWidth="1"/>
    <col min="4611" max="4611" width="16.1796875" style="165" customWidth="1"/>
    <col min="4612" max="4612" width="13" style="165" customWidth="1"/>
    <col min="4613" max="4613" width="11.1796875" style="165" customWidth="1"/>
    <col min="4614" max="4614" width="11.81640625" style="165" customWidth="1"/>
    <col min="4615" max="4615" width="14.90625" style="165" customWidth="1"/>
    <col min="4616" max="4616" width="11.81640625" style="165" customWidth="1"/>
    <col min="4617" max="4617" width="20.54296875" style="165" customWidth="1"/>
    <col min="4618" max="4618" width="12.6328125" style="165" customWidth="1"/>
    <col min="4619" max="4619" width="14.54296875" style="165" customWidth="1"/>
    <col min="4620" max="4620" width="34.453125" style="165" customWidth="1"/>
    <col min="4621" max="4621" width="10.6328125" style="165" customWidth="1"/>
    <col min="4622" max="4622" width="9.1796875" style="165"/>
    <col min="4623" max="4623" width="26.453125" style="165" customWidth="1"/>
    <col min="4624" max="4624" width="27.453125" style="165" customWidth="1"/>
    <col min="4625" max="4864" width="9.1796875" style="165"/>
    <col min="4865" max="4865" width="17.453125" style="165" customWidth="1"/>
    <col min="4866" max="4866" width="13.81640625" style="165" customWidth="1"/>
    <col min="4867" max="4867" width="16.1796875" style="165" customWidth="1"/>
    <col min="4868" max="4868" width="13" style="165" customWidth="1"/>
    <col min="4869" max="4869" width="11.1796875" style="165" customWidth="1"/>
    <col min="4870" max="4870" width="11.81640625" style="165" customWidth="1"/>
    <col min="4871" max="4871" width="14.90625" style="165" customWidth="1"/>
    <col min="4872" max="4872" width="11.81640625" style="165" customWidth="1"/>
    <col min="4873" max="4873" width="20.54296875" style="165" customWidth="1"/>
    <col min="4874" max="4874" width="12.6328125" style="165" customWidth="1"/>
    <col min="4875" max="4875" width="14.54296875" style="165" customWidth="1"/>
    <col min="4876" max="4876" width="34.453125" style="165" customWidth="1"/>
    <col min="4877" max="4877" width="10.6328125" style="165" customWidth="1"/>
    <col min="4878" max="4878" width="9.1796875" style="165"/>
    <col min="4879" max="4879" width="26.453125" style="165" customWidth="1"/>
    <col min="4880" max="4880" width="27.453125" style="165" customWidth="1"/>
    <col min="4881" max="5120" width="9.1796875" style="165"/>
    <col min="5121" max="5121" width="17.453125" style="165" customWidth="1"/>
    <col min="5122" max="5122" width="13.81640625" style="165" customWidth="1"/>
    <col min="5123" max="5123" width="16.1796875" style="165" customWidth="1"/>
    <col min="5124" max="5124" width="13" style="165" customWidth="1"/>
    <col min="5125" max="5125" width="11.1796875" style="165" customWidth="1"/>
    <col min="5126" max="5126" width="11.81640625" style="165" customWidth="1"/>
    <col min="5127" max="5127" width="14.90625" style="165" customWidth="1"/>
    <col min="5128" max="5128" width="11.81640625" style="165" customWidth="1"/>
    <col min="5129" max="5129" width="20.54296875" style="165" customWidth="1"/>
    <col min="5130" max="5130" width="12.6328125" style="165" customWidth="1"/>
    <col min="5131" max="5131" width="14.54296875" style="165" customWidth="1"/>
    <col min="5132" max="5132" width="34.453125" style="165" customWidth="1"/>
    <col min="5133" max="5133" width="10.6328125" style="165" customWidth="1"/>
    <col min="5134" max="5134" width="9.1796875" style="165"/>
    <col min="5135" max="5135" width="26.453125" style="165" customWidth="1"/>
    <col min="5136" max="5136" width="27.453125" style="165" customWidth="1"/>
    <col min="5137" max="5376" width="9.1796875" style="165"/>
    <col min="5377" max="5377" width="17.453125" style="165" customWidth="1"/>
    <col min="5378" max="5378" width="13.81640625" style="165" customWidth="1"/>
    <col min="5379" max="5379" width="16.1796875" style="165" customWidth="1"/>
    <col min="5380" max="5380" width="13" style="165" customWidth="1"/>
    <col min="5381" max="5381" width="11.1796875" style="165" customWidth="1"/>
    <col min="5382" max="5382" width="11.81640625" style="165" customWidth="1"/>
    <col min="5383" max="5383" width="14.90625" style="165" customWidth="1"/>
    <col min="5384" max="5384" width="11.81640625" style="165" customWidth="1"/>
    <col min="5385" max="5385" width="20.54296875" style="165" customWidth="1"/>
    <col min="5386" max="5386" width="12.6328125" style="165" customWidth="1"/>
    <col min="5387" max="5387" width="14.54296875" style="165" customWidth="1"/>
    <col min="5388" max="5388" width="34.453125" style="165" customWidth="1"/>
    <col min="5389" max="5389" width="10.6328125" style="165" customWidth="1"/>
    <col min="5390" max="5390" width="9.1796875" style="165"/>
    <col min="5391" max="5391" width="26.453125" style="165" customWidth="1"/>
    <col min="5392" max="5392" width="27.453125" style="165" customWidth="1"/>
    <col min="5393" max="5632" width="9.1796875" style="165"/>
    <col min="5633" max="5633" width="17.453125" style="165" customWidth="1"/>
    <col min="5634" max="5634" width="13.81640625" style="165" customWidth="1"/>
    <col min="5635" max="5635" width="16.1796875" style="165" customWidth="1"/>
    <col min="5636" max="5636" width="13" style="165" customWidth="1"/>
    <col min="5637" max="5637" width="11.1796875" style="165" customWidth="1"/>
    <col min="5638" max="5638" width="11.81640625" style="165" customWidth="1"/>
    <col min="5639" max="5639" width="14.90625" style="165" customWidth="1"/>
    <col min="5640" max="5640" width="11.81640625" style="165" customWidth="1"/>
    <col min="5641" max="5641" width="20.54296875" style="165" customWidth="1"/>
    <col min="5642" max="5642" width="12.6328125" style="165" customWidth="1"/>
    <col min="5643" max="5643" width="14.54296875" style="165" customWidth="1"/>
    <col min="5644" max="5644" width="34.453125" style="165" customWidth="1"/>
    <col min="5645" max="5645" width="10.6328125" style="165" customWidth="1"/>
    <col min="5646" max="5646" width="9.1796875" style="165"/>
    <col min="5647" max="5647" width="26.453125" style="165" customWidth="1"/>
    <col min="5648" max="5648" width="27.453125" style="165" customWidth="1"/>
    <col min="5649" max="5888" width="9.1796875" style="165"/>
    <col min="5889" max="5889" width="17.453125" style="165" customWidth="1"/>
    <col min="5890" max="5890" width="13.81640625" style="165" customWidth="1"/>
    <col min="5891" max="5891" width="16.1796875" style="165" customWidth="1"/>
    <col min="5892" max="5892" width="13" style="165" customWidth="1"/>
    <col min="5893" max="5893" width="11.1796875" style="165" customWidth="1"/>
    <col min="5894" max="5894" width="11.81640625" style="165" customWidth="1"/>
    <col min="5895" max="5895" width="14.90625" style="165" customWidth="1"/>
    <col min="5896" max="5896" width="11.81640625" style="165" customWidth="1"/>
    <col min="5897" max="5897" width="20.54296875" style="165" customWidth="1"/>
    <col min="5898" max="5898" width="12.6328125" style="165" customWidth="1"/>
    <col min="5899" max="5899" width="14.54296875" style="165" customWidth="1"/>
    <col min="5900" max="5900" width="34.453125" style="165" customWidth="1"/>
    <col min="5901" max="5901" width="10.6328125" style="165" customWidth="1"/>
    <col min="5902" max="5902" width="9.1796875" style="165"/>
    <col min="5903" max="5903" width="26.453125" style="165" customWidth="1"/>
    <col min="5904" max="5904" width="27.453125" style="165" customWidth="1"/>
    <col min="5905" max="6144" width="9.1796875" style="165"/>
    <col min="6145" max="6145" width="17.453125" style="165" customWidth="1"/>
    <col min="6146" max="6146" width="13.81640625" style="165" customWidth="1"/>
    <col min="6147" max="6147" width="16.1796875" style="165" customWidth="1"/>
    <col min="6148" max="6148" width="13" style="165" customWidth="1"/>
    <col min="6149" max="6149" width="11.1796875" style="165" customWidth="1"/>
    <col min="6150" max="6150" width="11.81640625" style="165" customWidth="1"/>
    <col min="6151" max="6151" width="14.90625" style="165" customWidth="1"/>
    <col min="6152" max="6152" width="11.81640625" style="165" customWidth="1"/>
    <col min="6153" max="6153" width="20.54296875" style="165" customWidth="1"/>
    <col min="6154" max="6154" width="12.6328125" style="165" customWidth="1"/>
    <col min="6155" max="6155" width="14.54296875" style="165" customWidth="1"/>
    <col min="6156" max="6156" width="34.453125" style="165" customWidth="1"/>
    <col min="6157" max="6157" width="10.6328125" style="165" customWidth="1"/>
    <col min="6158" max="6158" width="9.1796875" style="165"/>
    <col min="6159" max="6159" width="26.453125" style="165" customWidth="1"/>
    <col min="6160" max="6160" width="27.453125" style="165" customWidth="1"/>
    <col min="6161" max="6400" width="9.1796875" style="165"/>
    <col min="6401" max="6401" width="17.453125" style="165" customWidth="1"/>
    <col min="6402" max="6402" width="13.81640625" style="165" customWidth="1"/>
    <col min="6403" max="6403" width="16.1796875" style="165" customWidth="1"/>
    <col min="6404" max="6404" width="13" style="165" customWidth="1"/>
    <col min="6405" max="6405" width="11.1796875" style="165" customWidth="1"/>
    <col min="6406" max="6406" width="11.81640625" style="165" customWidth="1"/>
    <col min="6407" max="6407" width="14.90625" style="165" customWidth="1"/>
    <col min="6408" max="6408" width="11.81640625" style="165" customWidth="1"/>
    <col min="6409" max="6409" width="20.54296875" style="165" customWidth="1"/>
    <col min="6410" max="6410" width="12.6328125" style="165" customWidth="1"/>
    <col min="6411" max="6411" width="14.54296875" style="165" customWidth="1"/>
    <col min="6412" max="6412" width="34.453125" style="165" customWidth="1"/>
    <col min="6413" max="6413" width="10.6328125" style="165" customWidth="1"/>
    <col min="6414" max="6414" width="9.1796875" style="165"/>
    <col min="6415" max="6415" width="26.453125" style="165" customWidth="1"/>
    <col min="6416" max="6416" width="27.453125" style="165" customWidth="1"/>
    <col min="6417" max="6656" width="9.1796875" style="165"/>
    <col min="6657" max="6657" width="17.453125" style="165" customWidth="1"/>
    <col min="6658" max="6658" width="13.81640625" style="165" customWidth="1"/>
    <col min="6659" max="6659" width="16.1796875" style="165" customWidth="1"/>
    <col min="6660" max="6660" width="13" style="165" customWidth="1"/>
    <col min="6661" max="6661" width="11.1796875" style="165" customWidth="1"/>
    <col min="6662" max="6662" width="11.81640625" style="165" customWidth="1"/>
    <col min="6663" max="6663" width="14.90625" style="165" customWidth="1"/>
    <col min="6664" max="6664" width="11.81640625" style="165" customWidth="1"/>
    <col min="6665" max="6665" width="20.54296875" style="165" customWidth="1"/>
    <col min="6666" max="6666" width="12.6328125" style="165" customWidth="1"/>
    <col min="6667" max="6667" width="14.54296875" style="165" customWidth="1"/>
    <col min="6668" max="6668" width="34.453125" style="165" customWidth="1"/>
    <col min="6669" max="6669" width="10.6328125" style="165" customWidth="1"/>
    <col min="6670" max="6670" width="9.1796875" style="165"/>
    <col min="6671" max="6671" width="26.453125" style="165" customWidth="1"/>
    <col min="6672" max="6672" width="27.453125" style="165" customWidth="1"/>
    <col min="6673" max="6912" width="9.1796875" style="165"/>
    <col min="6913" max="6913" width="17.453125" style="165" customWidth="1"/>
    <col min="6914" max="6914" width="13.81640625" style="165" customWidth="1"/>
    <col min="6915" max="6915" width="16.1796875" style="165" customWidth="1"/>
    <col min="6916" max="6916" width="13" style="165" customWidth="1"/>
    <col min="6917" max="6917" width="11.1796875" style="165" customWidth="1"/>
    <col min="6918" max="6918" width="11.81640625" style="165" customWidth="1"/>
    <col min="6919" max="6919" width="14.90625" style="165" customWidth="1"/>
    <col min="6920" max="6920" width="11.81640625" style="165" customWidth="1"/>
    <col min="6921" max="6921" width="20.54296875" style="165" customWidth="1"/>
    <col min="6922" max="6922" width="12.6328125" style="165" customWidth="1"/>
    <col min="6923" max="6923" width="14.54296875" style="165" customWidth="1"/>
    <col min="6924" max="6924" width="34.453125" style="165" customWidth="1"/>
    <col min="6925" max="6925" width="10.6328125" style="165" customWidth="1"/>
    <col min="6926" max="6926" width="9.1796875" style="165"/>
    <col min="6927" max="6927" width="26.453125" style="165" customWidth="1"/>
    <col min="6928" max="6928" width="27.453125" style="165" customWidth="1"/>
    <col min="6929" max="7168" width="9.1796875" style="165"/>
    <col min="7169" max="7169" width="17.453125" style="165" customWidth="1"/>
    <col min="7170" max="7170" width="13.81640625" style="165" customWidth="1"/>
    <col min="7171" max="7171" width="16.1796875" style="165" customWidth="1"/>
    <col min="7172" max="7172" width="13" style="165" customWidth="1"/>
    <col min="7173" max="7173" width="11.1796875" style="165" customWidth="1"/>
    <col min="7174" max="7174" width="11.81640625" style="165" customWidth="1"/>
    <col min="7175" max="7175" width="14.90625" style="165" customWidth="1"/>
    <col min="7176" max="7176" width="11.81640625" style="165" customWidth="1"/>
    <col min="7177" max="7177" width="20.54296875" style="165" customWidth="1"/>
    <col min="7178" max="7178" width="12.6328125" style="165" customWidth="1"/>
    <col min="7179" max="7179" width="14.54296875" style="165" customWidth="1"/>
    <col min="7180" max="7180" width="34.453125" style="165" customWidth="1"/>
    <col min="7181" max="7181" width="10.6328125" style="165" customWidth="1"/>
    <col min="7182" max="7182" width="9.1796875" style="165"/>
    <col min="7183" max="7183" width="26.453125" style="165" customWidth="1"/>
    <col min="7184" max="7184" width="27.453125" style="165" customWidth="1"/>
    <col min="7185" max="7424" width="9.1796875" style="165"/>
    <col min="7425" max="7425" width="17.453125" style="165" customWidth="1"/>
    <col min="7426" max="7426" width="13.81640625" style="165" customWidth="1"/>
    <col min="7427" max="7427" width="16.1796875" style="165" customWidth="1"/>
    <col min="7428" max="7428" width="13" style="165" customWidth="1"/>
    <col min="7429" max="7429" width="11.1796875" style="165" customWidth="1"/>
    <col min="7430" max="7430" width="11.81640625" style="165" customWidth="1"/>
    <col min="7431" max="7431" width="14.90625" style="165" customWidth="1"/>
    <col min="7432" max="7432" width="11.81640625" style="165" customWidth="1"/>
    <col min="7433" max="7433" width="20.54296875" style="165" customWidth="1"/>
    <col min="7434" max="7434" width="12.6328125" style="165" customWidth="1"/>
    <col min="7435" max="7435" width="14.54296875" style="165" customWidth="1"/>
    <col min="7436" max="7436" width="34.453125" style="165" customWidth="1"/>
    <col min="7437" max="7437" width="10.6328125" style="165" customWidth="1"/>
    <col min="7438" max="7438" width="9.1796875" style="165"/>
    <col min="7439" max="7439" width="26.453125" style="165" customWidth="1"/>
    <col min="7440" max="7440" width="27.453125" style="165" customWidth="1"/>
    <col min="7441" max="7680" width="9.1796875" style="165"/>
    <col min="7681" max="7681" width="17.453125" style="165" customWidth="1"/>
    <col min="7682" max="7682" width="13.81640625" style="165" customWidth="1"/>
    <col min="7683" max="7683" width="16.1796875" style="165" customWidth="1"/>
    <col min="7684" max="7684" width="13" style="165" customWidth="1"/>
    <col min="7685" max="7685" width="11.1796875" style="165" customWidth="1"/>
    <col min="7686" max="7686" width="11.81640625" style="165" customWidth="1"/>
    <col min="7687" max="7687" width="14.90625" style="165" customWidth="1"/>
    <col min="7688" max="7688" width="11.81640625" style="165" customWidth="1"/>
    <col min="7689" max="7689" width="20.54296875" style="165" customWidth="1"/>
    <col min="7690" max="7690" width="12.6328125" style="165" customWidth="1"/>
    <col min="7691" max="7691" width="14.54296875" style="165" customWidth="1"/>
    <col min="7692" max="7692" width="34.453125" style="165" customWidth="1"/>
    <col min="7693" max="7693" width="10.6328125" style="165" customWidth="1"/>
    <col min="7694" max="7694" width="9.1796875" style="165"/>
    <col min="7695" max="7695" width="26.453125" style="165" customWidth="1"/>
    <col min="7696" max="7696" width="27.453125" style="165" customWidth="1"/>
    <col min="7697" max="7936" width="9.1796875" style="165"/>
    <col min="7937" max="7937" width="17.453125" style="165" customWidth="1"/>
    <col min="7938" max="7938" width="13.81640625" style="165" customWidth="1"/>
    <col min="7939" max="7939" width="16.1796875" style="165" customWidth="1"/>
    <col min="7940" max="7940" width="13" style="165" customWidth="1"/>
    <col min="7941" max="7941" width="11.1796875" style="165" customWidth="1"/>
    <col min="7942" max="7942" width="11.81640625" style="165" customWidth="1"/>
    <col min="7943" max="7943" width="14.90625" style="165" customWidth="1"/>
    <col min="7944" max="7944" width="11.81640625" style="165" customWidth="1"/>
    <col min="7945" max="7945" width="20.54296875" style="165" customWidth="1"/>
    <col min="7946" max="7946" width="12.6328125" style="165" customWidth="1"/>
    <col min="7947" max="7947" width="14.54296875" style="165" customWidth="1"/>
    <col min="7948" max="7948" width="34.453125" style="165" customWidth="1"/>
    <col min="7949" max="7949" width="10.6328125" style="165" customWidth="1"/>
    <col min="7950" max="7950" width="9.1796875" style="165"/>
    <col min="7951" max="7951" width="26.453125" style="165" customWidth="1"/>
    <col min="7952" max="7952" width="27.453125" style="165" customWidth="1"/>
    <col min="7953" max="8192" width="9.1796875" style="165"/>
    <col min="8193" max="8193" width="17.453125" style="165" customWidth="1"/>
    <col min="8194" max="8194" width="13.81640625" style="165" customWidth="1"/>
    <col min="8195" max="8195" width="16.1796875" style="165" customWidth="1"/>
    <col min="8196" max="8196" width="13" style="165" customWidth="1"/>
    <col min="8197" max="8197" width="11.1796875" style="165" customWidth="1"/>
    <col min="8198" max="8198" width="11.81640625" style="165" customWidth="1"/>
    <col min="8199" max="8199" width="14.90625" style="165" customWidth="1"/>
    <col min="8200" max="8200" width="11.81640625" style="165" customWidth="1"/>
    <col min="8201" max="8201" width="20.54296875" style="165" customWidth="1"/>
    <col min="8202" max="8202" width="12.6328125" style="165" customWidth="1"/>
    <col min="8203" max="8203" width="14.54296875" style="165" customWidth="1"/>
    <col min="8204" max="8204" width="34.453125" style="165" customWidth="1"/>
    <col min="8205" max="8205" width="10.6328125" style="165" customWidth="1"/>
    <col min="8206" max="8206" width="9.1796875" style="165"/>
    <col min="8207" max="8207" width="26.453125" style="165" customWidth="1"/>
    <col min="8208" max="8208" width="27.453125" style="165" customWidth="1"/>
    <col min="8209" max="8448" width="9.1796875" style="165"/>
    <col min="8449" max="8449" width="17.453125" style="165" customWidth="1"/>
    <col min="8450" max="8450" width="13.81640625" style="165" customWidth="1"/>
    <col min="8451" max="8451" width="16.1796875" style="165" customWidth="1"/>
    <col min="8452" max="8452" width="13" style="165" customWidth="1"/>
    <col min="8453" max="8453" width="11.1796875" style="165" customWidth="1"/>
    <col min="8454" max="8454" width="11.81640625" style="165" customWidth="1"/>
    <col min="8455" max="8455" width="14.90625" style="165" customWidth="1"/>
    <col min="8456" max="8456" width="11.81640625" style="165" customWidth="1"/>
    <col min="8457" max="8457" width="20.54296875" style="165" customWidth="1"/>
    <col min="8458" max="8458" width="12.6328125" style="165" customWidth="1"/>
    <col min="8459" max="8459" width="14.54296875" style="165" customWidth="1"/>
    <col min="8460" max="8460" width="34.453125" style="165" customWidth="1"/>
    <col min="8461" max="8461" width="10.6328125" style="165" customWidth="1"/>
    <col min="8462" max="8462" width="9.1796875" style="165"/>
    <col min="8463" max="8463" width="26.453125" style="165" customWidth="1"/>
    <col min="8464" max="8464" width="27.453125" style="165" customWidth="1"/>
    <col min="8465" max="8704" width="9.1796875" style="165"/>
    <col min="8705" max="8705" width="17.453125" style="165" customWidth="1"/>
    <col min="8706" max="8706" width="13.81640625" style="165" customWidth="1"/>
    <col min="8707" max="8707" width="16.1796875" style="165" customWidth="1"/>
    <col min="8708" max="8708" width="13" style="165" customWidth="1"/>
    <col min="8709" max="8709" width="11.1796875" style="165" customWidth="1"/>
    <col min="8710" max="8710" width="11.81640625" style="165" customWidth="1"/>
    <col min="8711" max="8711" width="14.90625" style="165" customWidth="1"/>
    <col min="8712" max="8712" width="11.81640625" style="165" customWidth="1"/>
    <col min="8713" max="8713" width="20.54296875" style="165" customWidth="1"/>
    <col min="8714" max="8714" width="12.6328125" style="165" customWidth="1"/>
    <col min="8715" max="8715" width="14.54296875" style="165" customWidth="1"/>
    <col min="8716" max="8716" width="34.453125" style="165" customWidth="1"/>
    <col min="8717" max="8717" width="10.6328125" style="165" customWidth="1"/>
    <col min="8718" max="8718" width="9.1796875" style="165"/>
    <col min="8719" max="8719" width="26.453125" style="165" customWidth="1"/>
    <col min="8720" max="8720" width="27.453125" style="165" customWidth="1"/>
    <col min="8721" max="8960" width="9.1796875" style="165"/>
    <col min="8961" max="8961" width="17.453125" style="165" customWidth="1"/>
    <col min="8962" max="8962" width="13.81640625" style="165" customWidth="1"/>
    <col min="8963" max="8963" width="16.1796875" style="165" customWidth="1"/>
    <col min="8964" max="8964" width="13" style="165" customWidth="1"/>
    <col min="8965" max="8965" width="11.1796875" style="165" customWidth="1"/>
    <col min="8966" max="8966" width="11.81640625" style="165" customWidth="1"/>
    <col min="8967" max="8967" width="14.90625" style="165" customWidth="1"/>
    <col min="8968" max="8968" width="11.81640625" style="165" customWidth="1"/>
    <col min="8969" max="8969" width="20.54296875" style="165" customWidth="1"/>
    <col min="8970" max="8970" width="12.6328125" style="165" customWidth="1"/>
    <col min="8971" max="8971" width="14.54296875" style="165" customWidth="1"/>
    <col min="8972" max="8972" width="34.453125" style="165" customWidth="1"/>
    <col min="8973" max="8973" width="10.6328125" style="165" customWidth="1"/>
    <col min="8974" max="8974" width="9.1796875" style="165"/>
    <col min="8975" max="8975" width="26.453125" style="165" customWidth="1"/>
    <col min="8976" max="8976" width="27.453125" style="165" customWidth="1"/>
    <col min="8977" max="9216" width="9.1796875" style="165"/>
    <col min="9217" max="9217" width="17.453125" style="165" customWidth="1"/>
    <col min="9218" max="9218" width="13.81640625" style="165" customWidth="1"/>
    <col min="9219" max="9219" width="16.1796875" style="165" customWidth="1"/>
    <col min="9220" max="9220" width="13" style="165" customWidth="1"/>
    <col min="9221" max="9221" width="11.1796875" style="165" customWidth="1"/>
    <col min="9222" max="9222" width="11.81640625" style="165" customWidth="1"/>
    <col min="9223" max="9223" width="14.90625" style="165" customWidth="1"/>
    <col min="9224" max="9224" width="11.81640625" style="165" customWidth="1"/>
    <col min="9225" max="9225" width="20.54296875" style="165" customWidth="1"/>
    <col min="9226" max="9226" width="12.6328125" style="165" customWidth="1"/>
    <col min="9227" max="9227" width="14.54296875" style="165" customWidth="1"/>
    <col min="9228" max="9228" width="34.453125" style="165" customWidth="1"/>
    <col min="9229" max="9229" width="10.6328125" style="165" customWidth="1"/>
    <col min="9230" max="9230" width="9.1796875" style="165"/>
    <col min="9231" max="9231" width="26.453125" style="165" customWidth="1"/>
    <col min="9232" max="9232" width="27.453125" style="165" customWidth="1"/>
    <col min="9233" max="9472" width="9.1796875" style="165"/>
    <col min="9473" max="9473" width="17.453125" style="165" customWidth="1"/>
    <col min="9474" max="9474" width="13.81640625" style="165" customWidth="1"/>
    <col min="9475" max="9475" width="16.1796875" style="165" customWidth="1"/>
    <col min="9476" max="9476" width="13" style="165" customWidth="1"/>
    <col min="9477" max="9477" width="11.1796875" style="165" customWidth="1"/>
    <col min="9478" max="9478" width="11.81640625" style="165" customWidth="1"/>
    <col min="9479" max="9479" width="14.90625" style="165" customWidth="1"/>
    <col min="9480" max="9480" width="11.81640625" style="165" customWidth="1"/>
    <col min="9481" max="9481" width="20.54296875" style="165" customWidth="1"/>
    <col min="9482" max="9482" width="12.6328125" style="165" customWidth="1"/>
    <col min="9483" max="9483" width="14.54296875" style="165" customWidth="1"/>
    <col min="9484" max="9484" width="34.453125" style="165" customWidth="1"/>
    <col min="9485" max="9485" width="10.6328125" style="165" customWidth="1"/>
    <col min="9486" max="9486" width="9.1796875" style="165"/>
    <col min="9487" max="9487" width="26.453125" style="165" customWidth="1"/>
    <col min="9488" max="9488" width="27.453125" style="165" customWidth="1"/>
    <col min="9489" max="9728" width="9.1796875" style="165"/>
    <col min="9729" max="9729" width="17.453125" style="165" customWidth="1"/>
    <col min="9730" max="9730" width="13.81640625" style="165" customWidth="1"/>
    <col min="9731" max="9731" width="16.1796875" style="165" customWidth="1"/>
    <col min="9732" max="9732" width="13" style="165" customWidth="1"/>
    <col min="9733" max="9733" width="11.1796875" style="165" customWidth="1"/>
    <col min="9734" max="9734" width="11.81640625" style="165" customWidth="1"/>
    <col min="9735" max="9735" width="14.90625" style="165" customWidth="1"/>
    <col min="9736" max="9736" width="11.81640625" style="165" customWidth="1"/>
    <col min="9737" max="9737" width="20.54296875" style="165" customWidth="1"/>
    <col min="9738" max="9738" width="12.6328125" style="165" customWidth="1"/>
    <col min="9739" max="9739" width="14.54296875" style="165" customWidth="1"/>
    <col min="9740" max="9740" width="34.453125" style="165" customWidth="1"/>
    <col min="9741" max="9741" width="10.6328125" style="165" customWidth="1"/>
    <col min="9742" max="9742" width="9.1796875" style="165"/>
    <col min="9743" max="9743" width="26.453125" style="165" customWidth="1"/>
    <col min="9744" max="9744" width="27.453125" style="165" customWidth="1"/>
    <col min="9745" max="9984" width="9.1796875" style="165"/>
    <col min="9985" max="9985" width="17.453125" style="165" customWidth="1"/>
    <col min="9986" max="9986" width="13.81640625" style="165" customWidth="1"/>
    <col min="9987" max="9987" width="16.1796875" style="165" customWidth="1"/>
    <col min="9988" max="9988" width="13" style="165" customWidth="1"/>
    <col min="9989" max="9989" width="11.1796875" style="165" customWidth="1"/>
    <col min="9990" max="9990" width="11.81640625" style="165" customWidth="1"/>
    <col min="9991" max="9991" width="14.90625" style="165" customWidth="1"/>
    <col min="9992" max="9992" width="11.81640625" style="165" customWidth="1"/>
    <col min="9993" max="9993" width="20.54296875" style="165" customWidth="1"/>
    <col min="9994" max="9994" width="12.6328125" style="165" customWidth="1"/>
    <col min="9995" max="9995" width="14.54296875" style="165" customWidth="1"/>
    <col min="9996" max="9996" width="34.453125" style="165" customWidth="1"/>
    <col min="9997" max="9997" width="10.6328125" style="165" customWidth="1"/>
    <col min="9998" max="9998" width="9.1796875" style="165"/>
    <col min="9999" max="9999" width="26.453125" style="165" customWidth="1"/>
    <col min="10000" max="10000" width="27.453125" style="165" customWidth="1"/>
    <col min="10001" max="10240" width="9.1796875" style="165"/>
    <col min="10241" max="10241" width="17.453125" style="165" customWidth="1"/>
    <col min="10242" max="10242" width="13.81640625" style="165" customWidth="1"/>
    <col min="10243" max="10243" width="16.1796875" style="165" customWidth="1"/>
    <col min="10244" max="10244" width="13" style="165" customWidth="1"/>
    <col min="10245" max="10245" width="11.1796875" style="165" customWidth="1"/>
    <col min="10246" max="10246" width="11.81640625" style="165" customWidth="1"/>
    <col min="10247" max="10247" width="14.90625" style="165" customWidth="1"/>
    <col min="10248" max="10248" width="11.81640625" style="165" customWidth="1"/>
    <col min="10249" max="10249" width="20.54296875" style="165" customWidth="1"/>
    <col min="10250" max="10250" width="12.6328125" style="165" customWidth="1"/>
    <col min="10251" max="10251" width="14.54296875" style="165" customWidth="1"/>
    <col min="10252" max="10252" width="34.453125" style="165" customWidth="1"/>
    <col min="10253" max="10253" width="10.6328125" style="165" customWidth="1"/>
    <col min="10254" max="10254" width="9.1796875" style="165"/>
    <col min="10255" max="10255" width="26.453125" style="165" customWidth="1"/>
    <col min="10256" max="10256" width="27.453125" style="165" customWidth="1"/>
    <col min="10257" max="10496" width="9.1796875" style="165"/>
    <col min="10497" max="10497" width="17.453125" style="165" customWidth="1"/>
    <col min="10498" max="10498" width="13.81640625" style="165" customWidth="1"/>
    <col min="10499" max="10499" width="16.1796875" style="165" customWidth="1"/>
    <col min="10500" max="10500" width="13" style="165" customWidth="1"/>
    <col min="10501" max="10501" width="11.1796875" style="165" customWidth="1"/>
    <col min="10502" max="10502" width="11.81640625" style="165" customWidth="1"/>
    <col min="10503" max="10503" width="14.90625" style="165" customWidth="1"/>
    <col min="10504" max="10504" width="11.81640625" style="165" customWidth="1"/>
    <col min="10505" max="10505" width="20.54296875" style="165" customWidth="1"/>
    <col min="10506" max="10506" width="12.6328125" style="165" customWidth="1"/>
    <col min="10507" max="10507" width="14.54296875" style="165" customWidth="1"/>
    <col min="10508" max="10508" width="34.453125" style="165" customWidth="1"/>
    <col min="10509" max="10509" width="10.6328125" style="165" customWidth="1"/>
    <col min="10510" max="10510" width="9.1796875" style="165"/>
    <col min="10511" max="10511" width="26.453125" style="165" customWidth="1"/>
    <col min="10512" max="10512" width="27.453125" style="165" customWidth="1"/>
    <col min="10513" max="10752" width="9.1796875" style="165"/>
    <col min="10753" max="10753" width="17.453125" style="165" customWidth="1"/>
    <col min="10754" max="10754" width="13.81640625" style="165" customWidth="1"/>
    <col min="10755" max="10755" width="16.1796875" style="165" customWidth="1"/>
    <col min="10756" max="10756" width="13" style="165" customWidth="1"/>
    <col min="10757" max="10757" width="11.1796875" style="165" customWidth="1"/>
    <col min="10758" max="10758" width="11.81640625" style="165" customWidth="1"/>
    <col min="10759" max="10759" width="14.90625" style="165" customWidth="1"/>
    <col min="10760" max="10760" width="11.81640625" style="165" customWidth="1"/>
    <col min="10761" max="10761" width="20.54296875" style="165" customWidth="1"/>
    <col min="10762" max="10762" width="12.6328125" style="165" customWidth="1"/>
    <col min="10763" max="10763" width="14.54296875" style="165" customWidth="1"/>
    <col min="10764" max="10764" width="34.453125" style="165" customWidth="1"/>
    <col min="10765" max="10765" width="10.6328125" style="165" customWidth="1"/>
    <col min="10766" max="10766" width="9.1796875" style="165"/>
    <col min="10767" max="10767" width="26.453125" style="165" customWidth="1"/>
    <col min="10768" max="10768" width="27.453125" style="165" customWidth="1"/>
    <col min="10769" max="11008" width="9.1796875" style="165"/>
    <col min="11009" max="11009" width="17.453125" style="165" customWidth="1"/>
    <col min="11010" max="11010" width="13.81640625" style="165" customWidth="1"/>
    <col min="11011" max="11011" width="16.1796875" style="165" customWidth="1"/>
    <col min="11012" max="11012" width="13" style="165" customWidth="1"/>
    <col min="11013" max="11013" width="11.1796875" style="165" customWidth="1"/>
    <col min="11014" max="11014" width="11.81640625" style="165" customWidth="1"/>
    <col min="11015" max="11015" width="14.90625" style="165" customWidth="1"/>
    <col min="11016" max="11016" width="11.81640625" style="165" customWidth="1"/>
    <col min="11017" max="11017" width="20.54296875" style="165" customWidth="1"/>
    <col min="11018" max="11018" width="12.6328125" style="165" customWidth="1"/>
    <col min="11019" max="11019" width="14.54296875" style="165" customWidth="1"/>
    <col min="11020" max="11020" width="34.453125" style="165" customWidth="1"/>
    <col min="11021" max="11021" width="10.6328125" style="165" customWidth="1"/>
    <col min="11022" max="11022" width="9.1796875" style="165"/>
    <col min="11023" max="11023" width="26.453125" style="165" customWidth="1"/>
    <col min="11024" max="11024" width="27.453125" style="165" customWidth="1"/>
    <col min="11025" max="11264" width="9.1796875" style="165"/>
    <col min="11265" max="11265" width="17.453125" style="165" customWidth="1"/>
    <col min="11266" max="11266" width="13.81640625" style="165" customWidth="1"/>
    <col min="11267" max="11267" width="16.1796875" style="165" customWidth="1"/>
    <col min="11268" max="11268" width="13" style="165" customWidth="1"/>
    <col min="11269" max="11269" width="11.1796875" style="165" customWidth="1"/>
    <col min="11270" max="11270" width="11.81640625" style="165" customWidth="1"/>
    <col min="11271" max="11271" width="14.90625" style="165" customWidth="1"/>
    <col min="11272" max="11272" width="11.81640625" style="165" customWidth="1"/>
    <col min="11273" max="11273" width="20.54296875" style="165" customWidth="1"/>
    <col min="11274" max="11274" width="12.6328125" style="165" customWidth="1"/>
    <col min="11275" max="11275" width="14.54296875" style="165" customWidth="1"/>
    <col min="11276" max="11276" width="34.453125" style="165" customWidth="1"/>
    <col min="11277" max="11277" width="10.6328125" style="165" customWidth="1"/>
    <col min="11278" max="11278" width="9.1796875" style="165"/>
    <col min="11279" max="11279" width="26.453125" style="165" customWidth="1"/>
    <col min="11280" max="11280" width="27.453125" style="165" customWidth="1"/>
    <col min="11281" max="11520" width="9.1796875" style="165"/>
    <col min="11521" max="11521" width="17.453125" style="165" customWidth="1"/>
    <col min="11522" max="11522" width="13.81640625" style="165" customWidth="1"/>
    <col min="11523" max="11523" width="16.1796875" style="165" customWidth="1"/>
    <col min="11524" max="11524" width="13" style="165" customWidth="1"/>
    <col min="11525" max="11525" width="11.1796875" style="165" customWidth="1"/>
    <col min="11526" max="11526" width="11.81640625" style="165" customWidth="1"/>
    <col min="11527" max="11527" width="14.90625" style="165" customWidth="1"/>
    <col min="11528" max="11528" width="11.81640625" style="165" customWidth="1"/>
    <col min="11529" max="11529" width="20.54296875" style="165" customWidth="1"/>
    <col min="11530" max="11530" width="12.6328125" style="165" customWidth="1"/>
    <col min="11531" max="11531" width="14.54296875" style="165" customWidth="1"/>
    <col min="11532" max="11532" width="34.453125" style="165" customWidth="1"/>
    <col min="11533" max="11533" width="10.6328125" style="165" customWidth="1"/>
    <col min="11534" max="11534" width="9.1796875" style="165"/>
    <col min="11535" max="11535" width="26.453125" style="165" customWidth="1"/>
    <col min="11536" max="11536" width="27.453125" style="165" customWidth="1"/>
    <col min="11537" max="11776" width="9.1796875" style="165"/>
    <col min="11777" max="11777" width="17.453125" style="165" customWidth="1"/>
    <col min="11778" max="11778" width="13.81640625" style="165" customWidth="1"/>
    <col min="11779" max="11779" width="16.1796875" style="165" customWidth="1"/>
    <col min="11780" max="11780" width="13" style="165" customWidth="1"/>
    <col min="11781" max="11781" width="11.1796875" style="165" customWidth="1"/>
    <col min="11782" max="11782" width="11.81640625" style="165" customWidth="1"/>
    <col min="11783" max="11783" width="14.90625" style="165" customWidth="1"/>
    <col min="11784" max="11784" width="11.81640625" style="165" customWidth="1"/>
    <col min="11785" max="11785" width="20.54296875" style="165" customWidth="1"/>
    <col min="11786" max="11786" width="12.6328125" style="165" customWidth="1"/>
    <col min="11787" max="11787" width="14.54296875" style="165" customWidth="1"/>
    <col min="11788" max="11788" width="34.453125" style="165" customWidth="1"/>
    <col min="11789" max="11789" width="10.6328125" style="165" customWidth="1"/>
    <col min="11790" max="11790" width="9.1796875" style="165"/>
    <col min="11791" max="11791" width="26.453125" style="165" customWidth="1"/>
    <col min="11792" max="11792" width="27.453125" style="165" customWidth="1"/>
    <col min="11793" max="12032" width="9.1796875" style="165"/>
    <col min="12033" max="12033" width="17.453125" style="165" customWidth="1"/>
    <col min="12034" max="12034" width="13.81640625" style="165" customWidth="1"/>
    <col min="12035" max="12035" width="16.1796875" style="165" customWidth="1"/>
    <col min="12036" max="12036" width="13" style="165" customWidth="1"/>
    <col min="12037" max="12037" width="11.1796875" style="165" customWidth="1"/>
    <col min="12038" max="12038" width="11.81640625" style="165" customWidth="1"/>
    <col min="12039" max="12039" width="14.90625" style="165" customWidth="1"/>
    <col min="12040" max="12040" width="11.81640625" style="165" customWidth="1"/>
    <col min="12041" max="12041" width="20.54296875" style="165" customWidth="1"/>
    <col min="12042" max="12042" width="12.6328125" style="165" customWidth="1"/>
    <col min="12043" max="12043" width="14.54296875" style="165" customWidth="1"/>
    <col min="12044" max="12044" width="34.453125" style="165" customWidth="1"/>
    <col min="12045" max="12045" width="10.6328125" style="165" customWidth="1"/>
    <col min="12046" max="12046" width="9.1796875" style="165"/>
    <col min="12047" max="12047" width="26.453125" style="165" customWidth="1"/>
    <col min="12048" max="12048" width="27.453125" style="165" customWidth="1"/>
    <col min="12049" max="12288" width="9.1796875" style="165"/>
    <col min="12289" max="12289" width="17.453125" style="165" customWidth="1"/>
    <col min="12290" max="12290" width="13.81640625" style="165" customWidth="1"/>
    <col min="12291" max="12291" width="16.1796875" style="165" customWidth="1"/>
    <col min="12292" max="12292" width="13" style="165" customWidth="1"/>
    <col min="12293" max="12293" width="11.1796875" style="165" customWidth="1"/>
    <col min="12294" max="12294" width="11.81640625" style="165" customWidth="1"/>
    <col min="12295" max="12295" width="14.90625" style="165" customWidth="1"/>
    <col min="12296" max="12296" width="11.81640625" style="165" customWidth="1"/>
    <col min="12297" max="12297" width="20.54296875" style="165" customWidth="1"/>
    <col min="12298" max="12298" width="12.6328125" style="165" customWidth="1"/>
    <col min="12299" max="12299" width="14.54296875" style="165" customWidth="1"/>
    <col min="12300" max="12300" width="34.453125" style="165" customWidth="1"/>
    <col min="12301" max="12301" width="10.6328125" style="165" customWidth="1"/>
    <col min="12302" max="12302" width="9.1796875" style="165"/>
    <col min="12303" max="12303" width="26.453125" style="165" customWidth="1"/>
    <col min="12304" max="12304" width="27.453125" style="165" customWidth="1"/>
    <col min="12305" max="12544" width="9.1796875" style="165"/>
    <col min="12545" max="12545" width="17.453125" style="165" customWidth="1"/>
    <col min="12546" max="12546" width="13.81640625" style="165" customWidth="1"/>
    <col min="12547" max="12547" width="16.1796875" style="165" customWidth="1"/>
    <col min="12548" max="12548" width="13" style="165" customWidth="1"/>
    <col min="12549" max="12549" width="11.1796875" style="165" customWidth="1"/>
    <col min="12550" max="12550" width="11.81640625" style="165" customWidth="1"/>
    <col min="12551" max="12551" width="14.90625" style="165" customWidth="1"/>
    <col min="12552" max="12552" width="11.81640625" style="165" customWidth="1"/>
    <col min="12553" max="12553" width="20.54296875" style="165" customWidth="1"/>
    <col min="12554" max="12554" width="12.6328125" style="165" customWidth="1"/>
    <col min="12555" max="12555" width="14.54296875" style="165" customWidth="1"/>
    <col min="12556" max="12556" width="34.453125" style="165" customWidth="1"/>
    <col min="12557" max="12557" width="10.6328125" style="165" customWidth="1"/>
    <col min="12558" max="12558" width="9.1796875" style="165"/>
    <col min="12559" max="12559" width="26.453125" style="165" customWidth="1"/>
    <col min="12560" max="12560" width="27.453125" style="165" customWidth="1"/>
    <col min="12561" max="12800" width="9.1796875" style="165"/>
    <col min="12801" max="12801" width="17.453125" style="165" customWidth="1"/>
    <col min="12802" max="12802" width="13.81640625" style="165" customWidth="1"/>
    <col min="12803" max="12803" width="16.1796875" style="165" customWidth="1"/>
    <col min="12804" max="12804" width="13" style="165" customWidth="1"/>
    <col min="12805" max="12805" width="11.1796875" style="165" customWidth="1"/>
    <col min="12806" max="12806" width="11.81640625" style="165" customWidth="1"/>
    <col min="12807" max="12807" width="14.90625" style="165" customWidth="1"/>
    <col min="12808" max="12808" width="11.81640625" style="165" customWidth="1"/>
    <col min="12809" max="12809" width="20.54296875" style="165" customWidth="1"/>
    <col min="12810" max="12810" width="12.6328125" style="165" customWidth="1"/>
    <col min="12811" max="12811" width="14.54296875" style="165" customWidth="1"/>
    <col min="12812" max="12812" width="34.453125" style="165" customWidth="1"/>
    <col min="12813" max="12813" width="10.6328125" style="165" customWidth="1"/>
    <col min="12814" max="12814" width="9.1796875" style="165"/>
    <col min="12815" max="12815" width="26.453125" style="165" customWidth="1"/>
    <col min="12816" max="12816" width="27.453125" style="165" customWidth="1"/>
    <col min="12817" max="13056" width="9.1796875" style="165"/>
    <col min="13057" max="13057" width="17.453125" style="165" customWidth="1"/>
    <col min="13058" max="13058" width="13.81640625" style="165" customWidth="1"/>
    <col min="13059" max="13059" width="16.1796875" style="165" customWidth="1"/>
    <col min="13060" max="13060" width="13" style="165" customWidth="1"/>
    <col min="13061" max="13061" width="11.1796875" style="165" customWidth="1"/>
    <col min="13062" max="13062" width="11.81640625" style="165" customWidth="1"/>
    <col min="13063" max="13063" width="14.90625" style="165" customWidth="1"/>
    <col min="13064" max="13064" width="11.81640625" style="165" customWidth="1"/>
    <col min="13065" max="13065" width="20.54296875" style="165" customWidth="1"/>
    <col min="13066" max="13066" width="12.6328125" style="165" customWidth="1"/>
    <col min="13067" max="13067" width="14.54296875" style="165" customWidth="1"/>
    <col min="13068" max="13068" width="34.453125" style="165" customWidth="1"/>
    <col min="13069" max="13069" width="10.6328125" style="165" customWidth="1"/>
    <col min="13070" max="13070" width="9.1796875" style="165"/>
    <col min="13071" max="13071" width="26.453125" style="165" customWidth="1"/>
    <col min="13072" max="13072" width="27.453125" style="165" customWidth="1"/>
    <col min="13073" max="13312" width="9.1796875" style="165"/>
    <col min="13313" max="13313" width="17.453125" style="165" customWidth="1"/>
    <col min="13314" max="13314" width="13.81640625" style="165" customWidth="1"/>
    <col min="13315" max="13315" width="16.1796875" style="165" customWidth="1"/>
    <col min="13316" max="13316" width="13" style="165" customWidth="1"/>
    <col min="13317" max="13317" width="11.1796875" style="165" customWidth="1"/>
    <col min="13318" max="13318" width="11.81640625" style="165" customWidth="1"/>
    <col min="13319" max="13319" width="14.90625" style="165" customWidth="1"/>
    <col min="13320" max="13320" width="11.81640625" style="165" customWidth="1"/>
    <col min="13321" max="13321" width="20.54296875" style="165" customWidth="1"/>
    <col min="13322" max="13322" width="12.6328125" style="165" customWidth="1"/>
    <col min="13323" max="13323" width="14.54296875" style="165" customWidth="1"/>
    <col min="13324" max="13324" width="34.453125" style="165" customWidth="1"/>
    <col min="13325" max="13325" width="10.6328125" style="165" customWidth="1"/>
    <col min="13326" max="13326" width="9.1796875" style="165"/>
    <col min="13327" max="13327" width="26.453125" style="165" customWidth="1"/>
    <col min="13328" max="13328" width="27.453125" style="165" customWidth="1"/>
    <col min="13329" max="13568" width="9.1796875" style="165"/>
    <col min="13569" max="13569" width="17.453125" style="165" customWidth="1"/>
    <col min="13570" max="13570" width="13.81640625" style="165" customWidth="1"/>
    <col min="13571" max="13571" width="16.1796875" style="165" customWidth="1"/>
    <col min="13572" max="13572" width="13" style="165" customWidth="1"/>
    <col min="13573" max="13573" width="11.1796875" style="165" customWidth="1"/>
    <col min="13574" max="13574" width="11.81640625" style="165" customWidth="1"/>
    <col min="13575" max="13575" width="14.90625" style="165" customWidth="1"/>
    <col min="13576" max="13576" width="11.81640625" style="165" customWidth="1"/>
    <col min="13577" max="13577" width="20.54296875" style="165" customWidth="1"/>
    <col min="13578" max="13578" width="12.6328125" style="165" customWidth="1"/>
    <col min="13579" max="13579" width="14.54296875" style="165" customWidth="1"/>
    <col min="13580" max="13580" width="34.453125" style="165" customWidth="1"/>
    <col min="13581" max="13581" width="10.6328125" style="165" customWidth="1"/>
    <col min="13582" max="13582" width="9.1796875" style="165"/>
    <col min="13583" max="13583" width="26.453125" style="165" customWidth="1"/>
    <col min="13584" max="13584" width="27.453125" style="165" customWidth="1"/>
    <col min="13585" max="13824" width="9.1796875" style="165"/>
    <col min="13825" max="13825" width="17.453125" style="165" customWidth="1"/>
    <col min="13826" max="13826" width="13.81640625" style="165" customWidth="1"/>
    <col min="13827" max="13827" width="16.1796875" style="165" customWidth="1"/>
    <col min="13828" max="13828" width="13" style="165" customWidth="1"/>
    <col min="13829" max="13829" width="11.1796875" style="165" customWidth="1"/>
    <col min="13830" max="13830" width="11.81640625" style="165" customWidth="1"/>
    <col min="13831" max="13831" width="14.90625" style="165" customWidth="1"/>
    <col min="13832" max="13832" width="11.81640625" style="165" customWidth="1"/>
    <col min="13833" max="13833" width="20.54296875" style="165" customWidth="1"/>
    <col min="13834" max="13834" width="12.6328125" style="165" customWidth="1"/>
    <col min="13835" max="13835" width="14.54296875" style="165" customWidth="1"/>
    <col min="13836" max="13836" width="34.453125" style="165" customWidth="1"/>
    <col min="13837" max="13837" width="10.6328125" style="165" customWidth="1"/>
    <col min="13838" max="13838" width="9.1796875" style="165"/>
    <col min="13839" max="13839" width="26.453125" style="165" customWidth="1"/>
    <col min="13840" max="13840" width="27.453125" style="165" customWidth="1"/>
    <col min="13841" max="14080" width="9.1796875" style="165"/>
    <col min="14081" max="14081" width="17.453125" style="165" customWidth="1"/>
    <col min="14082" max="14082" width="13.81640625" style="165" customWidth="1"/>
    <col min="14083" max="14083" width="16.1796875" style="165" customWidth="1"/>
    <col min="14084" max="14084" width="13" style="165" customWidth="1"/>
    <col min="14085" max="14085" width="11.1796875" style="165" customWidth="1"/>
    <col min="14086" max="14086" width="11.81640625" style="165" customWidth="1"/>
    <col min="14087" max="14087" width="14.90625" style="165" customWidth="1"/>
    <col min="14088" max="14088" width="11.81640625" style="165" customWidth="1"/>
    <col min="14089" max="14089" width="20.54296875" style="165" customWidth="1"/>
    <col min="14090" max="14090" width="12.6328125" style="165" customWidth="1"/>
    <col min="14091" max="14091" width="14.54296875" style="165" customWidth="1"/>
    <col min="14092" max="14092" width="34.453125" style="165" customWidth="1"/>
    <col min="14093" max="14093" width="10.6328125" style="165" customWidth="1"/>
    <col min="14094" max="14094" width="9.1796875" style="165"/>
    <col min="14095" max="14095" width="26.453125" style="165" customWidth="1"/>
    <col min="14096" max="14096" width="27.453125" style="165" customWidth="1"/>
    <col min="14097" max="14336" width="9.1796875" style="165"/>
    <col min="14337" max="14337" width="17.453125" style="165" customWidth="1"/>
    <col min="14338" max="14338" width="13.81640625" style="165" customWidth="1"/>
    <col min="14339" max="14339" width="16.1796875" style="165" customWidth="1"/>
    <col min="14340" max="14340" width="13" style="165" customWidth="1"/>
    <col min="14341" max="14341" width="11.1796875" style="165" customWidth="1"/>
    <col min="14342" max="14342" width="11.81640625" style="165" customWidth="1"/>
    <col min="14343" max="14343" width="14.90625" style="165" customWidth="1"/>
    <col min="14344" max="14344" width="11.81640625" style="165" customWidth="1"/>
    <col min="14345" max="14345" width="20.54296875" style="165" customWidth="1"/>
    <col min="14346" max="14346" width="12.6328125" style="165" customWidth="1"/>
    <col min="14347" max="14347" width="14.54296875" style="165" customWidth="1"/>
    <col min="14348" max="14348" width="34.453125" style="165" customWidth="1"/>
    <col min="14349" max="14349" width="10.6328125" style="165" customWidth="1"/>
    <col min="14350" max="14350" width="9.1796875" style="165"/>
    <col min="14351" max="14351" width="26.453125" style="165" customWidth="1"/>
    <col min="14352" max="14352" width="27.453125" style="165" customWidth="1"/>
    <col min="14353" max="14592" width="9.1796875" style="165"/>
    <col min="14593" max="14593" width="17.453125" style="165" customWidth="1"/>
    <col min="14594" max="14594" width="13.81640625" style="165" customWidth="1"/>
    <col min="14595" max="14595" width="16.1796875" style="165" customWidth="1"/>
    <col min="14596" max="14596" width="13" style="165" customWidth="1"/>
    <col min="14597" max="14597" width="11.1796875" style="165" customWidth="1"/>
    <col min="14598" max="14598" width="11.81640625" style="165" customWidth="1"/>
    <col min="14599" max="14599" width="14.90625" style="165" customWidth="1"/>
    <col min="14600" max="14600" width="11.81640625" style="165" customWidth="1"/>
    <col min="14601" max="14601" width="20.54296875" style="165" customWidth="1"/>
    <col min="14602" max="14602" width="12.6328125" style="165" customWidth="1"/>
    <col min="14603" max="14603" width="14.54296875" style="165" customWidth="1"/>
    <col min="14604" max="14604" width="34.453125" style="165" customWidth="1"/>
    <col min="14605" max="14605" width="10.6328125" style="165" customWidth="1"/>
    <col min="14606" max="14606" width="9.1796875" style="165"/>
    <col min="14607" max="14607" width="26.453125" style="165" customWidth="1"/>
    <col min="14608" max="14608" width="27.453125" style="165" customWidth="1"/>
    <col min="14609" max="14848" width="9.1796875" style="165"/>
    <col min="14849" max="14849" width="17.453125" style="165" customWidth="1"/>
    <col min="14850" max="14850" width="13.81640625" style="165" customWidth="1"/>
    <col min="14851" max="14851" width="16.1796875" style="165" customWidth="1"/>
    <col min="14852" max="14852" width="13" style="165" customWidth="1"/>
    <col min="14853" max="14853" width="11.1796875" style="165" customWidth="1"/>
    <col min="14854" max="14854" width="11.81640625" style="165" customWidth="1"/>
    <col min="14855" max="14855" width="14.90625" style="165" customWidth="1"/>
    <col min="14856" max="14856" width="11.81640625" style="165" customWidth="1"/>
    <col min="14857" max="14857" width="20.54296875" style="165" customWidth="1"/>
    <col min="14858" max="14858" width="12.6328125" style="165" customWidth="1"/>
    <col min="14859" max="14859" width="14.54296875" style="165" customWidth="1"/>
    <col min="14860" max="14860" width="34.453125" style="165" customWidth="1"/>
    <col min="14861" max="14861" width="10.6328125" style="165" customWidth="1"/>
    <col min="14862" max="14862" width="9.1796875" style="165"/>
    <col min="14863" max="14863" width="26.453125" style="165" customWidth="1"/>
    <col min="14864" max="14864" width="27.453125" style="165" customWidth="1"/>
    <col min="14865" max="15104" width="9.1796875" style="165"/>
    <col min="15105" max="15105" width="17.453125" style="165" customWidth="1"/>
    <col min="15106" max="15106" width="13.81640625" style="165" customWidth="1"/>
    <col min="15107" max="15107" width="16.1796875" style="165" customWidth="1"/>
    <col min="15108" max="15108" width="13" style="165" customWidth="1"/>
    <col min="15109" max="15109" width="11.1796875" style="165" customWidth="1"/>
    <col min="15110" max="15110" width="11.81640625" style="165" customWidth="1"/>
    <col min="15111" max="15111" width="14.90625" style="165" customWidth="1"/>
    <col min="15112" max="15112" width="11.81640625" style="165" customWidth="1"/>
    <col min="15113" max="15113" width="20.54296875" style="165" customWidth="1"/>
    <col min="15114" max="15114" width="12.6328125" style="165" customWidth="1"/>
    <col min="15115" max="15115" width="14.54296875" style="165" customWidth="1"/>
    <col min="15116" max="15116" width="34.453125" style="165" customWidth="1"/>
    <col min="15117" max="15117" width="10.6328125" style="165" customWidth="1"/>
    <col min="15118" max="15118" width="9.1796875" style="165"/>
    <col min="15119" max="15119" width="26.453125" style="165" customWidth="1"/>
    <col min="15120" max="15120" width="27.453125" style="165" customWidth="1"/>
    <col min="15121" max="15360" width="9.1796875" style="165"/>
    <col min="15361" max="15361" width="17.453125" style="165" customWidth="1"/>
    <col min="15362" max="15362" width="13.81640625" style="165" customWidth="1"/>
    <col min="15363" max="15363" width="16.1796875" style="165" customWidth="1"/>
    <col min="15364" max="15364" width="13" style="165" customWidth="1"/>
    <col min="15365" max="15365" width="11.1796875" style="165" customWidth="1"/>
    <col min="15366" max="15366" width="11.81640625" style="165" customWidth="1"/>
    <col min="15367" max="15367" width="14.90625" style="165" customWidth="1"/>
    <col min="15368" max="15368" width="11.81640625" style="165" customWidth="1"/>
    <col min="15369" max="15369" width="20.54296875" style="165" customWidth="1"/>
    <col min="15370" max="15370" width="12.6328125" style="165" customWidth="1"/>
    <col min="15371" max="15371" width="14.54296875" style="165" customWidth="1"/>
    <col min="15372" max="15372" width="34.453125" style="165" customWidth="1"/>
    <col min="15373" max="15373" width="10.6328125" style="165" customWidth="1"/>
    <col min="15374" max="15374" width="9.1796875" style="165"/>
    <col min="15375" max="15375" width="26.453125" style="165" customWidth="1"/>
    <col min="15376" max="15376" width="27.453125" style="165" customWidth="1"/>
    <col min="15377" max="15616" width="9.1796875" style="165"/>
    <col min="15617" max="15617" width="17.453125" style="165" customWidth="1"/>
    <col min="15618" max="15618" width="13.81640625" style="165" customWidth="1"/>
    <col min="15619" max="15619" width="16.1796875" style="165" customWidth="1"/>
    <col min="15620" max="15620" width="13" style="165" customWidth="1"/>
    <col min="15621" max="15621" width="11.1796875" style="165" customWidth="1"/>
    <col min="15622" max="15622" width="11.81640625" style="165" customWidth="1"/>
    <col min="15623" max="15623" width="14.90625" style="165" customWidth="1"/>
    <col min="15624" max="15624" width="11.81640625" style="165" customWidth="1"/>
    <col min="15625" max="15625" width="20.54296875" style="165" customWidth="1"/>
    <col min="15626" max="15626" width="12.6328125" style="165" customWidth="1"/>
    <col min="15627" max="15627" width="14.54296875" style="165" customWidth="1"/>
    <col min="15628" max="15628" width="34.453125" style="165" customWidth="1"/>
    <col min="15629" max="15629" width="10.6328125" style="165" customWidth="1"/>
    <col min="15630" max="15630" width="9.1796875" style="165"/>
    <col min="15631" max="15631" width="26.453125" style="165" customWidth="1"/>
    <col min="15632" max="15632" width="27.453125" style="165" customWidth="1"/>
    <col min="15633" max="15872" width="9.1796875" style="165"/>
    <col min="15873" max="15873" width="17.453125" style="165" customWidth="1"/>
    <col min="15874" max="15874" width="13.81640625" style="165" customWidth="1"/>
    <col min="15875" max="15875" width="16.1796875" style="165" customWidth="1"/>
    <col min="15876" max="15876" width="13" style="165" customWidth="1"/>
    <col min="15877" max="15877" width="11.1796875" style="165" customWidth="1"/>
    <col min="15878" max="15878" width="11.81640625" style="165" customWidth="1"/>
    <col min="15879" max="15879" width="14.90625" style="165" customWidth="1"/>
    <col min="15880" max="15880" width="11.81640625" style="165" customWidth="1"/>
    <col min="15881" max="15881" width="20.54296875" style="165" customWidth="1"/>
    <col min="15882" max="15882" width="12.6328125" style="165" customWidth="1"/>
    <col min="15883" max="15883" width="14.54296875" style="165" customWidth="1"/>
    <col min="15884" max="15884" width="34.453125" style="165" customWidth="1"/>
    <col min="15885" max="15885" width="10.6328125" style="165" customWidth="1"/>
    <col min="15886" max="15886" width="9.1796875" style="165"/>
    <col min="15887" max="15887" width="26.453125" style="165" customWidth="1"/>
    <col min="15888" max="15888" width="27.453125" style="165" customWidth="1"/>
    <col min="15889" max="16128" width="9.1796875" style="165"/>
    <col min="16129" max="16129" width="17.453125" style="165" customWidth="1"/>
    <col min="16130" max="16130" width="13.81640625" style="165" customWidth="1"/>
    <col min="16131" max="16131" width="16.1796875" style="165" customWidth="1"/>
    <col min="16132" max="16132" width="13" style="165" customWidth="1"/>
    <col min="16133" max="16133" width="11.1796875" style="165" customWidth="1"/>
    <col min="16134" max="16134" width="11.81640625" style="165" customWidth="1"/>
    <col min="16135" max="16135" width="14.90625" style="165" customWidth="1"/>
    <col min="16136" max="16136" width="11.81640625" style="165" customWidth="1"/>
    <col min="16137" max="16137" width="20.54296875" style="165" customWidth="1"/>
    <col min="16138" max="16138" width="12.6328125" style="165" customWidth="1"/>
    <col min="16139" max="16139" width="14.54296875" style="165" customWidth="1"/>
    <col min="16140" max="16140" width="34.453125" style="165" customWidth="1"/>
    <col min="16141" max="16141" width="10.6328125" style="165" customWidth="1"/>
    <col min="16142" max="16142" width="9.1796875" style="165"/>
    <col min="16143" max="16143" width="26.453125" style="165" customWidth="1"/>
    <col min="16144" max="16144" width="27.453125" style="165" customWidth="1"/>
    <col min="16145" max="16384" width="9.1796875" style="165"/>
  </cols>
  <sheetData>
    <row r="1" spans="1:16" ht="30.65" customHeight="1" thickTop="1" thickBot="1">
      <c r="A1" s="580" t="s">
        <v>498</v>
      </c>
      <c r="B1" s="174" t="s">
        <v>408</v>
      </c>
      <c r="C1" s="175" t="s">
        <v>409</v>
      </c>
      <c r="D1" s="176" t="s">
        <v>410</v>
      </c>
      <c r="E1" s="177">
        <v>45929</v>
      </c>
      <c r="F1" s="174"/>
      <c r="G1" s="173"/>
      <c r="H1" s="174" t="s">
        <v>411</v>
      </c>
      <c r="I1" s="178" t="s">
        <v>412</v>
      </c>
    </row>
    <row r="2" spans="1:16" ht="30.65" customHeight="1" thickTop="1" thickBot="1">
      <c r="A2" s="581"/>
      <c r="B2" s="174" t="s">
        <v>413</v>
      </c>
      <c r="C2" s="583" t="s">
        <v>414</v>
      </c>
      <c r="D2" s="584"/>
      <c r="E2" s="585"/>
      <c r="F2" s="174" t="s">
        <v>480</v>
      </c>
      <c r="G2" s="178" t="s">
        <v>481</v>
      </c>
      <c r="H2" s="174" t="s">
        <v>415</v>
      </c>
      <c r="I2" s="178" t="s">
        <v>416</v>
      </c>
      <c r="M2" s="166"/>
      <c r="N2" s="166"/>
      <c r="O2" s="166"/>
    </row>
    <row r="3" spans="1:16" ht="32" customHeight="1" thickTop="1" thickBot="1">
      <c r="A3" s="581"/>
      <c r="B3" s="174" t="s">
        <v>417</v>
      </c>
      <c r="C3" s="583" t="s">
        <v>418</v>
      </c>
      <c r="D3" s="584"/>
      <c r="E3" s="585"/>
      <c r="F3" s="174" t="s">
        <v>482</v>
      </c>
      <c r="G3" s="178" t="s">
        <v>419</v>
      </c>
      <c r="H3" s="174" t="s">
        <v>420</v>
      </c>
      <c r="I3" s="178" t="s">
        <v>421</v>
      </c>
      <c r="M3" s="166"/>
      <c r="N3" s="166"/>
      <c r="O3" s="166"/>
    </row>
    <row r="4" spans="1:16" ht="32" thickTop="1" thickBot="1">
      <c r="A4" s="582"/>
      <c r="B4" s="174" t="s">
        <v>399</v>
      </c>
      <c r="C4" s="586" t="s">
        <v>419</v>
      </c>
      <c r="D4" s="587"/>
      <c r="E4" s="588"/>
      <c r="F4" s="174" t="s">
        <v>422</v>
      </c>
      <c r="G4" s="178" t="s">
        <v>423</v>
      </c>
      <c r="H4" s="174" t="s">
        <v>424</v>
      </c>
      <c r="I4" s="178" t="s">
        <v>425</v>
      </c>
      <c r="K4" s="167"/>
      <c r="M4" s="166"/>
      <c r="N4" s="166"/>
      <c r="O4" s="166"/>
    </row>
    <row r="5" spans="1:16" ht="15" thickTop="1">
      <c r="M5" s="179"/>
      <c r="O5" s="168"/>
      <c r="P5" s="168"/>
    </row>
    <row r="6" spans="1:16" ht="21">
      <c r="A6" s="486"/>
      <c r="B6" s="485"/>
      <c r="M6" s="179"/>
      <c r="O6" s="168"/>
      <c r="P6" s="168"/>
    </row>
    <row r="7" spans="1:16" ht="15" thickBot="1">
      <c r="O7" s="168"/>
      <c r="P7" s="168"/>
    </row>
    <row r="8" spans="1:16" ht="22.25" customHeight="1" thickTop="1" thickBot="1">
      <c r="A8" s="544" t="s">
        <v>372</v>
      </c>
      <c r="B8" s="545"/>
      <c r="C8" s="545"/>
      <c r="D8" s="545"/>
      <c r="E8" s="545"/>
      <c r="F8" s="545"/>
      <c r="G8" s="545"/>
      <c r="H8" s="545"/>
      <c r="I8" s="545"/>
      <c r="J8" s="545"/>
      <c r="K8" s="545"/>
      <c r="L8" s="546"/>
      <c r="O8" s="168"/>
      <c r="P8" s="168"/>
    </row>
    <row r="9" spans="1:16" ht="27" thickTop="1" thickBot="1">
      <c r="A9" s="174" t="s">
        <v>373</v>
      </c>
      <c r="B9" s="174" t="s">
        <v>374</v>
      </c>
      <c r="C9" s="174" t="s">
        <v>375</v>
      </c>
      <c r="D9" s="174" t="s">
        <v>376</v>
      </c>
      <c r="E9" s="174" t="s">
        <v>377</v>
      </c>
      <c r="F9" s="174" t="s">
        <v>511</v>
      </c>
      <c r="G9" s="174" t="s">
        <v>378</v>
      </c>
      <c r="H9" s="174" t="s">
        <v>379</v>
      </c>
      <c r="I9" s="174" t="s">
        <v>380</v>
      </c>
      <c r="J9" s="174" t="s">
        <v>381</v>
      </c>
      <c r="K9" s="174" t="s">
        <v>382</v>
      </c>
      <c r="L9" s="174" t="s">
        <v>114</v>
      </c>
      <c r="O9" s="389"/>
      <c r="P9" s="168"/>
    </row>
    <row r="10" spans="1:16" ht="33" customHeight="1" thickTop="1" thickBot="1">
      <c r="A10" s="386" t="s">
        <v>383</v>
      </c>
      <c r="B10" s="386" t="s">
        <v>384</v>
      </c>
      <c r="C10" s="387">
        <v>127</v>
      </c>
      <c r="D10" s="387">
        <v>127</v>
      </c>
      <c r="E10" s="387">
        <v>127</v>
      </c>
      <c r="F10" s="387">
        <f>C10-D10</f>
        <v>0</v>
      </c>
      <c r="G10" s="387">
        <v>0</v>
      </c>
      <c r="H10" s="387">
        <v>0</v>
      </c>
      <c r="I10" s="387">
        <v>0</v>
      </c>
      <c r="J10" s="387">
        <f>E10+I10</f>
        <v>127</v>
      </c>
      <c r="K10" s="387">
        <f>D10+G10-J10</f>
        <v>0</v>
      </c>
      <c r="L10" s="454"/>
      <c r="M10" s="179"/>
      <c r="O10" s="168"/>
      <c r="P10" s="168"/>
    </row>
    <row r="11" spans="1:16" ht="45.65" customHeight="1" thickTop="1" thickBot="1">
      <c r="A11" s="386" t="s">
        <v>10</v>
      </c>
      <c r="B11" s="386" t="s">
        <v>384</v>
      </c>
      <c r="C11" s="387">
        <v>127</v>
      </c>
      <c r="D11" s="387">
        <v>127</v>
      </c>
      <c r="E11" s="387">
        <v>122</v>
      </c>
      <c r="F11" s="387">
        <f>C11-D11</f>
        <v>0</v>
      </c>
      <c r="G11" s="387">
        <v>0</v>
      </c>
      <c r="H11" s="387">
        <v>5</v>
      </c>
      <c r="I11" s="387">
        <v>3</v>
      </c>
      <c r="J11" s="387">
        <f>E11+I11</f>
        <v>125</v>
      </c>
      <c r="K11" s="387">
        <f>D11+G11-J11</f>
        <v>2</v>
      </c>
      <c r="L11" s="454" t="s">
        <v>760</v>
      </c>
      <c r="M11" s="179"/>
      <c r="O11" s="168"/>
      <c r="P11" s="168"/>
    </row>
    <row r="12" spans="1:16" ht="15" thickTop="1">
      <c r="M12" s="179"/>
      <c r="O12" s="168"/>
      <c r="P12" s="168"/>
    </row>
    <row r="13" spans="1:16" ht="15" thickBot="1">
      <c r="O13" s="168"/>
      <c r="P13" s="168"/>
    </row>
    <row r="14" spans="1:16" ht="22.25" customHeight="1" thickBot="1">
      <c r="A14" s="595" t="s">
        <v>385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6"/>
      <c r="N14" s="597"/>
      <c r="O14" s="168"/>
      <c r="P14" s="168"/>
    </row>
    <row r="15" spans="1:16" ht="47.5" customHeight="1" thickBot="1">
      <c r="A15" s="475" t="s">
        <v>373</v>
      </c>
      <c r="B15" s="476" t="s">
        <v>374</v>
      </c>
      <c r="C15" s="476" t="s">
        <v>375</v>
      </c>
      <c r="D15" s="476" t="s">
        <v>376</v>
      </c>
      <c r="E15" s="476" t="s">
        <v>386</v>
      </c>
      <c r="F15" s="476" t="s">
        <v>387</v>
      </c>
      <c r="G15" s="476" t="s">
        <v>388</v>
      </c>
      <c r="H15" s="476" t="s">
        <v>389</v>
      </c>
      <c r="I15" s="476" t="s">
        <v>390</v>
      </c>
      <c r="J15" s="476" t="s">
        <v>391</v>
      </c>
      <c r="K15" s="476" t="s">
        <v>392</v>
      </c>
      <c r="L15" s="477" t="s">
        <v>393</v>
      </c>
      <c r="M15" s="593" t="s">
        <v>114</v>
      </c>
      <c r="N15" s="594"/>
      <c r="O15" s="168"/>
      <c r="P15" s="168"/>
    </row>
    <row r="16" spans="1:16" ht="66.650000000000006" customHeight="1" thickBot="1">
      <c r="A16" s="471" t="s">
        <v>394</v>
      </c>
      <c r="B16" s="471" t="s">
        <v>395</v>
      </c>
      <c r="C16" s="472">
        <v>47.84</v>
      </c>
      <c r="D16" s="473">
        <v>47.84</v>
      </c>
      <c r="E16" s="474">
        <v>47.84</v>
      </c>
      <c r="F16" s="474">
        <f>43.9+3.94</f>
        <v>47.839999999999996</v>
      </c>
      <c r="G16" s="472">
        <v>0</v>
      </c>
      <c r="H16" s="472">
        <v>0</v>
      </c>
      <c r="I16" s="472">
        <v>0</v>
      </c>
      <c r="J16" s="473">
        <v>0</v>
      </c>
      <c r="K16" s="474">
        <v>0</v>
      </c>
      <c r="L16" s="474">
        <f>E16+K16</f>
        <v>47.84</v>
      </c>
      <c r="M16" s="600"/>
      <c r="N16" s="601"/>
      <c r="O16" s="167"/>
    </row>
    <row r="17" spans="1:16" ht="39.65" customHeight="1" thickTop="1" thickBot="1">
      <c r="A17" s="382" t="s">
        <v>238</v>
      </c>
      <c r="B17" s="382" t="s">
        <v>395</v>
      </c>
      <c r="C17" s="383">
        <v>47.84</v>
      </c>
      <c r="D17" s="384">
        <v>47.84</v>
      </c>
      <c r="E17" s="385">
        <v>47.84</v>
      </c>
      <c r="F17" s="474">
        <f>43.9+3.94</f>
        <v>47.839999999999996</v>
      </c>
      <c r="G17" s="383">
        <v>0</v>
      </c>
      <c r="H17" s="383">
        <v>0</v>
      </c>
      <c r="I17" s="383">
        <v>0</v>
      </c>
      <c r="J17" s="384">
        <v>0</v>
      </c>
      <c r="K17" s="385">
        <v>0</v>
      </c>
      <c r="L17" s="385">
        <f>E17+K17</f>
        <v>47.84</v>
      </c>
      <c r="M17" s="561"/>
      <c r="N17" s="562"/>
    </row>
    <row r="18" spans="1:16" ht="15.5" thickTop="1" thickBot="1">
      <c r="P18" s="169"/>
    </row>
    <row r="19" spans="1:16" s="170" customFormat="1" ht="22.25" customHeight="1" thickTop="1" thickBot="1">
      <c r="A19" s="589" t="s">
        <v>426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1"/>
    </row>
    <row r="20" spans="1:16" s="170" customFormat="1" ht="40" thickTop="1" thickBot="1">
      <c r="A20" s="174" t="s">
        <v>373</v>
      </c>
      <c r="B20" s="174" t="s">
        <v>374</v>
      </c>
      <c r="C20" s="174" t="s">
        <v>427</v>
      </c>
      <c r="D20" s="174" t="s">
        <v>428</v>
      </c>
      <c r="E20" s="174" t="s">
        <v>429</v>
      </c>
      <c r="F20" s="174" t="s">
        <v>430</v>
      </c>
      <c r="G20" s="174" t="s">
        <v>431</v>
      </c>
      <c r="H20" s="174" t="s">
        <v>237</v>
      </c>
      <c r="I20" s="174" t="s">
        <v>432</v>
      </c>
      <c r="J20" s="174" t="s">
        <v>433</v>
      </c>
      <c r="K20" s="174" t="s">
        <v>434</v>
      </c>
      <c r="L20" s="174" t="s">
        <v>435</v>
      </c>
      <c r="M20" s="174" t="s">
        <v>436</v>
      </c>
      <c r="N20" s="174" t="s">
        <v>437</v>
      </c>
      <c r="O20" s="174" t="s">
        <v>114</v>
      </c>
      <c r="P20" s="165"/>
    </row>
    <row r="21" spans="1:16" s="380" customFormat="1" ht="37.25" customHeight="1" thickTop="1" thickBot="1">
      <c r="A21" s="376" t="s">
        <v>101</v>
      </c>
      <c r="B21" s="376" t="s">
        <v>107</v>
      </c>
      <c r="C21" s="376">
        <v>127</v>
      </c>
      <c r="D21" s="376">
        <v>127</v>
      </c>
      <c r="E21" s="377">
        <v>115</v>
      </c>
      <c r="F21" s="376">
        <v>0</v>
      </c>
      <c r="G21" s="376">
        <v>12</v>
      </c>
      <c r="H21" s="378">
        <v>0</v>
      </c>
      <c r="I21" s="378">
        <v>0</v>
      </c>
      <c r="J21" s="376">
        <f>D21+F21</f>
        <v>127</v>
      </c>
      <c r="K21" s="377">
        <f>E21+I21</f>
        <v>115</v>
      </c>
      <c r="L21" s="376">
        <f>+C21-K21</f>
        <v>12</v>
      </c>
      <c r="M21" s="376">
        <v>0</v>
      </c>
      <c r="N21" s="376">
        <v>0</v>
      </c>
      <c r="O21" s="434" t="s">
        <v>744</v>
      </c>
      <c r="P21" s="379"/>
    </row>
    <row r="22" spans="1:16" s="379" customFormat="1" ht="37.25" customHeight="1" thickTop="1" thickBot="1">
      <c r="A22" s="376" t="s">
        <v>102</v>
      </c>
      <c r="B22" s="376" t="s">
        <v>107</v>
      </c>
      <c r="C22" s="376">
        <v>127</v>
      </c>
      <c r="D22" s="376"/>
      <c r="E22" s="377">
        <v>109</v>
      </c>
      <c r="F22" s="376"/>
      <c r="G22" s="376">
        <v>18</v>
      </c>
      <c r="H22" s="378">
        <v>0</v>
      </c>
      <c r="I22" s="378">
        <v>1</v>
      </c>
      <c r="J22" s="376">
        <f>D22+F22</f>
        <v>0</v>
      </c>
      <c r="K22" s="377">
        <f>E22+I22</f>
        <v>110</v>
      </c>
      <c r="L22" s="376">
        <f t="shared" ref="L22:L23" si="0">+C22-K22</f>
        <v>17</v>
      </c>
      <c r="M22" s="376">
        <v>0</v>
      </c>
      <c r="N22" s="376">
        <v>0</v>
      </c>
      <c r="O22" s="381"/>
    </row>
    <row r="23" spans="1:16" s="379" customFormat="1" ht="45.65" customHeight="1" thickTop="1" thickBot="1">
      <c r="A23" s="376" t="s">
        <v>105</v>
      </c>
      <c r="B23" s="376" t="s">
        <v>107</v>
      </c>
      <c r="C23" s="376">
        <v>127</v>
      </c>
      <c r="D23" s="376">
        <v>127</v>
      </c>
      <c r="E23" s="377">
        <v>72</v>
      </c>
      <c r="F23" s="376">
        <v>0</v>
      </c>
      <c r="G23" s="376">
        <v>23</v>
      </c>
      <c r="H23" s="378">
        <v>0</v>
      </c>
      <c r="I23" s="378">
        <v>8</v>
      </c>
      <c r="J23" s="376">
        <v>127</v>
      </c>
      <c r="K23" s="377">
        <f>E23+I23</f>
        <v>80</v>
      </c>
      <c r="L23" s="376">
        <f t="shared" si="0"/>
        <v>47</v>
      </c>
      <c r="M23" s="376">
        <v>6</v>
      </c>
      <c r="N23" s="376">
        <v>5</v>
      </c>
      <c r="O23" s="514"/>
    </row>
    <row r="24" spans="1:16" s="379" customFormat="1" ht="42" customHeight="1" thickTop="1" thickBot="1">
      <c r="A24" s="376" t="s">
        <v>104</v>
      </c>
      <c r="B24" s="376" t="s">
        <v>505</v>
      </c>
      <c r="C24" s="376">
        <v>47.84</v>
      </c>
      <c r="D24" s="376">
        <v>40</v>
      </c>
      <c r="E24" s="377">
        <v>0</v>
      </c>
      <c r="F24" s="376">
        <v>4</v>
      </c>
      <c r="G24" s="376">
        <v>8</v>
      </c>
      <c r="H24" s="378">
        <v>1.1000000000000001</v>
      </c>
      <c r="I24" s="378">
        <v>1.1000000000000001</v>
      </c>
      <c r="J24" s="376">
        <v>44</v>
      </c>
      <c r="K24" s="376">
        <f>+I24+E24</f>
        <v>1.1000000000000001</v>
      </c>
      <c r="L24" s="376">
        <f t="shared" ref="L24" si="1">+C24-K24</f>
        <v>46.74</v>
      </c>
      <c r="M24" s="376">
        <v>2.4700000000000002</v>
      </c>
      <c r="N24" s="376">
        <v>1</v>
      </c>
      <c r="O24" s="514"/>
    </row>
    <row r="25" spans="1:16" ht="15" thickTop="1">
      <c r="A25" s="171"/>
      <c r="N25" s="569"/>
      <c r="O25" s="569"/>
    </row>
    <row r="26" spans="1:16" ht="15" thickBot="1">
      <c r="A26" s="171"/>
    </row>
    <row r="27" spans="1:16" ht="42.65" customHeight="1" thickBot="1">
      <c r="A27" s="504" t="s">
        <v>12</v>
      </c>
      <c r="B27" s="505" t="s">
        <v>705</v>
      </c>
      <c r="C27" s="505" t="s">
        <v>706</v>
      </c>
      <c r="D27" s="554" t="s">
        <v>707</v>
      </c>
      <c r="E27" s="568"/>
      <c r="F27" s="554" t="s">
        <v>730</v>
      </c>
      <c r="G27" s="555"/>
      <c r="H27" s="574" t="s">
        <v>661</v>
      </c>
      <c r="I27" s="575"/>
    </row>
    <row r="28" spans="1:16" ht="42.65" customHeight="1">
      <c r="A28" s="492">
        <v>1</v>
      </c>
      <c r="B28" s="495" t="s">
        <v>105</v>
      </c>
      <c r="C28" s="496" t="s">
        <v>740</v>
      </c>
      <c r="D28" s="556" t="s">
        <v>155</v>
      </c>
      <c r="E28" s="556"/>
      <c r="F28" s="556" t="s">
        <v>728</v>
      </c>
      <c r="G28" s="556"/>
      <c r="H28" s="572"/>
      <c r="I28" s="573"/>
    </row>
    <row r="29" spans="1:16" ht="42.65" customHeight="1">
      <c r="A29" s="492">
        <v>2</v>
      </c>
      <c r="B29" s="495" t="s">
        <v>105</v>
      </c>
      <c r="C29" s="496" t="s">
        <v>719</v>
      </c>
      <c r="D29" s="563" t="s">
        <v>699</v>
      </c>
      <c r="E29" s="564"/>
      <c r="F29" s="565" t="s">
        <v>709</v>
      </c>
      <c r="G29" s="566"/>
      <c r="H29" s="570"/>
      <c r="I29" s="571"/>
    </row>
    <row r="30" spans="1:16" ht="42.65" customHeight="1">
      <c r="A30" s="492">
        <v>3</v>
      </c>
      <c r="B30" s="495" t="s">
        <v>105</v>
      </c>
      <c r="C30" s="496" t="s">
        <v>725</v>
      </c>
      <c r="D30" s="556" t="s">
        <v>679</v>
      </c>
      <c r="E30" s="556"/>
      <c r="F30" s="565" t="s">
        <v>709</v>
      </c>
      <c r="G30" s="566"/>
      <c r="H30" s="570" t="s">
        <v>750</v>
      </c>
      <c r="I30" s="571"/>
    </row>
    <row r="31" spans="1:16" ht="42.65" customHeight="1">
      <c r="A31" s="492">
        <v>4</v>
      </c>
      <c r="B31" s="495" t="s">
        <v>105</v>
      </c>
      <c r="C31" s="496" t="s">
        <v>741</v>
      </c>
      <c r="D31" s="556" t="s">
        <v>174</v>
      </c>
      <c r="E31" s="556"/>
      <c r="F31" s="565" t="s">
        <v>709</v>
      </c>
      <c r="G31" s="566"/>
      <c r="H31" s="578"/>
      <c r="I31" s="579"/>
    </row>
    <row r="32" spans="1:16" ht="42.65" customHeight="1" thickBot="1">
      <c r="A32" s="493">
        <v>5</v>
      </c>
      <c r="B32" s="497" t="s">
        <v>105</v>
      </c>
      <c r="C32" s="498" t="s">
        <v>743</v>
      </c>
      <c r="D32" s="567" t="s">
        <v>118</v>
      </c>
      <c r="E32" s="567"/>
      <c r="F32" s="598" t="s">
        <v>709</v>
      </c>
      <c r="G32" s="599"/>
      <c r="H32" s="576" t="s">
        <v>750</v>
      </c>
      <c r="I32" s="577"/>
    </row>
    <row r="34" spans="1:15" ht="6" customHeight="1">
      <c r="A34" s="171"/>
    </row>
    <row r="35" spans="1:15" ht="6" customHeight="1">
      <c r="A35" s="171"/>
    </row>
    <row r="36" spans="1:15" s="491" customFormat="1" ht="28.25" customHeight="1">
      <c r="A36" s="490" t="s">
        <v>702</v>
      </c>
    </row>
    <row r="37" spans="1:15" s="488" customFormat="1" ht="9" customHeight="1">
      <c r="A37" s="489"/>
      <c r="B37" s="553"/>
      <c r="C37" s="553"/>
      <c r="D37" s="553"/>
      <c r="E37" s="553"/>
      <c r="F37" s="553"/>
      <c r="G37" s="553"/>
    </row>
    <row r="38" spans="1:15" s="488" customFormat="1" ht="9" customHeight="1">
      <c r="A38" s="489"/>
      <c r="B38" s="553"/>
      <c r="C38" s="553"/>
      <c r="D38" s="553"/>
      <c r="E38" s="553"/>
      <c r="F38" s="553"/>
      <c r="G38" s="553"/>
    </row>
    <row r="39" spans="1:15" s="488" customFormat="1" ht="10.25" customHeight="1">
      <c r="A39" s="489"/>
      <c r="B39" s="553"/>
      <c r="C39" s="553"/>
      <c r="D39" s="553"/>
      <c r="E39" s="553"/>
      <c r="F39" s="553"/>
      <c r="G39" s="553"/>
    </row>
    <row r="40" spans="1:15" s="488" customFormat="1" ht="24.65" customHeight="1">
      <c r="A40" s="489" t="s">
        <v>704</v>
      </c>
      <c r="B40" s="553" t="s">
        <v>726</v>
      </c>
      <c r="C40" s="553"/>
      <c r="D40" s="553"/>
      <c r="E40" s="553"/>
      <c r="F40" s="553"/>
      <c r="G40" s="553"/>
      <c r="H40" s="553"/>
      <c r="I40" s="553"/>
      <c r="J40" s="553"/>
      <c r="K40" s="487"/>
      <c r="L40" s="487"/>
      <c r="M40" s="592"/>
      <c r="N40" s="592"/>
      <c r="O40" s="592"/>
    </row>
    <row r="41" spans="1:15" s="488" customFormat="1" ht="24.65" customHeight="1">
      <c r="A41" s="489" t="s">
        <v>704</v>
      </c>
      <c r="B41" s="553" t="s">
        <v>727</v>
      </c>
      <c r="C41" s="553"/>
      <c r="D41" s="553"/>
      <c r="E41" s="553"/>
      <c r="F41" s="553"/>
      <c r="G41" s="553"/>
      <c r="H41" s="553"/>
      <c r="I41" s="553"/>
      <c r="J41" s="553"/>
      <c r="K41" s="487"/>
      <c r="L41" s="487"/>
      <c r="M41" s="500"/>
      <c r="N41" s="500"/>
      <c r="O41" s="500"/>
    </row>
    <row r="42" spans="1:15" s="488" customFormat="1" ht="24.65" customHeight="1">
      <c r="A42" s="489" t="s">
        <v>704</v>
      </c>
      <c r="B42" s="553" t="s">
        <v>736</v>
      </c>
      <c r="C42" s="553"/>
      <c r="D42" s="553"/>
      <c r="E42" s="553"/>
      <c r="F42" s="553"/>
      <c r="G42" s="553"/>
      <c r="H42" s="553"/>
      <c r="I42" s="553"/>
      <c r="J42" s="553"/>
      <c r="K42" s="487"/>
      <c r="L42" s="487"/>
      <c r="M42" s="500"/>
      <c r="N42" s="500"/>
      <c r="O42" s="500"/>
    </row>
    <row r="43" spans="1:15" s="255" customFormat="1" ht="17.399999999999999" customHeight="1">
      <c r="A43" s="487"/>
      <c r="B43" s="165"/>
      <c r="C43" s="487"/>
      <c r="D43" s="487"/>
      <c r="E43" s="487"/>
      <c r="F43" s="487"/>
      <c r="G43" s="487"/>
      <c r="H43" s="487"/>
      <c r="I43" s="487"/>
      <c r="J43" s="487"/>
      <c r="K43" s="487"/>
      <c r="L43" s="487"/>
      <c r="M43" s="484"/>
      <c r="N43" s="484"/>
      <c r="O43" s="484"/>
    </row>
    <row r="45" spans="1:15" ht="18.5">
      <c r="A45" s="45"/>
      <c r="B45" s="602" t="s">
        <v>483</v>
      </c>
      <c r="C45" s="603"/>
      <c r="D45"/>
      <c r="E45"/>
      <c r="F45"/>
      <c r="G45"/>
      <c r="H45"/>
      <c r="I45"/>
      <c r="J45"/>
    </row>
    <row r="46" spans="1:15" ht="26">
      <c r="A46" s="269" t="s">
        <v>440</v>
      </c>
      <c r="B46" s="551" t="s">
        <v>484</v>
      </c>
      <c r="C46" s="552"/>
      <c r="D46" s="269" t="s">
        <v>485</v>
      </c>
      <c r="E46" s="269" t="s">
        <v>486</v>
      </c>
      <c r="F46" s="269" t="s">
        <v>734</v>
      </c>
      <c r="G46" s="480" t="s">
        <v>500</v>
      </c>
      <c r="H46" s="269" t="s">
        <v>487</v>
      </c>
      <c r="I46" s="269" t="s">
        <v>488</v>
      </c>
      <c r="J46" s="557" t="s">
        <v>114</v>
      </c>
      <c r="K46" s="558"/>
    </row>
    <row r="47" spans="1:15" ht="36" customHeight="1">
      <c r="A47" s="433">
        <v>1</v>
      </c>
      <c r="B47" s="559" t="s">
        <v>489</v>
      </c>
      <c r="C47" s="560"/>
      <c r="D47" s="429" t="s">
        <v>490</v>
      </c>
      <c r="E47" s="430">
        <v>127</v>
      </c>
      <c r="F47" s="429">
        <v>127</v>
      </c>
      <c r="G47" s="481">
        <v>127</v>
      </c>
      <c r="H47" s="431">
        <f t="shared" ref="H47:H66" si="2">F47-G47</f>
        <v>0</v>
      </c>
      <c r="I47" s="432">
        <f t="shared" ref="I47:I66" si="3">E47-G47</f>
        <v>0</v>
      </c>
      <c r="J47" s="549"/>
      <c r="K47" s="550"/>
    </row>
    <row r="48" spans="1:15" ht="36" customHeight="1">
      <c r="A48" s="433">
        <v>2</v>
      </c>
      <c r="B48" s="559" t="s">
        <v>491</v>
      </c>
      <c r="C48" s="560"/>
      <c r="D48" s="429" t="s">
        <v>490</v>
      </c>
      <c r="E48" s="430">
        <v>127</v>
      </c>
      <c r="F48" s="429">
        <v>127</v>
      </c>
      <c r="G48" s="481">
        <v>125</v>
      </c>
      <c r="H48" s="431">
        <f t="shared" si="2"/>
        <v>2</v>
      </c>
      <c r="I48" s="432">
        <f t="shared" si="3"/>
        <v>2</v>
      </c>
      <c r="J48" s="549" t="s">
        <v>761</v>
      </c>
      <c r="K48" s="550"/>
      <c r="L48" s="466"/>
    </row>
    <row r="49" spans="1:13" ht="36" customHeight="1">
      <c r="A49" s="433">
        <v>3</v>
      </c>
      <c r="B49" s="559" t="s">
        <v>492</v>
      </c>
      <c r="C49" s="560"/>
      <c r="D49" s="429" t="s">
        <v>493</v>
      </c>
      <c r="E49" s="430">
        <v>127</v>
      </c>
      <c r="F49" s="429">
        <v>127</v>
      </c>
      <c r="G49" s="481">
        <v>127</v>
      </c>
      <c r="H49" s="431">
        <f t="shared" si="2"/>
        <v>0</v>
      </c>
      <c r="I49" s="432">
        <f t="shared" si="3"/>
        <v>0</v>
      </c>
      <c r="J49" s="547"/>
      <c r="K49" s="548"/>
    </row>
    <row r="50" spans="1:13" ht="36" customHeight="1">
      <c r="A50" s="433">
        <v>4</v>
      </c>
      <c r="B50" s="559" t="s">
        <v>494</v>
      </c>
      <c r="C50" s="560"/>
      <c r="D50" s="429" t="s">
        <v>113</v>
      </c>
      <c r="E50" s="430">
        <v>49.5</v>
      </c>
      <c r="F50" s="429">
        <v>49.5</v>
      </c>
      <c r="G50" s="482">
        <v>46.88</v>
      </c>
      <c r="H50" s="431">
        <f t="shared" si="2"/>
        <v>2.6199999999999974</v>
      </c>
      <c r="I50" s="432">
        <f t="shared" si="3"/>
        <v>2.6199999999999974</v>
      </c>
      <c r="J50" s="549" t="s">
        <v>761</v>
      </c>
      <c r="K50" s="550"/>
    </row>
    <row r="51" spans="1:13" ht="36" customHeight="1">
      <c r="A51" s="433">
        <v>5</v>
      </c>
      <c r="B51" s="559" t="s">
        <v>495</v>
      </c>
      <c r="C51" s="560"/>
      <c r="D51" s="429" t="s">
        <v>113</v>
      </c>
      <c r="E51" s="430">
        <v>1740</v>
      </c>
      <c r="F51" s="429">
        <v>1740</v>
      </c>
      <c r="G51" s="482">
        <v>1601.4110000000001</v>
      </c>
      <c r="H51" s="431">
        <f t="shared" si="2"/>
        <v>138.58899999999994</v>
      </c>
      <c r="I51" s="432">
        <f t="shared" si="3"/>
        <v>138.58899999999994</v>
      </c>
      <c r="J51" s="549" t="s">
        <v>762</v>
      </c>
      <c r="K51" s="550"/>
      <c r="M51" s="172"/>
    </row>
    <row r="52" spans="1:13" ht="37.25" customHeight="1">
      <c r="A52" s="433">
        <v>6</v>
      </c>
      <c r="B52" s="559" t="s">
        <v>496</v>
      </c>
      <c r="C52" s="560"/>
      <c r="D52" s="429" t="s">
        <v>107</v>
      </c>
      <c r="E52" s="430">
        <v>2224</v>
      </c>
      <c r="F52" s="429">
        <v>2224</v>
      </c>
      <c r="G52" s="481">
        <v>2224</v>
      </c>
      <c r="H52" s="431">
        <f t="shared" si="2"/>
        <v>0</v>
      </c>
      <c r="I52" s="432">
        <f t="shared" si="3"/>
        <v>0</v>
      </c>
      <c r="J52" s="547"/>
      <c r="K52" s="548"/>
    </row>
    <row r="53" spans="1:13" ht="37.25" customHeight="1">
      <c r="A53" s="433">
        <f>A52+1</f>
        <v>7</v>
      </c>
      <c r="B53" s="559" t="s">
        <v>497</v>
      </c>
      <c r="C53" s="560"/>
      <c r="D53" s="429" t="s">
        <v>107</v>
      </c>
      <c r="E53" s="430">
        <v>3781</v>
      </c>
      <c r="F53" s="429">
        <v>3781</v>
      </c>
      <c r="G53" s="481">
        <v>3781</v>
      </c>
      <c r="H53" s="431">
        <f t="shared" si="2"/>
        <v>0</v>
      </c>
      <c r="I53" s="432">
        <f t="shared" si="3"/>
        <v>0</v>
      </c>
      <c r="J53" s="547"/>
      <c r="K53" s="548"/>
    </row>
    <row r="54" spans="1:13" ht="37.25" customHeight="1">
      <c r="A54" s="433">
        <f t="shared" ref="A54:A66" si="4">A53+1</f>
        <v>8</v>
      </c>
      <c r="B54" s="559" t="s">
        <v>677</v>
      </c>
      <c r="C54" s="560"/>
      <c r="D54" s="429" t="s">
        <v>113</v>
      </c>
      <c r="E54" s="430">
        <v>50.48</v>
      </c>
      <c r="F54" s="429">
        <v>50.48</v>
      </c>
      <c r="G54" s="482">
        <v>50.223999999999997</v>
      </c>
      <c r="H54" s="431">
        <f t="shared" si="2"/>
        <v>0.25600000000000023</v>
      </c>
      <c r="I54" s="432">
        <f t="shared" si="3"/>
        <v>0.25600000000000023</v>
      </c>
      <c r="J54" s="549"/>
      <c r="K54" s="550"/>
    </row>
    <row r="55" spans="1:13" ht="35.5" customHeight="1">
      <c r="A55" s="433">
        <f t="shared" si="4"/>
        <v>9</v>
      </c>
      <c r="B55" s="559" t="s">
        <v>644</v>
      </c>
      <c r="C55" s="560"/>
      <c r="D55" s="429" t="s">
        <v>643</v>
      </c>
      <c r="E55" s="430">
        <v>468</v>
      </c>
      <c r="F55" s="429">
        <f>E55</f>
        <v>468</v>
      </c>
      <c r="G55" s="481">
        <v>468</v>
      </c>
      <c r="H55" s="431">
        <f t="shared" si="2"/>
        <v>0</v>
      </c>
      <c r="I55" s="432">
        <f t="shared" si="3"/>
        <v>0</v>
      </c>
      <c r="J55" s="547"/>
      <c r="K55" s="548"/>
      <c r="L55" s="439"/>
      <c r="M55" s="440"/>
    </row>
    <row r="56" spans="1:13" ht="37.25" customHeight="1">
      <c r="A56" s="433">
        <f t="shared" si="4"/>
        <v>10</v>
      </c>
      <c r="B56" s="559" t="s">
        <v>645</v>
      </c>
      <c r="C56" s="560"/>
      <c r="D56" s="429" t="s">
        <v>643</v>
      </c>
      <c r="E56" s="430">
        <v>528</v>
      </c>
      <c r="F56" s="429">
        <f t="shared" ref="F56:F66" si="5">E56</f>
        <v>528</v>
      </c>
      <c r="G56" s="481">
        <v>468</v>
      </c>
      <c r="H56" s="431">
        <f t="shared" si="2"/>
        <v>60</v>
      </c>
      <c r="I56" s="432">
        <f t="shared" si="3"/>
        <v>60</v>
      </c>
      <c r="J56" s="549" t="s">
        <v>761</v>
      </c>
      <c r="K56" s="550"/>
      <c r="L56" s="439"/>
      <c r="M56" s="440"/>
    </row>
    <row r="57" spans="1:13" ht="36.65" customHeight="1">
      <c r="A57" s="433">
        <f t="shared" si="4"/>
        <v>11</v>
      </c>
      <c r="B57" s="559" t="s">
        <v>648</v>
      </c>
      <c r="C57" s="560"/>
      <c r="D57" s="429" t="s">
        <v>643</v>
      </c>
      <c r="E57" s="430">
        <v>1170</v>
      </c>
      <c r="F57" s="429">
        <f t="shared" si="5"/>
        <v>1170</v>
      </c>
      <c r="G57" s="481">
        <f>735+210+225</f>
        <v>1170</v>
      </c>
      <c r="H57" s="431">
        <f t="shared" ref="H57" si="6">F57-G57</f>
        <v>0</v>
      </c>
      <c r="I57" s="432">
        <f t="shared" ref="I57" si="7">E57-G57</f>
        <v>0</v>
      </c>
      <c r="J57" s="547"/>
      <c r="K57" s="548"/>
      <c r="L57" s="439"/>
      <c r="M57" s="440"/>
    </row>
    <row r="58" spans="1:13" ht="35.5" customHeight="1">
      <c r="A58" s="433">
        <f t="shared" si="4"/>
        <v>12</v>
      </c>
      <c r="B58" s="559" t="s">
        <v>646</v>
      </c>
      <c r="C58" s="560"/>
      <c r="D58" s="429" t="s">
        <v>643</v>
      </c>
      <c r="E58" s="430">
        <v>45</v>
      </c>
      <c r="F58" s="429">
        <f t="shared" si="5"/>
        <v>45</v>
      </c>
      <c r="G58" s="481">
        <v>45</v>
      </c>
      <c r="H58" s="431">
        <f t="shared" si="2"/>
        <v>0</v>
      </c>
      <c r="I58" s="432">
        <f t="shared" si="3"/>
        <v>0</v>
      </c>
      <c r="J58" s="547"/>
      <c r="K58" s="548"/>
      <c r="L58" s="439"/>
      <c r="M58" s="440"/>
    </row>
    <row r="59" spans="1:13" ht="28.25" customHeight="1">
      <c r="A59" s="433">
        <f t="shared" si="4"/>
        <v>13</v>
      </c>
      <c r="B59" s="559" t="s">
        <v>653</v>
      </c>
      <c r="C59" s="560"/>
      <c r="D59" s="429" t="s">
        <v>643</v>
      </c>
      <c r="E59" s="430">
        <v>828</v>
      </c>
      <c r="F59" s="429">
        <f t="shared" si="5"/>
        <v>828</v>
      </c>
      <c r="G59" s="481">
        <v>828</v>
      </c>
      <c r="H59" s="431">
        <f t="shared" si="2"/>
        <v>0</v>
      </c>
      <c r="I59" s="432">
        <f t="shared" si="3"/>
        <v>0</v>
      </c>
      <c r="J59" s="547"/>
      <c r="K59" s="548"/>
      <c r="L59" s="439"/>
      <c r="M59" s="440"/>
    </row>
    <row r="60" spans="1:13" ht="28.25" customHeight="1">
      <c r="A60" s="433">
        <f t="shared" si="4"/>
        <v>14</v>
      </c>
      <c r="B60" s="559" t="s">
        <v>642</v>
      </c>
      <c r="C60" s="560"/>
      <c r="D60" s="429" t="s">
        <v>643</v>
      </c>
      <c r="E60" s="430">
        <v>5628</v>
      </c>
      <c r="F60" s="429">
        <f t="shared" si="5"/>
        <v>5628</v>
      </c>
      <c r="G60" s="481">
        <v>4992</v>
      </c>
      <c r="H60" s="431">
        <f t="shared" si="2"/>
        <v>636</v>
      </c>
      <c r="I60" s="432">
        <f t="shared" si="3"/>
        <v>636</v>
      </c>
      <c r="J60" s="549" t="s">
        <v>761</v>
      </c>
      <c r="K60" s="550"/>
      <c r="L60" s="439"/>
      <c r="M60" s="440"/>
    </row>
    <row r="61" spans="1:13" ht="37.25" customHeight="1">
      <c r="A61" s="433">
        <f t="shared" si="4"/>
        <v>15</v>
      </c>
      <c r="B61" s="559" t="s">
        <v>647</v>
      </c>
      <c r="C61" s="560"/>
      <c r="D61" s="429" t="s">
        <v>643</v>
      </c>
      <c r="E61" s="430">
        <v>338</v>
      </c>
      <c r="F61" s="429">
        <f t="shared" si="5"/>
        <v>338</v>
      </c>
      <c r="G61" s="481">
        <v>338</v>
      </c>
      <c r="H61" s="431">
        <f t="shared" si="2"/>
        <v>0</v>
      </c>
      <c r="I61" s="432">
        <f t="shared" si="3"/>
        <v>0</v>
      </c>
      <c r="J61" s="547"/>
      <c r="K61" s="548"/>
      <c r="L61" s="439"/>
      <c r="M61" s="440"/>
    </row>
    <row r="62" spans="1:13" ht="28.25" customHeight="1">
      <c r="A62" s="433">
        <f t="shared" si="4"/>
        <v>16</v>
      </c>
      <c r="B62" s="559" t="s">
        <v>649</v>
      </c>
      <c r="C62" s="560"/>
      <c r="D62" s="429" t="s">
        <v>643</v>
      </c>
      <c r="E62" s="430">
        <v>169</v>
      </c>
      <c r="F62" s="429">
        <f t="shared" si="5"/>
        <v>169</v>
      </c>
      <c r="G62" s="481">
        <v>169</v>
      </c>
      <c r="H62" s="431">
        <f t="shared" si="2"/>
        <v>0</v>
      </c>
      <c r="I62" s="432">
        <f t="shared" si="3"/>
        <v>0</v>
      </c>
      <c r="J62" s="604"/>
      <c r="K62" s="605"/>
      <c r="L62" s="439"/>
      <c r="M62" s="440"/>
    </row>
    <row r="63" spans="1:13" ht="28.25" customHeight="1">
      <c r="A63" s="433">
        <f t="shared" si="4"/>
        <v>17</v>
      </c>
      <c r="B63" s="559" t="s">
        <v>641</v>
      </c>
      <c r="C63" s="560"/>
      <c r="D63" s="429" t="s">
        <v>643</v>
      </c>
      <c r="E63" s="430">
        <v>88</v>
      </c>
      <c r="F63" s="429">
        <f t="shared" si="5"/>
        <v>88</v>
      </c>
      <c r="G63" s="481">
        <v>88</v>
      </c>
      <c r="H63" s="431">
        <f t="shared" ref="H63" si="8">F63-G63</f>
        <v>0</v>
      </c>
      <c r="I63" s="432">
        <f t="shared" ref="I63" si="9">E63-G63</f>
        <v>0</v>
      </c>
      <c r="J63" s="604"/>
      <c r="K63" s="605"/>
    </row>
    <row r="64" spans="1:13" ht="28.25" customHeight="1">
      <c r="A64" s="433">
        <f t="shared" si="4"/>
        <v>18</v>
      </c>
      <c r="B64" s="559" t="s">
        <v>650</v>
      </c>
      <c r="C64" s="560"/>
      <c r="D64" s="429" t="s">
        <v>643</v>
      </c>
      <c r="E64" s="430">
        <v>340</v>
      </c>
      <c r="F64" s="429">
        <f t="shared" si="5"/>
        <v>340</v>
      </c>
      <c r="G64" s="481">
        <v>340</v>
      </c>
      <c r="H64" s="431">
        <f t="shared" si="2"/>
        <v>0</v>
      </c>
      <c r="I64" s="432">
        <f t="shared" si="3"/>
        <v>0</v>
      </c>
      <c r="J64" s="604"/>
      <c r="K64" s="605"/>
    </row>
    <row r="65" spans="1:11" ht="28.25" customHeight="1">
      <c r="A65" s="433">
        <f t="shared" si="4"/>
        <v>19</v>
      </c>
      <c r="B65" s="559" t="s">
        <v>651</v>
      </c>
      <c r="C65" s="560"/>
      <c r="D65" s="429" t="s">
        <v>643</v>
      </c>
      <c r="E65" s="430">
        <v>81</v>
      </c>
      <c r="F65" s="429">
        <f t="shared" si="5"/>
        <v>81</v>
      </c>
      <c r="G65" s="481">
        <v>81</v>
      </c>
      <c r="H65" s="431">
        <f t="shared" si="2"/>
        <v>0</v>
      </c>
      <c r="I65" s="432">
        <f t="shared" si="3"/>
        <v>0</v>
      </c>
      <c r="J65" s="604"/>
      <c r="K65" s="605"/>
    </row>
    <row r="66" spans="1:11" ht="28.25" customHeight="1">
      <c r="A66" s="433">
        <f t="shared" si="4"/>
        <v>20</v>
      </c>
      <c r="B66" s="559" t="s">
        <v>652</v>
      </c>
      <c r="C66" s="560"/>
      <c r="D66" s="429" t="s">
        <v>643</v>
      </c>
      <c r="E66" s="430">
        <v>26</v>
      </c>
      <c r="F66" s="429">
        <f t="shared" si="5"/>
        <v>26</v>
      </c>
      <c r="G66" s="481">
        <v>26</v>
      </c>
      <c r="H66" s="431">
        <f t="shared" si="2"/>
        <v>0</v>
      </c>
      <c r="I66" s="432">
        <f t="shared" si="3"/>
        <v>0</v>
      </c>
      <c r="J66" s="604"/>
      <c r="K66" s="605"/>
    </row>
  </sheetData>
  <mergeCells count="79">
    <mergeCell ref="B63:C63"/>
    <mergeCell ref="J56:K56"/>
    <mergeCell ref="J57:K57"/>
    <mergeCell ref="J66:K66"/>
    <mergeCell ref="J63:K63"/>
    <mergeCell ref="J61:K61"/>
    <mergeCell ref="B56:C56"/>
    <mergeCell ref="J62:K62"/>
    <mergeCell ref="J64:K64"/>
    <mergeCell ref="J65:K65"/>
    <mergeCell ref="B66:C66"/>
    <mergeCell ref="B65:C65"/>
    <mergeCell ref="B64:C64"/>
    <mergeCell ref="B62:C62"/>
    <mergeCell ref="B61:C61"/>
    <mergeCell ref="B60:C60"/>
    <mergeCell ref="J52:K52"/>
    <mergeCell ref="B54:C54"/>
    <mergeCell ref="B45:C45"/>
    <mergeCell ref="B52:C52"/>
    <mergeCell ref="B53:C53"/>
    <mergeCell ref="J51:K51"/>
    <mergeCell ref="B51:C51"/>
    <mergeCell ref="J60:K60"/>
    <mergeCell ref="B55:C55"/>
    <mergeCell ref="J55:K55"/>
    <mergeCell ref="J54:K54"/>
    <mergeCell ref="J53:K53"/>
    <mergeCell ref="B59:C59"/>
    <mergeCell ref="B58:C58"/>
    <mergeCell ref="B57:C57"/>
    <mergeCell ref="J58:K58"/>
    <mergeCell ref="J59:K59"/>
    <mergeCell ref="A1:A4"/>
    <mergeCell ref="C2:E2"/>
    <mergeCell ref="C3:E3"/>
    <mergeCell ref="C4:E4"/>
    <mergeCell ref="B48:C48"/>
    <mergeCell ref="A19:O19"/>
    <mergeCell ref="B47:C47"/>
    <mergeCell ref="M40:O40"/>
    <mergeCell ref="M15:N15"/>
    <mergeCell ref="A14:N14"/>
    <mergeCell ref="J48:K48"/>
    <mergeCell ref="J47:K47"/>
    <mergeCell ref="F32:G32"/>
    <mergeCell ref="D30:E30"/>
    <mergeCell ref="F30:G30"/>
    <mergeCell ref="M16:N16"/>
    <mergeCell ref="M17:N17"/>
    <mergeCell ref="D29:E29"/>
    <mergeCell ref="F29:G29"/>
    <mergeCell ref="D32:E32"/>
    <mergeCell ref="F28:G28"/>
    <mergeCell ref="D27:E27"/>
    <mergeCell ref="N25:O25"/>
    <mergeCell ref="H29:I29"/>
    <mergeCell ref="H28:I28"/>
    <mergeCell ref="H27:I27"/>
    <mergeCell ref="D31:E31"/>
    <mergeCell ref="F31:G31"/>
    <mergeCell ref="H32:I32"/>
    <mergeCell ref="H31:I31"/>
    <mergeCell ref="H30:I30"/>
    <mergeCell ref="A8:L8"/>
    <mergeCell ref="J49:K49"/>
    <mergeCell ref="J50:K50"/>
    <mergeCell ref="B46:C46"/>
    <mergeCell ref="B39:G39"/>
    <mergeCell ref="B38:G38"/>
    <mergeCell ref="B37:G37"/>
    <mergeCell ref="F27:G27"/>
    <mergeCell ref="B40:J40"/>
    <mergeCell ref="D28:E28"/>
    <mergeCell ref="B41:J41"/>
    <mergeCell ref="J46:K46"/>
    <mergeCell ref="B49:C49"/>
    <mergeCell ref="B50:C50"/>
    <mergeCell ref="B42:J42"/>
  </mergeCells>
  <phoneticPr fontId="93" type="noConversion"/>
  <conditionalFormatting sqref="C10:K11 D34:D36">
    <cfRule type="cellIs" dxfId="34" priority="6" stopIfTrue="1" operator="greaterThan">
      <formula>600</formula>
    </cfRule>
  </conditionalFormatting>
  <conditionalFormatting sqref="D13">
    <cfRule type="cellIs" dxfId="33" priority="7" stopIfTrue="1" operator="greaterThan">
      <formula>600</formula>
    </cfRule>
  </conditionalFormatting>
  <conditionalFormatting sqref="D16:D18">
    <cfRule type="cellIs" dxfId="32" priority="3" stopIfTrue="1" operator="greaterThan">
      <formula>600</formula>
    </cfRule>
  </conditionalFormatting>
  <conditionalFormatting sqref="D25:D26 D44:D45 D67:D176">
    <cfRule type="cellIs" dxfId="31" priority="9" stopIfTrue="1" operator="greaterThan">
      <formula>600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0C17-7EE4-4A1A-B165-D2672D0C111F}">
  <sheetPr codeName="Sheet10"/>
  <dimension ref="A1:AU89"/>
  <sheetViews>
    <sheetView workbookViewId="0">
      <selection activeCell="L1" sqref="L1"/>
    </sheetView>
  </sheetViews>
  <sheetFormatPr defaultRowHeight="14.5"/>
  <cols>
    <col min="5" max="5" width="10.453125" bestFit="1" customWidth="1"/>
    <col min="11" max="11" width="11.90625" bestFit="1" customWidth="1"/>
    <col min="12" max="12" width="32.81640625" bestFit="1" customWidth="1"/>
  </cols>
  <sheetData>
    <row r="1" spans="1:47" ht="26.5" thickBot="1">
      <c r="A1" s="163" t="s">
        <v>405</v>
      </c>
      <c r="B1" s="163" t="s">
        <v>82</v>
      </c>
      <c r="C1" s="163" t="s">
        <v>60</v>
      </c>
      <c r="D1" s="163" t="s">
        <v>239</v>
      </c>
      <c r="E1" s="163" t="s">
        <v>763</v>
      </c>
      <c r="F1" s="163" t="s">
        <v>764</v>
      </c>
      <c r="G1" s="608" t="s">
        <v>112</v>
      </c>
      <c r="H1" s="609"/>
      <c r="I1" s="609"/>
      <c r="J1" s="610"/>
      <c r="K1" s="163" t="s">
        <v>765</v>
      </c>
      <c r="L1" s="163" t="s">
        <v>400</v>
      </c>
      <c r="M1" s="163" t="s">
        <v>401</v>
      </c>
      <c r="N1" s="608" t="s">
        <v>402</v>
      </c>
      <c r="O1" s="609"/>
      <c r="P1" s="610"/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  <c r="AK1">
        <v>21</v>
      </c>
      <c r="AL1">
        <v>22</v>
      </c>
      <c r="AM1">
        <v>23</v>
      </c>
      <c r="AN1">
        <v>24</v>
      </c>
      <c r="AO1">
        <v>25</v>
      </c>
      <c r="AP1">
        <v>26</v>
      </c>
      <c r="AQ1">
        <v>27</v>
      </c>
      <c r="AR1">
        <v>28</v>
      </c>
      <c r="AS1">
        <v>29</v>
      </c>
      <c r="AT1">
        <v>30</v>
      </c>
      <c r="AU1">
        <v>31</v>
      </c>
    </row>
    <row r="2" spans="1:47" ht="18.5">
      <c r="A2" s="287">
        <v>1</v>
      </c>
      <c r="B2" s="185" t="s">
        <v>16</v>
      </c>
      <c r="C2" s="184" t="s">
        <v>403</v>
      </c>
      <c r="D2" s="287" t="s">
        <v>240</v>
      </c>
      <c r="E2" s="288">
        <v>45574</v>
      </c>
      <c r="F2" s="289">
        <v>27.96</v>
      </c>
      <c r="G2" s="606" t="s">
        <v>404</v>
      </c>
      <c r="H2" s="606"/>
      <c r="I2" s="606"/>
      <c r="J2" s="606"/>
      <c r="K2" s="288">
        <v>45592</v>
      </c>
      <c r="L2" s="287" t="s">
        <v>502</v>
      </c>
      <c r="M2" s="287"/>
      <c r="N2" s="607"/>
      <c r="O2" s="607"/>
      <c r="P2" s="607"/>
    </row>
    <row r="3" spans="1:47" ht="18.5">
      <c r="A3" s="287">
        <v>2</v>
      </c>
      <c r="B3" s="185" t="s">
        <v>129</v>
      </c>
      <c r="C3" s="184" t="s">
        <v>403</v>
      </c>
      <c r="D3" s="287" t="s">
        <v>240</v>
      </c>
      <c r="E3" s="288">
        <v>45593</v>
      </c>
      <c r="F3" s="289">
        <v>27.96</v>
      </c>
      <c r="G3" s="606" t="s">
        <v>404</v>
      </c>
      <c r="H3" s="606"/>
      <c r="I3" s="606"/>
      <c r="J3" s="606"/>
      <c r="K3" s="288">
        <v>45601</v>
      </c>
      <c r="L3" s="287" t="s">
        <v>502</v>
      </c>
      <c r="M3" s="287"/>
      <c r="N3" s="611"/>
      <c r="O3" s="611"/>
      <c r="P3" s="611"/>
    </row>
    <row r="4" spans="1:47" ht="18.5">
      <c r="A4" s="287">
        <v>3</v>
      </c>
      <c r="B4" s="290" t="s">
        <v>506</v>
      </c>
      <c r="C4" s="184" t="s">
        <v>403</v>
      </c>
      <c r="D4" s="287" t="s">
        <v>240</v>
      </c>
      <c r="E4" s="288">
        <v>45601</v>
      </c>
      <c r="F4" s="289">
        <v>27.96</v>
      </c>
      <c r="G4" s="606" t="s">
        <v>404</v>
      </c>
      <c r="H4" s="606"/>
      <c r="I4" s="606"/>
      <c r="J4" s="606"/>
      <c r="K4" s="288">
        <v>45609</v>
      </c>
      <c r="L4" s="287" t="s">
        <v>502</v>
      </c>
      <c r="M4" s="287"/>
      <c r="N4" s="607"/>
      <c r="O4" s="607"/>
      <c r="P4" s="607"/>
    </row>
    <row r="5" spans="1:47" ht="18.5">
      <c r="A5" s="287">
        <v>4</v>
      </c>
      <c r="B5" s="290" t="s">
        <v>18</v>
      </c>
      <c r="C5" s="184" t="s">
        <v>403</v>
      </c>
      <c r="D5" s="287" t="s">
        <v>240</v>
      </c>
      <c r="E5" s="288">
        <v>45610</v>
      </c>
      <c r="F5" s="289">
        <v>27.96</v>
      </c>
      <c r="G5" s="606" t="s">
        <v>404</v>
      </c>
      <c r="H5" s="606"/>
      <c r="I5" s="606"/>
      <c r="J5" s="606"/>
      <c r="K5" s="288">
        <v>45615</v>
      </c>
      <c r="L5" s="287" t="s">
        <v>502</v>
      </c>
      <c r="M5" s="287"/>
      <c r="N5" s="607" t="s">
        <v>513</v>
      </c>
      <c r="O5" s="607"/>
      <c r="P5" s="607"/>
    </row>
    <row r="6" spans="1:47" ht="18.5">
      <c r="A6" s="287">
        <v>5</v>
      </c>
      <c r="B6" s="290" t="s">
        <v>134</v>
      </c>
      <c r="C6" s="184" t="s">
        <v>403</v>
      </c>
      <c r="D6" s="287" t="s">
        <v>240</v>
      </c>
      <c r="E6" s="288">
        <v>45615</v>
      </c>
      <c r="F6" s="289">
        <v>27.96</v>
      </c>
      <c r="G6" s="606" t="s">
        <v>404</v>
      </c>
      <c r="H6" s="606"/>
      <c r="I6" s="606"/>
      <c r="J6" s="606"/>
      <c r="K6" s="288">
        <v>45620</v>
      </c>
      <c r="L6" s="287" t="s">
        <v>502</v>
      </c>
      <c r="M6" s="287"/>
      <c r="N6" s="607" t="s">
        <v>109</v>
      </c>
      <c r="O6" s="607"/>
      <c r="P6" s="607"/>
    </row>
    <row r="7" spans="1:47" ht="18.5">
      <c r="A7" s="287">
        <v>6</v>
      </c>
      <c r="B7" s="290" t="s">
        <v>2</v>
      </c>
      <c r="C7" s="184" t="s">
        <v>403</v>
      </c>
      <c r="D7" s="287" t="s">
        <v>240</v>
      </c>
      <c r="E7" s="288">
        <v>45622</v>
      </c>
      <c r="F7" s="289">
        <v>27.96</v>
      </c>
      <c r="G7" s="606" t="s">
        <v>404</v>
      </c>
      <c r="H7" s="606"/>
      <c r="I7" s="606"/>
      <c r="J7" s="606"/>
      <c r="K7" s="288">
        <v>45627</v>
      </c>
      <c r="L7" s="287" t="s">
        <v>502</v>
      </c>
      <c r="M7" s="287"/>
      <c r="N7" s="607"/>
      <c r="O7" s="607"/>
      <c r="P7" s="607"/>
    </row>
    <row r="8" spans="1:47" ht="18.5">
      <c r="A8" s="287">
        <v>7</v>
      </c>
      <c r="B8" s="290" t="s">
        <v>49</v>
      </c>
      <c r="C8" s="184" t="s">
        <v>403</v>
      </c>
      <c r="D8" s="287" t="s">
        <v>240</v>
      </c>
      <c r="E8" s="288">
        <v>45628</v>
      </c>
      <c r="F8" s="289">
        <v>27.96</v>
      </c>
      <c r="G8" s="606" t="s">
        <v>404</v>
      </c>
      <c r="H8" s="606"/>
      <c r="I8" s="606"/>
      <c r="J8" s="606"/>
      <c r="K8" s="288">
        <v>45632</v>
      </c>
      <c r="L8" s="287" t="s">
        <v>502</v>
      </c>
      <c r="M8" s="287"/>
      <c r="N8" s="607"/>
      <c r="O8" s="607"/>
      <c r="P8" s="607"/>
    </row>
    <row r="9" spans="1:47" ht="18.5">
      <c r="A9" s="287">
        <v>8</v>
      </c>
      <c r="B9" s="290" t="s">
        <v>52</v>
      </c>
      <c r="C9" s="184" t="s">
        <v>403</v>
      </c>
      <c r="D9" s="287" t="s">
        <v>240</v>
      </c>
      <c r="E9" s="288">
        <v>45629</v>
      </c>
      <c r="F9" s="289">
        <v>27.96</v>
      </c>
      <c r="G9" s="606" t="s">
        <v>404</v>
      </c>
      <c r="H9" s="606"/>
      <c r="I9" s="606"/>
      <c r="J9" s="606"/>
      <c r="K9" s="288">
        <v>45637</v>
      </c>
      <c r="L9" s="287" t="s">
        <v>512</v>
      </c>
      <c r="M9" s="287"/>
      <c r="N9" s="607" t="s">
        <v>513</v>
      </c>
      <c r="O9" s="607"/>
      <c r="P9" s="607"/>
    </row>
    <row r="10" spans="1:47" ht="18.5">
      <c r="A10" s="287">
        <v>9</v>
      </c>
      <c r="B10" s="290" t="s">
        <v>148</v>
      </c>
      <c r="C10" s="184" t="s">
        <v>403</v>
      </c>
      <c r="D10" s="287" t="s">
        <v>240</v>
      </c>
      <c r="E10" s="288">
        <v>45632</v>
      </c>
      <c r="F10" s="289">
        <v>27.96</v>
      </c>
      <c r="G10" s="606" t="s">
        <v>404</v>
      </c>
      <c r="H10" s="606"/>
      <c r="I10" s="606"/>
      <c r="J10" s="606"/>
      <c r="K10" s="288">
        <v>45637</v>
      </c>
      <c r="L10" s="287" t="s">
        <v>502</v>
      </c>
      <c r="M10" s="287"/>
      <c r="N10" s="607"/>
      <c r="O10" s="607"/>
      <c r="P10" s="607"/>
    </row>
    <row r="11" spans="1:47" ht="18.5">
      <c r="A11" s="287">
        <v>10</v>
      </c>
      <c r="B11" s="290" t="s">
        <v>149</v>
      </c>
      <c r="C11" s="184" t="s">
        <v>447</v>
      </c>
      <c r="D11" s="287" t="s">
        <v>240</v>
      </c>
      <c r="E11" s="288">
        <v>45638</v>
      </c>
      <c r="F11" s="289">
        <v>29.12</v>
      </c>
      <c r="G11" s="606" t="s">
        <v>404</v>
      </c>
      <c r="H11" s="606"/>
      <c r="I11" s="606"/>
      <c r="J11" s="606"/>
      <c r="K11" s="375">
        <v>45644</v>
      </c>
      <c r="L11" s="287" t="s">
        <v>502</v>
      </c>
      <c r="M11" s="287"/>
      <c r="N11" s="607"/>
      <c r="O11" s="607"/>
      <c r="P11" s="607"/>
    </row>
    <row r="12" spans="1:47" ht="18.5">
      <c r="A12" s="287">
        <v>11</v>
      </c>
      <c r="B12" s="290" t="s">
        <v>51</v>
      </c>
      <c r="C12" s="184" t="s">
        <v>403</v>
      </c>
      <c r="D12" s="287" t="s">
        <v>240</v>
      </c>
      <c r="E12" s="288">
        <v>45638</v>
      </c>
      <c r="F12" s="289">
        <v>27.96</v>
      </c>
      <c r="G12" s="606" t="s">
        <v>404</v>
      </c>
      <c r="H12" s="606"/>
      <c r="I12" s="606"/>
      <c r="J12" s="606"/>
      <c r="K12" s="288">
        <v>45644</v>
      </c>
      <c r="L12" s="287" t="s">
        <v>512</v>
      </c>
      <c r="M12" s="287"/>
      <c r="N12" s="607"/>
      <c r="O12" s="607"/>
      <c r="P12" s="607"/>
    </row>
    <row r="13" spans="1:47" ht="18.5">
      <c r="A13" s="287">
        <v>12</v>
      </c>
      <c r="B13" s="290" t="s">
        <v>141</v>
      </c>
      <c r="C13" s="184" t="s">
        <v>447</v>
      </c>
      <c r="D13" s="287" t="s">
        <v>240</v>
      </c>
      <c r="E13" s="288">
        <v>45645</v>
      </c>
      <c r="F13" s="289">
        <v>29.12</v>
      </c>
      <c r="G13" s="606" t="s">
        <v>404</v>
      </c>
      <c r="H13" s="606"/>
      <c r="I13" s="606"/>
      <c r="J13" s="606"/>
      <c r="K13" s="288">
        <v>45653</v>
      </c>
      <c r="L13" s="287" t="s">
        <v>502</v>
      </c>
      <c r="M13" s="287"/>
      <c r="N13" s="607"/>
      <c r="O13" s="607"/>
      <c r="P13" s="607"/>
    </row>
    <row r="14" spans="1:47" ht="18.5">
      <c r="A14" s="287">
        <v>13</v>
      </c>
      <c r="B14" s="290" t="s">
        <v>137</v>
      </c>
      <c r="C14" s="184" t="s">
        <v>456</v>
      </c>
      <c r="D14" s="287" t="s">
        <v>240</v>
      </c>
      <c r="E14" s="288">
        <v>45645</v>
      </c>
      <c r="F14" s="289">
        <v>34.630000000000003</v>
      </c>
      <c r="G14" s="606" t="s">
        <v>404</v>
      </c>
      <c r="H14" s="606"/>
      <c r="I14" s="606"/>
      <c r="J14" s="606"/>
      <c r="K14" s="288">
        <v>45655</v>
      </c>
      <c r="L14" s="287" t="s">
        <v>512</v>
      </c>
      <c r="M14" s="287"/>
      <c r="N14" s="607"/>
      <c r="O14" s="607"/>
      <c r="P14" s="607"/>
    </row>
    <row r="15" spans="1:47" ht="18.5">
      <c r="A15" s="287">
        <v>14</v>
      </c>
      <c r="B15" s="290" t="s">
        <v>127</v>
      </c>
      <c r="C15" s="184" t="s">
        <v>403</v>
      </c>
      <c r="D15" s="287" t="s">
        <v>240</v>
      </c>
      <c r="E15" s="288">
        <v>45655</v>
      </c>
      <c r="F15" s="289">
        <v>27.96</v>
      </c>
      <c r="G15" s="606" t="s">
        <v>404</v>
      </c>
      <c r="H15" s="606"/>
      <c r="I15" s="606"/>
      <c r="J15" s="606"/>
      <c r="K15" s="288">
        <v>45296</v>
      </c>
      <c r="L15" s="287" t="s">
        <v>502</v>
      </c>
      <c r="M15" s="287"/>
      <c r="N15" s="607"/>
      <c r="O15" s="607"/>
      <c r="P15" s="607"/>
    </row>
    <row r="16" spans="1:47" ht="18.5">
      <c r="A16" s="287">
        <v>15</v>
      </c>
      <c r="B16" s="290" t="s">
        <v>144</v>
      </c>
      <c r="C16" s="184" t="s">
        <v>403</v>
      </c>
      <c r="D16" s="287" t="s">
        <v>240</v>
      </c>
      <c r="E16" s="288">
        <v>45656</v>
      </c>
      <c r="F16" s="289">
        <v>27.96</v>
      </c>
      <c r="G16" s="606" t="s">
        <v>404</v>
      </c>
      <c r="H16" s="606"/>
      <c r="I16" s="606"/>
      <c r="J16" s="606"/>
      <c r="K16" s="288">
        <v>45298</v>
      </c>
      <c r="L16" s="287" t="s">
        <v>512</v>
      </c>
      <c r="M16" s="287"/>
      <c r="N16" s="607"/>
      <c r="O16" s="607"/>
      <c r="P16" s="607"/>
    </row>
    <row r="17" spans="1:16" ht="18.5">
      <c r="A17" s="287">
        <v>16</v>
      </c>
      <c r="B17" s="290" t="s">
        <v>167</v>
      </c>
      <c r="C17" s="184" t="s">
        <v>403</v>
      </c>
      <c r="D17" s="287" t="s">
        <v>240</v>
      </c>
      <c r="E17" s="288">
        <v>45298</v>
      </c>
      <c r="F17" s="289">
        <v>27.96</v>
      </c>
      <c r="G17" s="606" t="s">
        <v>404</v>
      </c>
      <c r="H17" s="606"/>
      <c r="I17" s="606"/>
      <c r="J17" s="606"/>
      <c r="K17" s="288">
        <v>45668</v>
      </c>
      <c r="L17" s="287" t="s">
        <v>502</v>
      </c>
      <c r="M17" s="287"/>
      <c r="N17" s="607"/>
      <c r="O17" s="607"/>
      <c r="P17" s="607"/>
    </row>
    <row r="18" spans="1:16" ht="18.5">
      <c r="A18" s="287">
        <f t="shared" ref="A18:A66" si="0">A17+1</f>
        <v>17</v>
      </c>
      <c r="B18" s="290" t="s">
        <v>177</v>
      </c>
      <c r="C18" s="184" t="s">
        <v>403</v>
      </c>
      <c r="D18" s="287" t="s">
        <v>240</v>
      </c>
      <c r="E18" s="288">
        <v>45300</v>
      </c>
      <c r="F18" s="289">
        <v>27.96</v>
      </c>
      <c r="G18" s="606" t="s">
        <v>404</v>
      </c>
      <c r="H18" s="606"/>
      <c r="I18" s="606"/>
      <c r="J18" s="606"/>
      <c r="K18" s="288">
        <v>45672</v>
      </c>
      <c r="L18" s="287" t="s">
        <v>512</v>
      </c>
      <c r="M18" s="287"/>
      <c r="N18" s="607"/>
      <c r="O18" s="607"/>
      <c r="P18" s="607"/>
    </row>
    <row r="19" spans="1:16" ht="18.5">
      <c r="A19" s="287">
        <f t="shared" si="0"/>
        <v>18</v>
      </c>
      <c r="B19" s="290" t="s">
        <v>161</v>
      </c>
      <c r="C19" s="184" t="s">
        <v>447</v>
      </c>
      <c r="D19" s="287" t="s">
        <v>240</v>
      </c>
      <c r="E19" s="288">
        <v>45670</v>
      </c>
      <c r="F19" s="289">
        <v>29</v>
      </c>
      <c r="G19" s="606" t="s">
        <v>404</v>
      </c>
      <c r="H19" s="606"/>
      <c r="I19" s="606"/>
      <c r="J19" s="606"/>
      <c r="K19" s="288">
        <v>45675</v>
      </c>
      <c r="L19" s="287" t="s">
        <v>502</v>
      </c>
      <c r="M19" s="287"/>
      <c r="N19" s="607"/>
      <c r="O19" s="607"/>
      <c r="P19" s="607"/>
    </row>
    <row r="20" spans="1:16" ht="18.5">
      <c r="A20" s="287">
        <f t="shared" si="0"/>
        <v>19</v>
      </c>
      <c r="B20" s="290" t="s">
        <v>178</v>
      </c>
      <c r="C20" s="184" t="s">
        <v>447</v>
      </c>
      <c r="D20" s="287" t="s">
        <v>240</v>
      </c>
      <c r="E20" s="288">
        <v>45673</v>
      </c>
      <c r="F20" s="289">
        <v>29</v>
      </c>
      <c r="G20" s="606" t="s">
        <v>404</v>
      </c>
      <c r="H20" s="606"/>
      <c r="I20" s="606"/>
      <c r="J20" s="606"/>
      <c r="K20" s="288">
        <v>45680</v>
      </c>
      <c r="L20" s="287" t="s">
        <v>512</v>
      </c>
      <c r="M20" s="287"/>
      <c r="N20" s="607"/>
      <c r="O20" s="607"/>
      <c r="P20" s="607"/>
    </row>
    <row r="21" spans="1:16" ht="18.5">
      <c r="A21" s="287">
        <f t="shared" si="0"/>
        <v>20</v>
      </c>
      <c r="B21" s="290" t="s">
        <v>157</v>
      </c>
      <c r="C21" s="184" t="s">
        <v>403</v>
      </c>
      <c r="D21" s="287" t="s">
        <v>240</v>
      </c>
      <c r="E21" s="288">
        <v>45673</v>
      </c>
      <c r="F21" s="289">
        <v>28</v>
      </c>
      <c r="G21" s="606" t="s">
        <v>404</v>
      </c>
      <c r="H21" s="606"/>
      <c r="I21" s="606"/>
      <c r="J21" s="606"/>
      <c r="K21" s="288">
        <v>45680</v>
      </c>
      <c r="L21" s="287" t="s">
        <v>502</v>
      </c>
      <c r="M21" s="287"/>
      <c r="N21" s="607"/>
      <c r="O21" s="607"/>
      <c r="P21" s="607"/>
    </row>
    <row r="22" spans="1:16" ht="18.5">
      <c r="A22" s="287">
        <f t="shared" si="0"/>
        <v>21</v>
      </c>
      <c r="B22" s="290" t="s">
        <v>180</v>
      </c>
      <c r="C22" s="184" t="s">
        <v>447</v>
      </c>
      <c r="D22" s="287" t="s">
        <v>240</v>
      </c>
      <c r="E22" s="288">
        <v>45681</v>
      </c>
      <c r="F22" s="289">
        <v>29</v>
      </c>
      <c r="G22" s="606" t="s">
        <v>404</v>
      </c>
      <c r="H22" s="606"/>
      <c r="I22" s="606"/>
      <c r="J22" s="606"/>
      <c r="K22" s="288">
        <v>45699</v>
      </c>
      <c r="L22" s="287" t="s">
        <v>512</v>
      </c>
      <c r="M22" s="287"/>
      <c r="N22" s="612"/>
      <c r="O22" s="612"/>
      <c r="P22" s="612"/>
    </row>
    <row r="23" spans="1:16" ht="18.5">
      <c r="A23" s="287">
        <f t="shared" si="0"/>
        <v>22</v>
      </c>
      <c r="B23" s="290" t="s">
        <v>17</v>
      </c>
      <c r="C23" s="184" t="s">
        <v>403</v>
      </c>
      <c r="D23" s="287" t="s">
        <v>240</v>
      </c>
      <c r="E23" s="288">
        <v>45681</v>
      </c>
      <c r="F23" s="289">
        <v>28</v>
      </c>
      <c r="G23" s="606" t="s">
        <v>404</v>
      </c>
      <c r="H23" s="606"/>
      <c r="I23" s="606"/>
      <c r="J23" s="606"/>
      <c r="K23" s="288">
        <v>45687</v>
      </c>
      <c r="L23" s="287" t="s">
        <v>502</v>
      </c>
      <c r="M23" s="287"/>
      <c r="N23" s="613"/>
      <c r="O23" s="613"/>
      <c r="P23" s="613"/>
    </row>
    <row r="24" spans="1:16" ht="18.5">
      <c r="A24" s="287">
        <f t="shared" si="0"/>
        <v>23</v>
      </c>
      <c r="B24" s="290" t="s">
        <v>179</v>
      </c>
      <c r="C24" s="184" t="s">
        <v>403</v>
      </c>
      <c r="D24" s="287" t="s">
        <v>240</v>
      </c>
      <c r="E24" s="288">
        <v>45682</v>
      </c>
      <c r="F24" s="289">
        <v>28</v>
      </c>
      <c r="G24" s="606" t="s">
        <v>404</v>
      </c>
      <c r="H24" s="606"/>
      <c r="I24" s="606"/>
      <c r="J24" s="606"/>
      <c r="K24" s="288">
        <v>45690</v>
      </c>
      <c r="L24" s="287" t="s">
        <v>512</v>
      </c>
      <c r="M24" s="287"/>
      <c r="N24" s="607"/>
      <c r="O24" s="607"/>
      <c r="P24" s="607"/>
    </row>
    <row r="25" spans="1:16" ht="18.5">
      <c r="A25" s="287">
        <f t="shared" si="0"/>
        <v>24</v>
      </c>
      <c r="B25" s="290" t="s">
        <v>138</v>
      </c>
      <c r="C25" s="184" t="s">
        <v>447</v>
      </c>
      <c r="D25" s="287" t="s">
        <v>240</v>
      </c>
      <c r="E25" s="288">
        <v>45688</v>
      </c>
      <c r="F25" s="289">
        <v>29</v>
      </c>
      <c r="G25" s="606" t="s">
        <v>404</v>
      </c>
      <c r="H25" s="606"/>
      <c r="I25" s="606"/>
      <c r="J25" s="606"/>
      <c r="K25" s="288">
        <v>45693</v>
      </c>
      <c r="L25" s="287" t="s">
        <v>502</v>
      </c>
      <c r="M25" s="287"/>
      <c r="N25" s="607"/>
      <c r="O25" s="607"/>
      <c r="P25" s="607"/>
    </row>
    <row r="26" spans="1:16" ht="18.5">
      <c r="A26" s="287">
        <f t="shared" si="0"/>
        <v>25</v>
      </c>
      <c r="B26" s="290" t="s">
        <v>146</v>
      </c>
      <c r="C26" s="184" t="s">
        <v>455</v>
      </c>
      <c r="D26" s="287" t="s">
        <v>240</v>
      </c>
      <c r="E26" s="288">
        <v>45694</v>
      </c>
      <c r="F26" s="289">
        <v>33</v>
      </c>
      <c r="G26" s="606" t="s">
        <v>404</v>
      </c>
      <c r="H26" s="606"/>
      <c r="I26" s="606"/>
      <c r="J26" s="606"/>
      <c r="K26" s="288">
        <v>45699</v>
      </c>
      <c r="L26" s="287" t="s">
        <v>502</v>
      </c>
      <c r="M26" s="287"/>
      <c r="N26" s="612"/>
      <c r="O26" s="612"/>
      <c r="P26" s="612"/>
    </row>
    <row r="27" spans="1:16" ht="18.5">
      <c r="A27" s="287">
        <f t="shared" si="0"/>
        <v>26</v>
      </c>
      <c r="B27" s="290" t="s">
        <v>147</v>
      </c>
      <c r="C27" s="184" t="s">
        <v>447</v>
      </c>
      <c r="D27" s="287" t="s">
        <v>240</v>
      </c>
      <c r="E27" s="288">
        <v>45700</v>
      </c>
      <c r="F27" s="289">
        <v>29</v>
      </c>
      <c r="G27" s="606" t="s">
        <v>404</v>
      </c>
      <c r="H27" s="606"/>
      <c r="I27" s="606"/>
      <c r="J27" s="606"/>
      <c r="K27" s="288">
        <v>45705</v>
      </c>
      <c r="L27" s="287" t="s">
        <v>502</v>
      </c>
      <c r="M27" s="287"/>
      <c r="N27" s="612"/>
      <c r="O27" s="612"/>
      <c r="P27" s="612"/>
    </row>
    <row r="28" spans="1:16" ht="18.5">
      <c r="A28" s="287">
        <f t="shared" si="0"/>
        <v>27</v>
      </c>
      <c r="B28" s="290" t="s">
        <v>176</v>
      </c>
      <c r="C28" s="184" t="s">
        <v>447</v>
      </c>
      <c r="D28" s="287" t="s">
        <v>240</v>
      </c>
      <c r="E28" s="288">
        <v>45700</v>
      </c>
      <c r="F28" s="289">
        <v>29</v>
      </c>
      <c r="G28" s="606" t="s">
        <v>404</v>
      </c>
      <c r="H28" s="606"/>
      <c r="I28" s="606"/>
      <c r="J28" s="606"/>
      <c r="K28" s="288">
        <v>45708</v>
      </c>
      <c r="L28" s="287" t="s">
        <v>502</v>
      </c>
      <c r="M28" s="287"/>
      <c r="N28" s="612"/>
      <c r="O28" s="612"/>
      <c r="P28" s="612"/>
    </row>
    <row r="29" spans="1:16" ht="18.5">
      <c r="A29" s="287">
        <f t="shared" si="0"/>
        <v>28</v>
      </c>
      <c r="B29" s="290" t="s">
        <v>508</v>
      </c>
      <c r="C29" s="184" t="s">
        <v>479</v>
      </c>
      <c r="D29" s="287" t="s">
        <v>240</v>
      </c>
      <c r="E29" s="288">
        <v>45709</v>
      </c>
      <c r="F29" s="289">
        <v>45</v>
      </c>
      <c r="G29" s="606" t="s">
        <v>404</v>
      </c>
      <c r="H29" s="606"/>
      <c r="I29" s="606"/>
      <c r="J29" s="606"/>
      <c r="K29" s="288">
        <v>45714</v>
      </c>
      <c r="L29" s="287" t="s">
        <v>502</v>
      </c>
      <c r="M29" s="287"/>
      <c r="N29" s="612"/>
      <c r="O29" s="612"/>
      <c r="P29" s="612"/>
    </row>
    <row r="30" spans="1:16" ht="18.5">
      <c r="A30" s="287">
        <f t="shared" si="0"/>
        <v>29</v>
      </c>
      <c r="B30" s="290" t="s">
        <v>509</v>
      </c>
      <c r="C30" s="184" t="s">
        <v>479</v>
      </c>
      <c r="D30" s="287" t="s">
        <v>240</v>
      </c>
      <c r="E30" s="288">
        <v>45714</v>
      </c>
      <c r="F30" s="289">
        <v>45</v>
      </c>
      <c r="G30" s="606" t="s">
        <v>404</v>
      </c>
      <c r="H30" s="606"/>
      <c r="I30" s="606"/>
      <c r="J30" s="606"/>
      <c r="K30" s="288">
        <v>45719</v>
      </c>
      <c r="L30" s="287" t="s">
        <v>502</v>
      </c>
      <c r="M30" s="287"/>
      <c r="N30" s="612"/>
      <c r="O30" s="612"/>
      <c r="P30" s="612"/>
    </row>
    <row r="31" spans="1:16" ht="18.5">
      <c r="A31" s="287">
        <f t="shared" si="0"/>
        <v>30</v>
      </c>
      <c r="B31" s="290" t="s">
        <v>517</v>
      </c>
      <c r="C31" s="184" t="s">
        <v>479</v>
      </c>
      <c r="D31" s="287" t="s">
        <v>240</v>
      </c>
      <c r="E31" s="288">
        <v>45719</v>
      </c>
      <c r="F31" s="289">
        <v>45</v>
      </c>
      <c r="G31" s="606" t="s">
        <v>404</v>
      </c>
      <c r="H31" s="606"/>
      <c r="I31" s="606"/>
      <c r="J31" s="606"/>
      <c r="K31" s="288">
        <v>45724</v>
      </c>
      <c r="L31" s="287" t="s">
        <v>502</v>
      </c>
      <c r="M31" s="287"/>
      <c r="N31" s="612"/>
      <c r="O31" s="612"/>
      <c r="P31" s="612"/>
    </row>
    <row r="32" spans="1:16" ht="18.5">
      <c r="A32" s="287">
        <f t="shared" si="0"/>
        <v>31</v>
      </c>
      <c r="B32" s="290" t="s">
        <v>162</v>
      </c>
      <c r="C32" s="184" t="s">
        <v>403</v>
      </c>
      <c r="D32" s="287" t="s">
        <v>240</v>
      </c>
      <c r="E32" s="288">
        <v>45722</v>
      </c>
      <c r="F32" s="289">
        <v>28</v>
      </c>
      <c r="G32" s="606" t="s">
        <v>404</v>
      </c>
      <c r="H32" s="606"/>
      <c r="I32" s="606"/>
      <c r="J32" s="606"/>
      <c r="K32" s="288">
        <v>45727</v>
      </c>
      <c r="L32" s="287" t="s">
        <v>512</v>
      </c>
      <c r="M32" s="287"/>
      <c r="N32" s="612"/>
      <c r="O32" s="612"/>
      <c r="P32" s="612"/>
    </row>
    <row r="33" spans="1:16" ht="18.5">
      <c r="A33" s="287">
        <f t="shared" si="0"/>
        <v>32</v>
      </c>
      <c r="B33" s="290" t="s">
        <v>160</v>
      </c>
      <c r="C33" s="184" t="s">
        <v>479</v>
      </c>
      <c r="D33" s="287" t="s">
        <v>240</v>
      </c>
      <c r="E33" s="288">
        <v>45728</v>
      </c>
      <c r="F33" s="289">
        <v>45</v>
      </c>
      <c r="G33" s="606" t="s">
        <v>404</v>
      </c>
      <c r="H33" s="606"/>
      <c r="I33" s="606"/>
      <c r="J33" s="606"/>
      <c r="K33" s="288">
        <v>45733</v>
      </c>
      <c r="L33" s="287" t="s">
        <v>512</v>
      </c>
      <c r="M33" s="287"/>
      <c r="N33" s="612"/>
      <c r="O33" s="612"/>
      <c r="P33" s="612"/>
    </row>
    <row r="34" spans="1:16" ht="18.5">
      <c r="A34" s="287">
        <f t="shared" si="0"/>
        <v>33</v>
      </c>
      <c r="B34" s="290" t="s">
        <v>515</v>
      </c>
      <c r="C34" s="184" t="s">
        <v>516</v>
      </c>
      <c r="D34" s="287" t="s">
        <v>240</v>
      </c>
      <c r="E34" s="288">
        <v>45734</v>
      </c>
      <c r="F34" s="289">
        <v>54</v>
      </c>
      <c r="G34" s="606" t="s">
        <v>404</v>
      </c>
      <c r="H34" s="606"/>
      <c r="I34" s="606"/>
      <c r="J34" s="606"/>
      <c r="K34" s="288">
        <v>45739</v>
      </c>
      <c r="L34" s="287" t="s">
        <v>512</v>
      </c>
      <c r="M34" s="287"/>
      <c r="N34" s="612"/>
      <c r="O34" s="612"/>
      <c r="P34" s="612"/>
    </row>
    <row r="35" spans="1:16" ht="18.5">
      <c r="A35" s="287">
        <f t="shared" si="0"/>
        <v>34</v>
      </c>
      <c r="B35" s="290" t="s">
        <v>4</v>
      </c>
      <c r="C35" s="184" t="s">
        <v>518</v>
      </c>
      <c r="D35" s="287" t="s">
        <v>240</v>
      </c>
      <c r="E35" s="288">
        <v>45734</v>
      </c>
      <c r="F35" s="289">
        <v>52</v>
      </c>
      <c r="G35" s="606" t="s">
        <v>404</v>
      </c>
      <c r="H35" s="606"/>
      <c r="I35" s="606"/>
      <c r="J35" s="606"/>
      <c r="K35" s="288">
        <v>45744</v>
      </c>
      <c r="L35" s="287" t="s">
        <v>512</v>
      </c>
      <c r="M35" s="287"/>
      <c r="N35" s="612"/>
      <c r="O35" s="612"/>
      <c r="P35" s="612"/>
    </row>
    <row r="36" spans="1:16" ht="18.5">
      <c r="A36" s="287">
        <f t="shared" si="0"/>
        <v>35</v>
      </c>
      <c r="B36" s="290" t="s">
        <v>5</v>
      </c>
      <c r="C36" s="184" t="s">
        <v>403</v>
      </c>
      <c r="D36" s="287" t="s">
        <v>240</v>
      </c>
      <c r="E36" s="288">
        <v>45744</v>
      </c>
      <c r="F36" s="289">
        <v>28</v>
      </c>
      <c r="G36" s="606" t="s">
        <v>404</v>
      </c>
      <c r="H36" s="606"/>
      <c r="I36" s="606"/>
      <c r="J36" s="606"/>
      <c r="K36" s="288">
        <v>45748</v>
      </c>
      <c r="L36" s="287" t="s">
        <v>512</v>
      </c>
      <c r="M36" s="287"/>
      <c r="N36" s="612"/>
      <c r="O36" s="612"/>
      <c r="P36" s="612"/>
    </row>
    <row r="37" spans="1:16" ht="18.5">
      <c r="A37" s="287">
        <f t="shared" si="0"/>
        <v>36</v>
      </c>
      <c r="B37" s="290" t="s">
        <v>50</v>
      </c>
      <c r="C37" s="184" t="s">
        <v>447</v>
      </c>
      <c r="D37" s="287" t="s">
        <v>240</v>
      </c>
      <c r="E37" s="288">
        <v>45749</v>
      </c>
      <c r="F37" s="289">
        <v>29</v>
      </c>
      <c r="G37" s="606" t="s">
        <v>404</v>
      </c>
      <c r="H37" s="606"/>
      <c r="I37" s="606"/>
      <c r="J37" s="606"/>
      <c r="K37" s="288">
        <v>45752</v>
      </c>
      <c r="L37" s="287" t="s">
        <v>512</v>
      </c>
      <c r="M37" s="287"/>
      <c r="N37" s="612"/>
      <c r="O37" s="612"/>
      <c r="P37" s="612"/>
    </row>
    <row r="38" spans="1:16" ht="18.5">
      <c r="A38" s="287">
        <f t="shared" si="0"/>
        <v>37</v>
      </c>
      <c r="B38" s="290" t="s">
        <v>603</v>
      </c>
      <c r="C38" s="184" t="s">
        <v>602</v>
      </c>
      <c r="D38" s="287" t="s">
        <v>240</v>
      </c>
      <c r="E38" s="288">
        <v>45752</v>
      </c>
      <c r="F38" s="289">
        <v>47</v>
      </c>
      <c r="G38" s="606" t="s">
        <v>404</v>
      </c>
      <c r="H38" s="606"/>
      <c r="I38" s="606"/>
      <c r="J38" s="606"/>
      <c r="K38" s="288">
        <v>45757</v>
      </c>
      <c r="L38" s="287" t="s">
        <v>512</v>
      </c>
      <c r="M38" s="287"/>
      <c r="N38" s="612"/>
      <c r="O38" s="612"/>
      <c r="P38" s="612"/>
    </row>
    <row r="39" spans="1:16" ht="18.5">
      <c r="A39" s="287">
        <f t="shared" si="0"/>
        <v>38</v>
      </c>
      <c r="B39" s="290" t="s">
        <v>122</v>
      </c>
      <c r="C39" s="184" t="s">
        <v>607</v>
      </c>
      <c r="D39" s="287" t="s">
        <v>240</v>
      </c>
      <c r="E39" s="288">
        <v>45758</v>
      </c>
      <c r="F39" s="289">
        <v>54</v>
      </c>
      <c r="G39" s="606" t="s">
        <v>404</v>
      </c>
      <c r="H39" s="606"/>
      <c r="I39" s="606"/>
      <c r="J39" s="606"/>
      <c r="K39" s="288">
        <v>45768</v>
      </c>
      <c r="L39" s="287" t="s">
        <v>502</v>
      </c>
      <c r="M39" s="287"/>
      <c r="N39" s="612"/>
      <c r="O39" s="612"/>
      <c r="P39" s="612"/>
    </row>
    <row r="40" spans="1:16" ht="18.5">
      <c r="A40" s="287">
        <f t="shared" si="0"/>
        <v>39</v>
      </c>
      <c r="B40" s="290" t="s">
        <v>181</v>
      </c>
      <c r="C40" s="184" t="s">
        <v>447</v>
      </c>
      <c r="D40" s="287" t="s">
        <v>240</v>
      </c>
      <c r="E40" s="288">
        <v>45759</v>
      </c>
      <c r="F40" s="289">
        <v>29</v>
      </c>
      <c r="G40" s="606" t="s">
        <v>404</v>
      </c>
      <c r="H40" s="606"/>
      <c r="I40" s="606"/>
      <c r="J40" s="606"/>
      <c r="K40" s="288">
        <v>45765</v>
      </c>
      <c r="L40" s="287" t="s">
        <v>512</v>
      </c>
      <c r="M40" s="287"/>
      <c r="N40" s="612"/>
      <c r="O40" s="612"/>
      <c r="P40" s="612"/>
    </row>
    <row r="41" spans="1:16" ht="18.5">
      <c r="A41" s="287">
        <f t="shared" si="0"/>
        <v>40</v>
      </c>
      <c r="B41" s="290" t="s">
        <v>605</v>
      </c>
      <c r="C41" s="184" t="s">
        <v>606</v>
      </c>
      <c r="D41" s="287" t="s">
        <v>240</v>
      </c>
      <c r="E41" s="288">
        <v>45765</v>
      </c>
      <c r="F41" s="289">
        <v>45</v>
      </c>
      <c r="G41" s="606" t="s">
        <v>404</v>
      </c>
      <c r="H41" s="606"/>
      <c r="I41" s="606"/>
      <c r="J41" s="606"/>
      <c r="K41" s="288">
        <v>45773</v>
      </c>
      <c r="L41" s="287" t="s">
        <v>683</v>
      </c>
      <c r="M41" s="287"/>
      <c r="N41" s="614" t="s">
        <v>109</v>
      </c>
      <c r="O41" s="614"/>
      <c r="P41" s="614"/>
    </row>
    <row r="42" spans="1:16" ht="28.5">
      <c r="A42" s="287">
        <f t="shared" si="0"/>
        <v>41</v>
      </c>
      <c r="B42" s="290" t="s">
        <v>501</v>
      </c>
      <c r="C42" s="184" t="s">
        <v>479</v>
      </c>
      <c r="D42" s="287" t="s">
        <v>240</v>
      </c>
      <c r="E42" s="288">
        <v>45769</v>
      </c>
      <c r="F42" s="289">
        <v>45</v>
      </c>
      <c r="G42" s="606" t="s">
        <v>404</v>
      </c>
      <c r="H42" s="606"/>
      <c r="I42" s="606"/>
      <c r="J42" s="606"/>
      <c r="K42" s="288">
        <v>45776</v>
      </c>
      <c r="L42" s="287" t="s">
        <v>684</v>
      </c>
      <c r="M42" s="287"/>
      <c r="N42" s="615"/>
      <c r="O42" s="615"/>
      <c r="P42" s="615"/>
    </row>
    <row r="43" spans="1:16" ht="28.5">
      <c r="A43" s="287">
        <f t="shared" si="0"/>
        <v>42</v>
      </c>
      <c r="B43" s="290" t="s">
        <v>168</v>
      </c>
      <c r="C43" s="184" t="s">
        <v>456</v>
      </c>
      <c r="D43" s="287" t="s">
        <v>240</v>
      </c>
      <c r="E43" s="288">
        <v>45774</v>
      </c>
      <c r="F43" s="289">
        <v>34.630000000000003</v>
      </c>
      <c r="G43" s="606" t="s">
        <v>404</v>
      </c>
      <c r="H43" s="606"/>
      <c r="I43" s="606"/>
      <c r="J43" s="606"/>
      <c r="K43" s="288">
        <v>45780</v>
      </c>
      <c r="L43" s="287" t="s">
        <v>683</v>
      </c>
      <c r="M43" s="287"/>
      <c r="N43" s="615"/>
      <c r="O43" s="615"/>
      <c r="P43" s="615"/>
    </row>
    <row r="44" spans="1:16" ht="28.5">
      <c r="A44" s="287">
        <f t="shared" si="0"/>
        <v>43</v>
      </c>
      <c r="B44" s="290" t="s">
        <v>20</v>
      </c>
      <c r="C44" s="184" t="s">
        <v>447</v>
      </c>
      <c r="D44" s="287" t="s">
        <v>240</v>
      </c>
      <c r="E44" s="288">
        <v>45776</v>
      </c>
      <c r="F44" s="289">
        <v>29</v>
      </c>
      <c r="G44" s="606" t="s">
        <v>404</v>
      </c>
      <c r="H44" s="606"/>
      <c r="I44" s="606"/>
      <c r="J44" s="606"/>
      <c r="K44" s="288">
        <v>45784</v>
      </c>
      <c r="L44" s="287" t="s">
        <v>684</v>
      </c>
      <c r="M44" s="287"/>
      <c r="N44" s="615"/>
      <c r="O44" s="615"/>
      <c r="P44" s="615"/>
    </row>
    <row r="45" spans="1:16" ht="21">
      <c r="A45" s="287">
        <f t="shared" si="0"/>
        <v>44</v>
      </c>
      <c r="B45" s="290" t="s">
        <v>37</v>
      </c>
      <c r="C45" s="184" t="s">
        <v>403</v>
      </c>
      <c r="D45" s="287" t="s">
        <v>240</v>
      </c>
      <c r="E45" s="288">
        <v>45782</v>
      </c>
      <c r="F45" s="289">
        <v>28</v>
      </c>
      <c r="G45" s="606" t="s">
        <v>404</v>
      </c>
      <c r="H45" s="606"/>
      <c r="I45" s="606"/>
      <c r="J45" s="606"/>
      <c r="K45" s="288">
        <v>45787</v>
      </c>
      <c r="L45" s="287" t="s">
        <v>683</v>
      </c>
      <c r="M45" s="287"/>
      <c r="N45" s="616" t="s">
        <v>109</v>
      </c>
      <c r="O45" s="616"/>
      <c r="P45" s="616"/>
    </row>
    <row r="46" spans="1:16" ht="21">
      <c r="A46" s="287">
        <f t="shared" si="0"/>
        <v>45</v>
      </c>
      <c r="B46" s="290" t="s">
        <v>524</v>
      </c>
      <c r="C46" s="184" t="s">
        <v>479</v>
      </c>
      <c r="D46" s="287" t="s">
        <v>240</v>
      </c>
      <c r="E46" s="288">
        <v>45785</v>
      </c>
      <c r="F46" s="289">
        <v>45</v>
      </c>
      <c r="G46" s="606" t="s">
        <v>404</v>
      </c>
      <c r="H46" s="606"/>
      <c r="I46" s="606"/>
      <c r="J46" s="606"/>
      <c r="K46" s="288">
        <v>45794</v>
      </c>
      <c r="L46" s="287" t="s">
        <v>683</v>
      </c>
      <c r="M46" s="287"/>
      <c r="N46" s="616"/>
      <c r="O46" s="616"/>
      <c r="P46" s="616"/>
    </row>
    <row r="47" spans="1:16" ht="21">
      <c r="A47" s="287">
        <f t="shared" si="0"/>
        <v>46</v>
      </c>
      <c r="B47" s="290" t="s">
        <v>158</v>
      </c>
      <c r="C47" s="184" t="s">
        <v>455</v>
      </c>
      <c r="D47" s="287" t="s">
        <v>240</v>
      </c>
      <c r="E47" s="288">
        <v>45788</v>
      </c>
      <c r="F47" s="289">
        <v>33</v>
      </c>
      <c r="G47" s="606" t="s">
        <v>404</v>
      </c>
      <c r="H47" s="606"/>
      <c r="I47" s="606"/>
      <c r="J47" s="606"/>
      <c r="K47" s="288">
        <v>45796</v>
      </c>
      <c r="L47" s="287" t="s">
        <v>684</v>
      </c>
      <c r="M47" s="287"/>
      <c r="N47" s="616"/>
      <c r="O47" s="616"/>
      <c r="P47" s="616"/>
    </row>
    <row r="48" spans="1:16" ht="21">
      <c r="A48" s="287">
        <f t="shared" si="0"/>
        <v>47</v>
      </c>
      <c r="B48" s="290" t="s">
        <v>128</v>
      </c>
      <c r="C48" s="184" t="s">
        <v>451</v>
      </c>
      <c r="D48" s="287" t="s">
        <v>240</v>
      </c>
      <c r="E48" s="288">
        <v>45788</v>
      </c>
      <c r="F48" s="289">
        <v>27</v>
      </c>
      <c r="G48" s="606" t="s">
        <v>404</v>
      </c>
      <c r="H48" s="606"/>
      <c r="I48" s="606"/>
      <c r="J48" s="606"/>
      <c r="K48" s="288">
        <v>45803</v>
      </c>
      <c r="L48" s="287" t="s">
        <v>683</v>
      </c>
      <c r="M48" s="287"/>
      <c r="N48" s="616"/>
      <c r="O48" s="616"/>
      <c r="P48" s="616"/>
    </row>
    <row r="49" spans="1:16" ht="21">
      <c r="A49" s="287">
        <f t="shared" si="0"/>
        <v>48</v>
      </c>
      <c r="B49" s="290" t="s">
        <v>130</v>
      </c>
      <c r="C49" s="184" t="s">
        <v>447</v>
      </c>
      <c r="D49" s="287" t="s">
        <v>240</v>
      </c>
      <c r="E49" s="288">
        <v>45799</v>
      </c>
      <c r="F49" s="289">
        <v>29</v>
      </c>
      <c r="G49" s="606" t="s">
        <v>404</v>
      </c>
      <c r="H49" s="606"/>
      <c r="I49" s="606"/>
      <c r="J49" s="606"/>
      <c r="K49" s="288">
        <v>45805</v>
      </c>
      <c r="L49" s="287" t="s">
        <v>684</v>
      </c>
      <c r="M49" s="287"/>
      <c r="N49" s="616"/>
      <c r="O49" s="616"/>
      <c r="P49" s="616"/>
    </row>
    <row r="50" spans="1:16" ht="26">
      <c r="A50" s="287">
        <f t="shared" si="0"/>
        <v>49</v>
      </c>
      <c r="B50" s="290" t="s">
        <v>133</v>
      </c>
      <c r="C50" s="184" t="s">
        <v>451</v>
      </c>
      <c r="D50" s="287" t="s">
        <v>240</v>
      </c>
      <c r="E50" s="288">
        <v>45807</v>
      </c>
      <c r="F50" s="289">
        <v>27</v>
      </c>
      <c r="G50" s="606" t="s">
        <v>404</v>
      </c>
      <c r="H50" s="606"/>
      <c r="I50" s="606"/>
      <c r="J50" s="606"/>
      <c r="K50" s="288">
        <v>45812</v>
      </c>
      <c r="L50" s="287" t="s">
        <v>683</v>
      </c>
      <c r="M50" s="287"/>
      <c r="N50" s="617"/>
      <c r="O50" s="617"/>
      <c r="P50" s="617"/>
    </row>
    <row r="51" spans="1:16" ht="26">
      <c r="A51" s="287">
        <f t="shared" si="0"/>
        <v>50</v>
      </c>
      <c r="B51" s="290" t="s">
        <v>145</v>
      </c>
      <c r="C51" s="184" t="s">
        <v>451</v>
      </c>
      <c r="D51" s="287" t="s">
        <v>240</v>
      </c>
      <c r="E51" s="288">
        <v>45806</v>
      </c>
      <c r="F51" s="289">
        <v>27</v>
      </c>
      <c r="G51" s="606" t="s">
        <v>404</v>
      </c>
      <c r="H51" s="606"/>
      <c r="I51" s="606"/>
      <c r="J51" s="606"/>
      <c r="K51" s="288">
        <v>45810</v>
      </c>
      <c r="L51" s="287" t="s">
        <v>684</v>
      </c>
      <c r="M51" s="287"/>
      <c r="N51" s="617"/>
      <c r="O51" s="617"/>
      <c r="P51" s="617"/>
    </row>
    <row r="52" spans="1:16" ht="26">
      <c r="A52" s="287">
        <f t="shared" si="0"/>
        <v>51</v>
      </c>
      <c r="B52" s="290" t="s">
        <v>124</v>
      </c>
      <c r="C52" s="184" t="s">
        <v>451</v>
      </c>
      <c r="D52" s="287" t="s">
        <v>240</v>
      </c>
      <c r="E52" s="288">
        <v>45811</v>
      </c>
      <c r="F52" s="289">
        <v>27</v>
      </c>
      <c r="G52" s="606" t="s">
        <v>404</v>
      </c>
      <c r="H52" s="606"/>
      <c r="I52" s="606"/>
      <c r="J52" s="606"/>
      <c r="K52" s="288">
        <v>45816</v>
      </c>
      <c r="L52" s="287" t="s">
        <v>683</v>
      </c>
      <c r="M52" s="287"/>
      <c r="N52" s="617"/>
      <c r="O52" s="617"/>
      <c r="P52" s="617"/>
    </row>
    <row r="53" spans="1:16" ht="26">
      <c r="A53" s="287">
        <f t="shared" si="0"/>
        <v>52</v>
      </c>
      <c r="B53" s="290" t="s">
        <v>125</v>
      </c>
      <c r="C53" s="184" t="s">
        <v>451</v>
      </c>
      <c r="D53" s="287" t="s">
        <v>240</v>
      </c>
      <c r="E53" s="288">
        <v>45817</v>
      </c>
      <c r="F53" s="289">
        <v>27</v>
      </c>
      <c r="G53" s="606" t="s">
        <v>404</v>
      </c>
      <c r="H53" s="606"/>
      <c r="I53" s="606"/>
      <c r="J53" s="606"/>
      <c r="K53" s="288">
        <v>45820</v>
      </c>
      <c r="L53" s="287" t="s">
        <v>683</v>
      </c>
      <c r="M53" s="287"/>
      <c r="N53" s="617"/>
      <c r="O53" s="617"/>
      <c r="P53" s="617"/>
    </row>
    <row r="54" spans="1:16" ht="26">
      <c r="A54" s="287">
        <f t="shared" si="0"/>
        <v>53</v>
      </c>
      <c r="B54" s="290" t="s">
        <v>126</v>
      </c>
      <c r="C54" s="184" t="s">
        <v>451</v>
      </c>
      <c r="D54" s="287" t="s">
        <v>240</v>
      </c>
      <c r="E54" s="288">
        <v>45820</v>
      </c>
      <c r="F54" s="289">
        <v>27</v>
      </c>
      <c r="G54" s="606" t="s">
        <v>404</v>
      </c>
      <c r="H54" s="606"/>
      <c r="I54" s="606"/>
      <c r="J54" s="606"/>
      <c r="K54" s="288">
        <v>45825</v>
      </c>
      <c r="L54" s="287" t="s">
        <v>684</v>
      </c>
      <c r="M54" s="287"/>
      <c r="N54" s="617"/>
      <c r="O54" s="617"/>
      <c r="P54" s="617"/>
    </row>
    <row r="55" spans="1:16" ht="26">
      <c r="A55" s="287">
        <f t="shared" si="0"/>
        <v>54</v>
      </c>
      <c r="B55" s="483" t="s">
        <v>123</v>
      </c>
      <c r="C55" s="184" t="s">
        <v>696</v>
      </c>
      <c r="D55" s="287" t="s">
        <v>240</v>
      </c>
      <c r="E55" s="288">
        <v>45822</v>
      </c>
      <c r="F55" s="289">
        <v>56</v>
      </c>
      <c r="G55" s="606" t="s">
        <v>404</v>
      </c>
      <c r="H55" s="606"/>
      <c r="I55" s="606"/>
      <c r="J55" s="606"/>
      <c r="K55" s="186">
        <v>45832</v>
      </c>
      <c r="L55" s="287" t="s">
        <v>683</v>
      </c>
      <c r="M55" s="287"/>
      <c r="N55" s="617"/>
      <c r="O55" s="617"/>
      <c r="P55" s="617"/>
    </row>
    <row r="56" spans="1:16" ht="26">
      <c r="A56" s="287">
        <f t="shared" si="0"/>
        <v>55</v>
      </c>
      <c r="B56" s="483" t="s">
        <v>655</v>
      </c>
      <c r="C56" s="184" t="s">
        <v>656</v>
      </c>
      <c r="D56" s="287" t="s">
        <v>240</v>
      </c>
      <c r="E56" s="288">
        <v>45827</v>
      </c>
      <c r="F56" s="289">
        <v>47</v>
      </c>
      <c r="G56" s="606" t="s">
        <v>404</v>
      </c>
      <c r="H56" s="606"/>
      <c r="I56" s="606"/>
      <c r="J56" s="606"/>
      <c r="K56" s="186">
        <v>45839</v>
      </c>
      <c r="L56" s="287" t="s">
        <v>684</v>
      </c>
      <c r="M56" s="287"/>
      <c r="N56" s="617"/>
      <c r="O56" s="617"/>
      <c r="P56" s="617"/>
    </row>
    <row r="57" spans="1:16" ht="26">
      <c r="A57" s="287">
        <f t="shared" si="0"/>
        <v>56</v>
      </c>
      <c r="B57" s="483" t="s">
        <v>627</v>
      </c>
      <c r="C57" s="184" t="s">
        <v>403</v>
      </c>
      <c r="D57" s="287" t="s">
        <v>240</v>
      </c>
      <c r="E57" s="288">
        <v>45841</v>
      </c>
      <c r="F57" s="289">
        <v>28</v>
      </c>
      <c r="G57" s="606" t="s">
        <v>404</v>
      </c>
      <c r="H57" s="606"/>
      <c r="I57" s="606"/>
      <c r="J57" s="606"/>
      <c r="K57" s="186">
        <v>45850</v>
      </c>
      <c r="L57" s="287" t="s">
        <v>722</v>
      </c>
      <c r="M57" s="287"/>
      <c r="N57" s="617"/>
      <c r="O57" s="617"/>
      <c r="P57" s="617"/>
    </row>
    <row r="58" spans="1:16" ht="26">
      <c r="A58" s="287">
        <f t="shared" si="0"/>
        <v>57</v>
      </c>
      <c r="B58" s="483" t="s">
        <v>608</v>
      </c>
      <c r="C58" s="184" t="s">
        <v>607</v>
      </c>
      <c r="D58" s="287" t="s">
        <v>240</v>
      </c>
      <c r="E58" s="288">
        <v>45841</v>
      </c>
      <c r="F58" s="289">
        <v>54</v>
      </c>
      <c r="G58" s="606" t="s">
        <v>404</v>
      </c>
      <c r="H58" s="606"/>
      <c r="I58" s="606"/>
      <c r="J58" s="606"/>
      <c r="K58" s="186">
        <v>45859</v>
      </c>
      <c r="L58" s="287" t="s">
        <v>683</v>
      </c>
      <c r="M58" s="287"/>
      <c r="N58" s="617"/>
      <c r="O58" s="617"/>
      <c r="P58" s="617"/>
    </row>
    <row r="59" spans="1:16" ht="26">
      <c r="A59" s="287">
        <f t="shared" si="0"/>
        <v>58</v>
      </c>
      <c r="B59" s="483" t="s">
        <v>530</v>
      </c>
      <c r="C59" s="184" t="s">
        <v>602</v>
      </c>
      <c r="D59" s="287" t="s">
        <v>240</v>
      </c>
      <c r="E59" s="288">
        <v>45841</v>
      </c>
      <c r="F59" s="289">
        <v>47</v>
      </c>
      <c r="G59" s="606" t="s">
        <v>404</v>
      </c>
      <c r="H59" s="606"/>
      <c r="I59" s="606"/>
      <c r="J59" s="606"/>
      <c r="K59" s="186">
        <v>45852</v>
      </c>
      <c r="L59" s="287" t="s">
        <v>723</v>
      </c>
      <c r="M59" s="287"/>
      <c r="N59" s="617"/>
      <c r="O59" s="617"/>
      <c r="P59" s="617"/>
    </row>
    <row r="60" spans="1:16" ht="26">
      <c r="A60" s="287">
        <f t="shared" si="0"/>
        <v>59</v>
      </c>
      <c r="B60" s="483" t="s">
        <v>21</v>
      </c>
      <c r="C60" s="184" t="s">
        <v>403</v>
      </c>
      <c r="D60" s="287" t="s">
        <v>240</v>
      </c>
      <c r="E60" s="288">
        <v>45852</v>
      </c>
      <c r="F60" s="289">
        <v>28</v>
      </c>
      <c r="G60" s="606" t="s">
        <v>404</v>
      </c>
      <c r="H60" s="606"/>
      <c r="I60" s="606"/>
      <c r="J60" s="606"/>
      <c r="K60" s="186">
        <v>45858</v>
      </c>
      <c r="L60" s="287" t="s">
        <v>722</v>
      </c>
      <c r="M60" s="287"/>
      <c r="N60" s="617"/>
      <c r="O60" s="617"/>
      <c r="P60" s="617"/>
    </row>
    <row r="61" spans="1:16" ht="26">
      <c r="A61" s="287">
        <f t="shared" si="0"/>
        <v>60</v>
      </c>
      <c r="B61" s="483" t="s">
        <v>143</v>
      </c>
      <c r="C61" s="184" t="s">
        <v>456</v>
      </c>
      <c r="D61" s="287" t="s">
        <v>240</v>
      </c>
      <c r="E61" s="288">
        <v>45853</v>
      </c>
      <c r="F61" s="289">
        <v>34.6</v>
      </c>
      <c r="G61" s="606" t="s">
        <v>404</v>
      </c>
      <c r="H61" s="606"/>
      <c r="I61" s="606"/>
      <c r="J61" s="606"/>
      <c r="K61" s="186">
        <v>45861</v>
      </c>
      <c r="L61" s="287" t="s">
        <v>723</v>
      </c>
      <c r="M61" s="287"/>
      <c r="N61" s="617"/>
      <c r="O61" s="617"/>
      <c r="P61" s="617"/>
    </row>
    <row r="62" spans="1:16" ht="26">
      <c r="A62" s="287">
        <f t="shared" si="0"/>
        <v>61</v>
      </c>
      <c r="B62" s="483" t="s">
        <v>139</v>
      </c>
      <c r="C62" s="184" t="s">
        <v>456</v>
      </c>
      <c r="D62" s="287" t="s">
        <v>240</v>
      </c>
      <c r="E62" s="288">
        <v>45859</v>
      </c>
      <c r="F62" s="289">
        <v>34.6</v>
      </c>
      <c r="G62" s="606" t="s">
        <v>404</v>
      </c>
      <c r="H62" s="606"/>
      <c r="I62" s="606"/>
      <c r="J62" s="606"/>
      <c r="K62" s="186">
        <v>45869</v>
      </c>
      <c r="L62" s="287" t="s">
        <v>723</v>
      </c>
      <c r="M62" s="287"/>
      <c r="N62" s="617"/>
      <c r="O62" s="617"/>
      <c r="P62" s="617"/>
    </row>
    <row r="63" spans="1:16" ht="26">
      <c r="A63" s="287">
        <f t="shared" si="0"/>
        <v>62</v>
      </c>
      <c r="B63" s="483" t="s">
        <v>135</v>
      </c>
      <c r="C63" s="184" t="s">
        <v>403</v>
      </c>
      <c r="D63" s="287" t="s">
        <v>240</v>
      </c>
      <c r="E63" s="288">
        <v>45860</v>
      </c>
      <c r="F63" s="289">
        <v>28</v>
      </c>
      <c r="G63" s="606" t="s">
        <v>404</v>
      </c>
      <c r="H63" s="606"/>
      <c r="I63" s="606"/>
      <c r="J63" s="606"/>
      <c r="K63" s="186">
        <v>45868</v>
      </c>
      <c r="L63" s="287" t="s">
        <v>722</v>
      </c>
      <c r="M63" s="287"/>
      <c r="N63" s="617"/>
      <c r="O63" s="617"/>
      <c r="P63" s="617"/>
    </row>
    <row r="64" spans="1:16" ht="26">
      <c r="A64" s="287">
        <f t="shared" si="0"/>
        <v>63</v>
      </c>
      <c r="B64" s="483" t="s">
        <v>131</v>
      </c>
      <c r="C64" s="184" t="s">
        <v>447</v>
      </c>
      <c r="D64" s="287" t="s">
        <v>240</v>
      </c>
      <c r="E64" s="288">
        <v>45859</v>
      </c>
      <c r="F64" s="289">
        <v>29</v>
      </c>
      <c r="G64" s="606" t="s">
        <v>404</v>
      </c>
      <c r="H64" s="606"/>
      <c r="I64" s="606"/>
      <c r="J64" s="606"/>
      <c r="K64" s="186">
        <v>45876</v>
      </c>
      <c r="L64" s="287" t="s">
        <v>721</v>
      </c>
      <c r="M64" s="287"/>
      <c r="N64" s="617"/>
      <c r="O64" s="617"/>
      <c r="P64" s="617"/>
    </row>
    <row r="65" spans="1:47" ht="18.5">
      <c r="A65" s="287">
        <f t="shared" si="0"/>
        <v>64</v>
      </c>
      <c r="B65" s="483" t="s">
        <v>150</v>
      </c>
      <c r="C65" s="184" t="s">
        <v>447</v>
      </c>
      <c r="D65" s="287" t="s">
        <v>240</v>
      </c>
      <c r="E65" s="288">
        <v>45862</v>
      </c>
      <c r="F65" s="289">
        <v>29</v>
      </c>
      <c r="G65" s="606" t="s">
        <v>404</v>
      </c>
      <c r="H65" s="606"/>
      <c r="I65" s="606"/>
      <c r="J65" s="606"/>
      <c r="K65" s="186">
        <v>45875</v>
      </c>
      <c r="L65" s="287" t="s">
        <v>724</v>
      </c>
      <c r="M65" s="287"/>
      <c r="N65" s="618"/>
      <c r="O65" s="618"/>
      <c r="P65" s="618"/>
    </row>
    <row r="66" spans="1:47" ht="18.5">
      <c r="A66" s="287">
        <f t="shared" si="0"/>
        <v>65</v>
      </c>
      <c r="B66" s="483" t="s">
        <v>132</v>
      </c>
      <c r="C66" s="184" t="s">
        <v>447</v>
      </c>
      <c r="D66" s="287" t="s">
        <v>240</v>
      </c>
      <c r="E66" s="288">
        <v>45837</v>
      </c>
      <c r="F66" s="289">
        <v>29</v>
      </c>
      <c r="G66" s="606" t="s">
        <v>404</v>
      </c>
      <c r="H66" s="606"/>
      <c r="I66" s="606"/>
      <c r="J66" s="606"/>
      <c r="K66" s="186">
        <v>45876</v>
      </c>
      <c r="L66" s="287" t="s">
        <v>722</v>
      </c>
      <c r="M66" s="287"/>
      <c r="N66" s="618"/>
      <c r="O66" s="618"/>
      <c r="P66" s="618"/>
    </row>
    <row r="67" spans="1:47" ht="26">
      <c r="A67" s="287">
        <f>A66+1</f>
        <v>66</v>
      </c>
      <c r="B67" s="483" t="s">
        <v>19</v>
      </c>
      <c r="C67" s="447" t="s">
        <v>601</v>
      </c>
      <c r="D67" s="287" t="s">
        <v>240</v>
      </c>
      <c r="E67" s="288">
        <v>45875</v>
      </c>
      <c r="F67" s="289">
        <v>54</v>
      </c>
      <c r="G67" s="606" t="s">
        <v>404</v>
      </c>
      <c r="H67" s="606"/>
      <c r="I67" s="606"/>
      <c r="J67" s="606"/>
      <c r="K67" s="186">
        <v>45888</v>
      </c>
      <c r="L67" s="287" t="s">
        <v>723</v>
      </c>
      <c r="M67" s="287"/>
      <c r="N67" s="617"/>
      <c r="O67" s="617"/>
      <c r="P67" s="617"/>
    </row>
    <row r="68" spans="1:47" ht="26">
      <c r="A68" s="287">
        <f t="shared" ref="A68:A89" si="1">A67+1</f>
        <v>67</v>
      </c>
      <c r="B68" s="483" t="s">
        <v>140</v>
      </c>
      <c r="C68" s="184" t="s">
        <v>456</v>
      </c>
      <c r="D68" s="287" t="s">
        <v>240</v>
      </c>
      <c r="E68" s="288">
        <v>45876</v>
      </c>
      <c r="F68" s="289">
        <v>34.630000000000003</v>
      </c>
      <c r="G68" s="606" t="s">
        <v>404</v>
      </c>
      <c r="H68" s="606"/>
      <c r="I68" s="606"/>
      <c r="J68" s="606"/>
      <c r="K68" s="186">
        <v>45886</v>
      </c>
      <c r="L68" s="287" t="s">
        <v>722</v>
      </c>
      <c r="M68" s="287"/>
      <c r="N68" s="617"/>
      <c r="O68" s="617"/>
      <c r="P68" s="617"/>
    </row>
    <row r="69" spans="1:47" ht="26">
      <c r="A69" s="287">
        <f t="shared" si="1"/>
        <v>68</v>
      </c>
      <c r="B69" s="483" t="s">
        <v>617</v>
      </c>
      <c r="C69" s="184" t="s">
        <v>654</v>
      </c>
      <c r="D69" s="287" t="s">
        <v>240</v>
      </c>
      <c r="E69" s="288">
        <v>45876</v>
      </c>
      <c r="F69" s="289">
        <v>51.6</v>
      </c>
      <c r="G69" s="606" t="s">
        <v>404</v>
      </c>
      <c r="H69" s="606"/>
      <c r="I69" s="606"/>
      <c r="J69" s="606"/>
      <c r="K69" s="186">
        <v>45885</v>
      </c>
      <c r="L69" s="287" t="s">
        <v>720</v>
      </c>
      <c r="M69" s="287"/>
      <c r="N69" s="617"/>
      <c r="O69" s="617"/>
      <c r="P69" s="617"/>
    </row>
    <row r="70" spans="1:47" ht="26">
      <c r="A70" s="287">
        <f t="shared" si="1"/>
        <v>69</v>
      </c>
      <c r="B70" s="483" t="s">
        <v>166</v>
      </c>
      <c r="C70" s="184" t="s">
        <v>403</v>
      </c>
      <c r="D70" s="287" t="s">
        <v>240</v>
      </c>
      <c r="E70" s="288">
        <v>45878</v>
      </c>
      <c r="F70" s="289">
        <v>28</v>
      </c>
      <c r="G70" s="606" t="s">
        <v>404</v>
      </c>
      <c r="H70" s="606"/>
      <c r="I70" s="606"/>
      <c r="J70" s="606"/>
      <c r="K70" s="186">
        <v>45891</v>
      </c>
      <c r="L70" s="287" t="s">
        <v>721</v>
      </c>
      <c r="M70" s="287"/>
      <c r="N70" s="617"/>
      <c r="O70" s="617"/>
      <c r="P70" s="617"/>
    </row>
    <row r="71" spans="1:47" ht="26">
      <c r="A71" s="287">
        <f t="shared" si="1"/>
        <v>70</v>
      </c>
      <c r="B71" s="483" t="s">
        <v>8</v>
      </c>
      <c r="C71" s="184" t="s">
        <v>455</v>
      </c>
      <c r="D71" s="287" t="s">
        <v>240</v>
      </c>
      <c r="E71" s="288">
        <v>45885</v>
      </c>
      <c r="F71" s="289">
        <v>33</v>
      </c>
      <c r="G71" s="606" t="s">
        <v>404</v>
      </c>
      <c r="H71" s="606"/>
      <c r="I71" s="606"/>
      <c r="J71" s="606"/>
      <c r="K71" s="186">
        <v>45901</v>
      </c>
      <c r="L71" s="287" t="s">
        <v>720</v>
      </c>
      <c r="M71" s="287"/>
      <c r="N71" s="503"/>
      <c r="O71" s="503"/>
      <c r="P71" s="503"/>
      <c r="Q71">
        <v>3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4</v>
      </c>
      <c r="AL71">
        <v>1</v>
      </c>
      <c r="AM71">
        <v>1</v>
      </c>
      <c r="AN71">
        <v>2</v>
      </c>
      <c r="AO71">
        <v>2</v>
      </c>
      <c r="AP71">
        <v>1</v>
      </c>
      <c r="AQ71">
        <v>3</v>
      </c>
      <c r="AR71">
        <v>1</v>
      </c>
      <c r="AS71">
        <v>2</v>
      </c>
      <c r="AT71">
        <v>1</v>
      </c>
      <c r="AU71">
        <v>3</v>
      </c>
    </row>
    <row r="72" spans="1:47" ht="26">
      <c r="A72" s="287">
        <f t="shared" si="1"/>
        <v>71</v>
      </c>
      <c r="B72" s="483" t="s">
        <v>151</v>
      </c>
      <c r="C72" s="184" t="s">
        <v>403</v>
      </c>
      <c r="D72" s="287" t="s">
        <v>240</v>
      </c>
      <c r="E72" s="288">
        <v>45887</v>
      </c>
      <c r="F72" s="289">
        <v>28</v>
      </c>
      <c r="G72" s="606" t="s">
        <v>404</v>
      </c>
      <c r="H72" s="606"/>
      <c r="I72" s="606"/>
      <c r="J72" s="606"/>
      <c r="K72" s="186">
        <v>45895</v>
      </c>
      <c r="L72" s="287" t="s">
        <v>722</v>
      </c>
      <c r="M72" s="287"/>
      <c r="N72" s="503"/>
      <c r="O72" s="503"/>
      <c r="P72" s="503"/>
    </row>
    <row r="73" spans="1:47" ht="26">
      <c r="A73" s="287">
        <f t="shared" si="1"/>
        <v>72</v>
      </c>
      <c r="B73" s="483" t="s">
        <v>688</v>
      </c>
      <c r="C73" s="184" t="s">
        <v>676</v>
      </c>
      <c r="D73" s="287" t="s">
        <v>240</v>
      </c>
      <c r="E73" s="288">
        <v>45888</v>
      </c>
      <c r="F73" s="289">
        <v>51.6</v>
      </c>
      <c r="G73" s="606" t="s">
        <v>404</v>
      </c>
      <c r="H73" s="606"/>
      <c r="I73" s="606"/>
      <c r="J73" s="606"/>
      <c r="K73" s="186">
        <v>45895</v>
      </c>
      <c r="L73" s="287" t="s">
        <v>720</v>
      </c>
      <c r="M73" s="287"/>
      <c r="N73" s="617"/>
      <c r="O73" s="617"/>
      <c r="P73" s="617"/>
    </row>
    <row r="74" spans="1:47" ht="26">
      <c r="A74" s="287">
        <f t="shared" si="1"/>
        <v>73</v>
      </c>
      <c r="B74" s="483" t="s">
        <v>156</v>
      </c>
      <c r="C74" s="184" t="s">
        <v>403</v>
      </c>
      <c r="D74" s="287" t="s">
        <v>240</v>
      </c>
      <c r="E74" s="288">
        <v>45891</v>
      </c>
      <c r="F74" s="289">
        <v>28</v>
      </c>
      <c r="G74" s="606" t="s">
        <v>404</v>
      </c>
      <c r="H74" s="606"/>
      <c r="I74" s="606"/>
      <c r="J74" s="606"/>
      <c r="K74" s="186">
        <v>45895</v>
      </c>
      <c r="L74" s="287" t="s">
        <v>723</v>
      </c>
      <c r="M74" s="287"/>
      <c r="N74" s="617"/>
      <c r="O74" s="617"/>
      <c r="P74" s="617"/>
    </row>
    <row r="75" spans="1:47" ht="28.5">
      <c r="A75" s="501">
        <f t="shared" si="1"/>
        <v>74</v>
      </c>
      <c r="B75" s="479" t="s">
        <v>571</v>
      </c>
      <c r="C75" s="502" t="s">
        <v>403</v>
      </c>
      <c r="D75" s="501" t="s">
        <v>240</v>
      </c>
      <c r="E75" s="437">
        <v>45895</v>
      </c>
      <c r="F75" s="436">
        <v>28</v>
      </c>
      <c r="G75" s="626" t="s">
        <v>742</v>
      </c>
      <c r="H75" s="627"/>
      <c r="I75" s="627"/>
      <c r="J75" s="627"/>
      <c r="K75" s="469"/>
      <c r="L75" s="501" t="s">
        <v>721</v>
      </c>
      <c r="M75" s="501"/>
      <c r="N75" s="499"/>
      <c r="O75" s="499"/>
      <c r="P75" s="499"/>
    </row>
    <row r="76" spans="1:47" ht="26">
      <c r="A76" s="287">
        <f t="shared" si="1"/>
        <v>75</v>
      </c>
      <c r="B76" s="483" t="s">
        <v>120</v>
      </c>
      <c r="C76" s="184" t="s">
        <v>456</v>
      </c>
      <c r="D76" s="287" t="s">
        <v>240</v>
      </c>
      <c r="E76" s="288">
        <v>45900</v>
      </c>
      <c r="F76" s="289">
        <v>35</v>
      </c>
      <c r="G76" s="606" t="s">
        <v>404</v>
      </c>
      <c r="H76" s="606"/>
      <c r="I76" s="606"/>
      <c r="J76" s="606"/>
      <c r="K76" s="186">
        <v>45910</v>
      </c>
      <c r="L76" s="287" t="s">
        <v>722</v>
      </c>
      <c r="M76" s="287"/>
      <c r="N76" s="503"/>
      <c r="O76" s="503"/>
      <c r="P76" s="503"/>
      <c r="Q76">
        <v>3</v>
      </c>
      <c r="R76">
        <v>1</v>
      </c>
      <c r="S76">
        <v>7</v>
      </c>
      <c r="T76">
        <v>2</v>
      </c>
      <c r="U76">
        <v>6</v>
      </c>
      <c r="V76">
        <v>1</v>
      </c>
      <c r="W76">
        <v>6</v>
      </c>
      <c r="X76">
        <v>5</v>
      </c>
      <c r="Y76">
        <v>2</v>
      </c>
      <c r="Z76">
        <v>1</v>
      </c>
      <c r="AU76">
        <v>1</v>
      </c>
    </row>
    <row r="77" spans="1:47" ht="26">
      <c r="A77" s="287">
        <f t="shared" si="1"/>
        <v>76</v>
      </c>
      <c r="B77" s="483" t="s">
        <v>619</v>
      </c>
      <c r="C77" s="184" t="s">
        <v>735</v>
      </c>
      <c r="D77" s="287" t="s">
        <v>240</v>
      </c>
      <c r="E77" s="288">
        <v>45901</v>
      </c>
      <c r="F77" s="289">
        <v>63</v>
      </c>
      <c r="G77" s="606" t="s">
        <v>404</v>
      </c>
      <c r="H77" s="606"/>
      <c r="I77" s="606"/>
      <c r="J77" s="606"/>
      <c r="K77" s="186">
        <v>45912</v>
      </c>
      <c r="L77" s="287" t="s">
        <v>723</v>
      </c>
      <c r="M77" s="287"/>
      <c r="N77" s="503"/>
      <c r="O77" s="503"/>
      <c r="P77" s="503"/>
      <c r="Q77">
        <v>1</v>
      </c>
      <c r="R77">
        <v>2</v>
      </c>
      <c r="S77">
        <v>2</v>
      </c>
      <c r="T77">
        <v>3</v>
      </c>
      <c r="U77">
        <v>17</v>
      </c>
      <c r="V77">
        <v>6</v>
      </c>
      <c r="W77">
        <v>3</v>
      </c>
      <c r="X77">
        <v>15</v>
      </c>
      <c r="Y77">
        <v>2</v>
      </c>
      <c r="Z77">
        <v>1</v>
      </c>
      <c r="AA77">
        <v>9</v>
      </c>
      <c r="AB77">
        <v>2</v>
      </c>
    </row>
    <row r="78" spans="1:47" ht="26">
      <c r="A78" s="287">
        <f t="shared" si="1"/>
        <v>77</v>
      </c>
      <c r="B78" s="483" t="s">
        <v>165</v>
      </c>
      <c r="C78" s="184" t="s">
        <v>403</v>
      </c>
      <c r="D78" s="287" t="s">
        <v>240</v>
      </c>
      <c r="E78" s="288">
        <v>45903</v>
      </c>
      <c r="F78" s="289">
        <v>27.9</v>
      </c>
      <c r="G78" s="606" t="s">
        <v>404</v>
      </c>
      <c r="H78" s="606"/>
      <c r="I78" s="606"/>
      <c r="J78" s="606"/>
      <c r="K78" s="186">
        <v>45907</v>
      </c>
      <c r="L78" s="287" t="s">
        <v>720</v>
      </c>
      <c r="M78" s="287"/>
      <c r="N78" s="503"/>
      <c r="O78" s="503"/>
      <c r="P78" s="503"/>
      <c r="S78">
        <v>5.91</v>
      </c>
      <c r="T78">
        <v>8.93</v>
      </c>
      <c r="U78">
        <v>9.52</v>
      </c>
      <c r="V78">
        <v>1.67</v>
      </c>
      <c r="W78">
        <v>1.87</v>
      </c>
    </row>
    <row r="79" spans="1:47" ht="28.5">
      <c r="A79" s="501">
        <f t="shared" si="1"/>
        <v>78</v>
      </c>
      <c r="B79" s="479" t="s">
        <v>679</v>
      </c>
      <c r="C79" s="502" t="s">
        <v>479</v>
      </c>
      <c r="D79" s="501" t="s">
        <v>240</v>
      </c>
      <c r="E79" s="437">
        <v>45905</v>
      </c>
      <c r="F79" s="436">
        <v>45</v>
      </c>
      <c r="G79" s="619" t="s">
        <v>753</v>
      </c>
      <c r="H79" s="620"/>
      <c r="I79" s="620"/>
      <c r="J79" s="620"/>
      <c r="K79" s="469"/>
      <c r="L79" s="501" t="s">
        <v>721</v>
      </c>
      <c r="M79" s="501">
        <v>27</v>
      </c>
      <c r="N79" s="621"/>
      <c r="O79" s="622"/>
      <c r="P79" s="622"/>
    </row>
    <row r="80" spans="1:47" ht="28.5">
      <c r="A80" s="501">
        <f t="shared" si="1"/>
        <v>79</v>
      </c>
      <c r="B80" s="479" t="s">
        <v>164</v>
      </c>
      <c r="C80" s="502" t="s">
        <v>703</v>
      </c>
      <c r="D80" s="501" t="s">
        <v>240</v>
      </c>
      <c r="E80" s="437">
        <v>45908</v>
      </c>
      <c r="F80" s="436">
        <v>33</v>
      </c>
      <c r="G80" s="623" t="s">
        <v>745</v>
      </c>
      <c r="H80" s="624"/>
      <c r="I80" s="624"/>
      <c r="J80" s="625"/>
      <c r="K80" s="469"/>
      <c r="L80" s="501" t="s">
        <v>720</v>
      </c>
      <c r="M80" s="501"/>
      <c r="N80" s="621"/>
      <c r="O80" s="622"/>
      <c r="P80" s="622"/>
    </row>
    <row r="81" spans="1:41" ht="26">
      <c r="A81" s="287">
        <f t="shared" si="1"/>
        <v>80</v>
      </c>
      <c r="B81" s="483" t="s">
        <v>40</v>
      </c>
      <c r="C81" s="184" t="s">
        <v>447</v>
      </c>
      <c r="D81" s="287" t="s">
        <v>240</v>
      </c>
      <c r="E81" s="288">
        <v>45909</v>
      </c>
      <c r="F81" s="289">
        <v>29</v>
      </c>
      <c r="G81" s="606" t="s">
        <v>404</v>
      </c>
      <c r="H81" s="606"/>
      <c r="I81" s="606"/>
      <c r="J81" s="606"/>
      <c r="K81" s="186">
        <v>45913</v>
      </c>
      <c r="L81" s="287" t="s">
        <v>720</v>
      </c>
      <c r="M81" s="287"/>
      <c r="N81" s="503"/>
      <c r="O81" s="503"/>
      <c r="P81" s="503"/>
      <c r="Y81">
        <v>1</v>
      </c>
      <c r="Z81">
        <v>2</v>
      </c>
      <c r="AA81">
        <v>10</v>
      </c>
      <c r="AB81">
        <v>13</v>
      </c>
      <c r="AC81">
        <v>3</v>
      </c>
    </row>
    <row r="82" spans="1:41" ht="28.5">
      <c r="A82" s="501">
        <f t="shared" si="1"/>
        <v>81</v>
      </c>
      <c r="B82" s="479" t="s">
        <v>155</v>
      </c>
      <c r="C82" s="502" t="s">
        <v>455</v>
      </c>
      <c r="D82" s="501" t="s">
        <v>240</v>
      </c>
      <c r="E82" s="437">
        <v>45909</v>
      </c>
      <c r="F82" s="436">
        <v>33.299999999999997</v>
      </c>
      <c r="G82" s="619" t="s">
        <v>755</v>
      </c>
      <c r="H82" s="620"/>
      <c r="I82" s="620"/>
      <c r="J82" s="620"/>
      <c r="K82" s="469"/>
      <c r="L82" s="501" t="s">
        <v>737</v>
      </c>
      <c r="M82" s="501">
        <v>23</v>
      </c>
      <c r="N82" s="499"/>
      <c r="O82" s="499"/>
      <c r="P82" s="499"/>
    </row>
    <row r="83" spans="1:41" ht="26">
      <c r="A83" s="287">
        <f t="shared" si="1"/>
        <v>82</v>
      </c>
      <c r="B83" s="483" t="s">
        <v>119</v>
      </c>
      <c r="C83" s="184" t="s">
        <v>455</v>
      </c>
      <c r="D83" s="287" t="s">
        <v>240</v>
      </c>
      <c r="E83" s="288">
        <v>45912</v>
      </c>
      <c r="F83" s="289">
        <v>33.299999999999997</v>
      </c>
      <c r="G83" s="606" t="s">
        <v>404</v>
      </c>
      <c r="H83" s="606"/>
      <c r="I83" s="606"/>
      <c r="J83" s="606"/>
      <c r="K83" s="186">
        <v>45922</v>
      </c>
      <c r="L83" s="287" t="s">
        <v>743</v>
      </c>
      <c r="M83" s="287"/>
      <c r="N83" s="503"/>
      <c r="O83" s="503"/>
      <c r="P83" s="503"/>
      <c r="AB83">
        <v>3.88</v>
      </c>
      <c r="AC83">
        <v>3.74</v>
      </c>
      <c r="AD83">
        <v>2.37</v>
      </c>
      <c r="AE83">
        <v>2.87</v>
      </c>
      <c r="AF83">
        <v>4.33</v>
      </c>
      <c r="AG83">
        <v>1.63</v>
      </c>
      <c r="AH83">
        <v>3.32</v>
      </c>
      <c r="AI83">
        <v>4.2</v>
      </c>
      <c r="AJ83">
        <v>1.91</v>
      </c>
      <c r="AK83">
        <v>0.98</v>
      </c>
      <c r="AL83">
        <v>4.07</v>
      </c>
    </row>
    <row r="84" spans="1:41" ht="26">
      <c r="A84" s="287">
        <f t="shared" si="1"/>
        <v>83</v>
      </c>
      <c r="B84" s="483" t="s">
        <v>574</v>
      </c>
      <c r="C84" s="184" t="s">
        <v>676</v>
      </c>
      <c r="D84" s="287" t="s">
        <v>240</v>
      </c>
      <c r="E84" s="288">
        <v>45914</v>
      </c>
      <c r="F84" s="289">
        <v>51.7</v>
      </c>
      <c r="G84" s="606" t="s">
        <v>404</v>
      </c>
      <c r="H84" s="606"/>
      <c r="I84" s="606"/>
      <c r="J84" s="606"/>
      <c r="K84" s="186">
        <v>45925</v>
      </c>
      <c r="L84" s="287" t="s">
        <v>723</v>
      </c>
      <c r="M84" s="287"/>
      <c r="N84" s="503"/>
      <c r="O84" s="503"/>
      <c r="P84" s="503"/>
      <c r="AD84">
        <v>5.56</v>
      </c>
      <c r="AE84">
        <v>6.8</v>
      </c>
      <c r="AF84">
        <v>8.93</v>
      </c>
      <c r="AG84">
        <v>2.19</v>
      </c>
      <c r="AH84">
        <v>2.48</v>
      </c>
      <c r="AI84">
        <v>2.29</v>
      </c>
      <c r="AJ84">
        <v>5.28</v>
      </c>
      <c r="AK84">
        <v>6.24</v>
      </c>
      <c r="AL84">
        <v>3.45</v>
      </c>
      <c r="AM84">
        <v>3.31</v>
      </c>
      <c r="AN84">
        <v>3.19</v>
      </c>
      <c r="AO84">
        <v>1.98</v>
      </c>
    </row>
    <row r="85" spans="1:41" ht="18.5">
      <c r="A85" s="287">
        <f t="shared" si="1"/>
        <v>84</v>
      </c>
      <c r="B85" s="483" t="s">
        <v>715</v>
      </c>
      <c r="C85" s="184" t="s">
        <v>610</v>
      </c>
      <c r="D85" s="287" t="s">
        <v>240</v>
      </c>
      <c r="E85" s="288">
        <v>45916</v>
      </c>
      <c r="F85" s="289">
        <v>60</v>
      </c>
      <c r="G85" s="606" t="s">
        <v>404</v>
      </c>
      <c r="H85" s="606"/>
      <c r="I85" s="606"/>
      <c r="J85" s="606"/>
      <c r="K85" s="186">
        <v>45923</v>
      </c>
      <c r="L85" s="287" t="s">
        <v>720</v>
      </c>
      <c r="M85" s="287"/>
      <c r="N85" s="628"/>
      <c r="O85" s="629"/>
      <c r="P85" s="629"/>
      <c r="AF85">
        <v>17</v>
      </c>
      <c r="AG85">
        <v>15</v>
      </c>
      <c r="AH85">
        <v>4</v>
      </c>
      <c r="AI85">
        <v>3</v>
      </c>
      <c r="AJ85">
        <v>2</v>
      </c>
      <c r="AK85">
        <v>14</v>
      </c>
      <c r="AL85">
        <v>1</v>
      </c>
      <c r="AM85">
        <v>4</v>
      </c>
    </row>
    <row r="86" spans="1:41" ht="28.5">
      <c r="A86" s="501">
        <f t="shared" si="1"/>
        <v>85</v>
      </c>
      <c r="B86" s="479" t="s">
        <v>118</v>
      </c>
      <c r="C86" s="502" t="s">
        <v>451</v>
      </c>
      <c r="D86" s="501" t="s">
        <v>240</v>
      </c>
      <c r="E86" s="437">
        <v>45922</v>
      </c>
      <c r="F86" s="436">
        <v>27</v>
      </c>
      <c r="G86" s="619" t="s">
        <v>751</v>
      </c>
      <c r="H86" s="620"/>
      <c r="I86" s="620"/>
      <c r="J86" s="620"/>
      <c r="K86" s="469"/>
      <c r="L86" s="501" t="s">
        <v>743</v>
      </c>
      <c r="M86" s="501">
        <v>29</v>
      </c>
      <c r="N86" s="621"/>
      <c r="O86" s="622"/>
      <c r="P86" s="622"/>
    </row>
    <row r="87" spans="1:41" ht="28.5">
      <c r="A87" s="501">
        <f t="shared" si="1"/>
        <v>86</v>
      </c>
      <c r="B87" s="479" t="s">
        <v>699</v>
      </c>
      <c r="C87" s="502" t="s">
        <v>700</v>
      </c>
      <c r="D87" s="501" t="s">
        <v>240</v>
      </c>
      <c r="E87" s="437">
        <v>45925</v>
      </c>
      <c r="F87" s="436">
        <v>50</v>
      </c>
      <c r="G87" s="619" t="s">
        <v>754</v>
      </c>
      <c r="H87" s="620"/>
      <c r="I87" s="620"/>
      <c r="J87" s="620"/>
      <c r="K87" s="469"/>
      <c r="L87" s="501" t="s">
        <v>720</v>
      </c>
      <c r="M87" s="501">
        <v>26</v>
      </c>
      <c r="N87" s="621"/>
      <c r="O87" s="622"/>
      <c r="P87" s="622"/>
    </row>
    <row r="88" spans="1:41" ht="28.5">
      <c r="A88" s="501">
        <f t="shared" si="1"/>
        <v>87</v>
      </c>
      <c r="B88" s="479" t="s">
        <v>174</v>
      </c>
      <c r="C88" s="502" t="s">
        <v>451</v>
      </c>
      <c r="D88" s="501" t="s">
        <v>240</v>
      </c>
      <c r="E88" s="437">
        <v>45928</v>
      </c>
      <c r="F88" s="436">
        <v>27</v>
      </c>
      <c r="G88" s="619" t="s">
        <v>752</v>
      </c>
      <c r="H88" s="620"/>
      <c r="I88" s="620"/>
      <c r="J88" s="620"/>
      <c r="K88" s="469"/>
      <c r="L88" s="501" t="s">
        <v>723</v>
      </c>
      <c r="M88" s="501">
        <v>34</v>
      </c>
      <c r="N88" s="621"/>
      <c r="O88" s="622"/>
      <c r="P88" s="622"/>
    </row>
    <row r="89" spans="1:41" ht="28.5">
      <c r="A89" s="501">
        <f t="shared" si="1"/>
        <v>88</v>
      </c>
      <c r="B89" s="479" t="s">
        <v>728</v>
      </c>
      <c r="C89" s="502" t="s">
        <v>729</v>
      </c>
      <c r="D89" s="501" t="s">
        <v>240</v>
      </c>
      <c r="E89" s="437">
        <v>45929</v>
      </c>
      <c r="F89" s="436">
        <v>60</v>
      </c>
      <c r="G89" s="619" t="s">
        <v>756</v>
      </c>
      <c r="H89" s="620"/>
      <c r="I89" s="620"/>
      <c r="J89" s="620"/>
      <c r="K89" s="469"/>
      <c r="L89" s="501" t="s">
        <v>737</v>
      </c>
      <c r="M89" s="501">
        <v>2</v>
      </c>
      <c r="N89" s="621"/>
      <c r="O89" s="622"/>
      <c r="P89" s="622"/>
    </row>
  </sheetData>
  <mergeCells count="168">
    <mergeCell ref="G87:J87"/>
    <mergeCell ref="N87:P87"/>
    <mergeCell ref="G88:J88"/>
    <mergeCell ref="N88:P88"/>
    <mergeCell ref="G89:J89"/>
    <mergeCell ref="N89:P89"/>
    <mergeCell ref="G83:J83"/>
    <mergeCell ref="G84:J84"/>
    <mergeCell ref="G85:J85"/>
    <mergeCell ref="N85:P85"/>
    <mergeCell ref="G86:J86"/>
    <mergeCell ref="N86:P86"/>
    <mergeCell ref="G79:J79"/>
    <mergeCell ref="N79:P79"/>
    <mergeCell ref="G80:J80"/>
    <mergeCell ref="N80:P80"/>
    <mergeCell ref="G81:J81"/>
    <mergeCell ref="G82:J82"/>
    <mergeCell ref="G74:J74"/>
    <mergeCell ref="N74:P74"/>
    <mergeCell ref="G75:J75"/>
    <mergeCell ref="G76:J76"/>
    <mergeCell ref="G77:J77"/>
    <mergeCell ref="G78:J78"/>
    <mergeCell ref="G70:J70"/>
    <mergeCell ref="N70:P70"/>
    <mergeCell ref="G71:J71"/>
    <mergeCell ref="G72:J72"/>
    <mergeCell ref="G73:J73"/>
    <mergeCell ref="N73:P73"/>
    <mergeCell ref="G67:J67"/>
    <mergeCell ref="N67:P67"/>
    <mergeCell ref="G68:J68"/>
    <mergeCell ref="N68:P68"/>
    <mergeCell ref="G69:J69"/>
    <mergeCell ref="N69:P69"/>
    <mergeCell ref="G64:J64"/>
    <mergeCell ref="N64:P64"/>
    <mergeCell ref="G65:J65"/>
    <mergeCell ref="N65:P65"/>
    <mergeCell ref="G66:J66"/>
    <mergeCell ref="N66:P66"/>
    <mergeCell ref="G61:J61"/>
    <mergeCell ref="N61:P61"/>
    <mergeCell ref="G62:J62"/>
    <mergeCell ref="N62:P62"/>
    <mergeCell ref="G63:J63"/>
    <mergeCell ref="N63:P63"/>
    <mergeCell ref="G58:J58"/>
    <mergeCell ref="N58:P58"/>
    <mergeCell ref="G59:J59"/>
    <mergeCell ref="N59:P59"/>
    <mergeCell ref="G60:J60"/>
    <mergeCell ref="N60:P60"/>
    <mergeCell ref="G55:J55"/>
    <mergeCell ref="N55:P55"/>
    <mergeCell ref="G56:J56"/>
    <mergeCell ref="N56:P56"/>
    <mergeCell ref="G57:J57"/>
    <mergeCell ref="N57:P57"/>
    <mergeCell ref="G52:J52"/>
    <mergeCell ref="N52:P52"/>
    <mergeCell ref="G53:J53"/>
    <mergeCell ref="N53:P53"/>
    <mergeCell ref="G54:J54"/>
    <mergeCell ref="N54:P54"/>
    <mergeCell ref="G49:J49"/>
    <mergeCell ref="N49:P49"/>
    <mergeCell ref="G50:J50"/>
    <mergeCell ref="N50:P50"/>
    <mergeCell ref="G51:J51"/>
    <mergeCell ref="N51:P51"/>
    <mergeCell ref="G46:J46"/>
    <mergeCell ref="N46:P46"/>
    <mergeCell ref="G47:J47"/>
    <mergeCell ref="N47:P47"/>
    <mergeCell ref="G48:J48"/>
    <mergeCell ref="N48:P48"/>
    <mergeCell ref="G43:J43"/>
    <mergeCell ref="N43:P43"/>
    <mergeCell ref="G44:J44"/>
    <mergeCell ref="N44:P44"/>
    <mergeCell ref="G45:J45"/>
    <mergeCell ref="N45:P45"/>
    <mergeCell ref="G40:J40"/>
    <mergeCell ref="N40:P40"/>
    <mergeCell ref="G41:J41"/>
    <mergeCell ref="N41:P41"/>
    <mergeCell ref="G42:J42"/>
    <mergeCell ref="N42:P42"/>
    <mergeCell ref="G37:J37"/>
    <mergeCell ref="N37:P37"/>
    <mergeCell ref="G38:J38"/>
    <mergeCell ref="N38:P38"/>
    <mergeCell ref="G39:J39"/>
    <mergeCell ref="N39:P39"/>
    <mergeCell ref="G34:J34"/>
    <mergeCell ref="N34:P34"/>
    <mergeCell ref="G35:J35"/>
    <mergeCell ref="N35:P35"/>
    <mergeCell ref="G36:J36"/>
    <mergeCell ref="N36:P36"/>
    <mergeCell ref="G31:J31"/>
    <mergeCell ref="N31:P31"/>
    <mergeCell ref="G32:J32"/>
    <mergeCell ref="N32:P32"/>
    <mergeCell ref="G33:J33"/>
    <mergeCell ref="N33:P33"/>
    <mergeCell ref="G28:J28"/>
    <mergeCell ref="N28:P28"/>
    <mergeCell ref="G29:J29"/>
    <mergeCell ref="N29:P29"/>
    <mergeCell ref="G30:J30"/>
    <mergeCell ref="N30:P30"/>
    <mergeCell ref="G25:J25"/>
    <mergeCell ref="N25:P25"/>
    <mergeCell ref="G26:J26"/>
    <mergeCell ref="N26:P26"/>
    <mergeCell ref="G27:J27"/>
    <mergeCell ref="N27:P27"/>
    <mergeCell ref="G22:J22"/>
    <mergeCell ref="N22:P22"/>
    <mergeCell ref="G23:J23"/>
    <mergeCell ref="N23:P23"/>
    <mergeCell ref="G24:J24"/>
    <mergeCell ref="N24:P24"/>
    <mergeCell ref="G19:J19"/>
    <mergeCell ref="N19:P19"/>
    <mergeCell ref="G20:J20"/>
    <mergeCell ref="N20:P20"/>
    <mergeCell ref="G21:J21"/>
    <mergeCell ref="N21:P21"/>
    <mergeCell ref="G16:J16"/>
    <mergeCell ref="N16:P16"/>
    <mergeCell ref="G17:J17"/>
    <mergeCell ref="N17:P17"/>
    <mergeCell ref="G18:J18"/>
    <mergeCell ref="N18:P18"/>
    <mergeCell ref="G13:J13"/>
    <mergeCell ref="N13:P13"/>
    <mergeCell ref="G14:J14"/>
    <mergeCell ref="N14:P14"/>
    <mergeCell ref="G15:J15"/>
    <mergeCell ref="N15:P15"/>
    <mergeCell ref="G10:J10"/>
    <mergeCell ref="N10:P10"/>
    <mergeCell ref="G11:J11"/>
    <mergeCell ref="N11:P11"/>
    <mergeCell ref="G12:J12"/>
    <mergeCell ref="N12:P12"/>
    <mergeCell ref="G7:J7"/>
    <mergeCell ref="N7:P7"/>
    <mergeCell ref="G8:J8"/>
    <mergeCell ref="N8:P8"/>
    <mergeCell ref="G9:J9"/>
    <mergeCell ref="N9:P9"/>
    <mergeCell ref="G4:J4"/>
    <mergeCell ref="N4:P4"/>
    <mergeCell ref="G5:J5"/>
    <mergeCell ref="N5:P5"/>
    <mergeCell ref="G6:J6"/>
    <mergeCell ref="N6:P6"/>
    <mergeCell ref="G1:J1"/>
    <mergeCell ref="N1:P1"/>
    <mergeCell ref="G2:J2"/>
    <mergeCell ref="N2:P2"/>
    <mergeCell ref="G3:J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34"/>
  <sheetViews>
    <sheetView view="pageBreakPreview" topLeftCell="A216" zoomScale="65" zoomScaleNormal="70" zoomScaleSheetLayoutView="40" workbookViewId="0">
      <selection activeCell="A131" sqref="A131:P219"/>
    </sheetView>
  </sheetViews>
  <sheetFormatPr defaultColWidth="9.1796875" defaultRowHeight="14.5"/>
  <cols>
    <col min="1" max="1" width="17.453125" customWidth="1"/>
    <col min="2" max="2" width="12.08984375" customWidth="1"/>
    <col min="3" max="3" width="16.90625" bestFit="1" customWidth="1"/>
    <col min="4" max="4" width="16.6328125" customWidth="1"/>
    <col min="5" max="5" width="15.81640625" style="2" customWidth="1"/>
    <col min="6" max="6" width="13.81640625" customWidth="1"/>
    <col min="7" max="7" width="13.54296875" customWidth="1"/>
    <col min="8" max="8" width="14" customWidth="1"/>
    <col min="9" max="9" width="14.90625" customWidth="1"/>
    <col min="10" max="10" width="19" bestFit="1" customWidth="1"/>
    <col min="11" max="11" width="30.90625" customWidth="1"/>
    <col min="12" max="12" width="42.6328125" customWidth="1"/>
    <col min="13" max="13" width="35.1796875" customWidth="1"/>
    <col min="14" max="14" width="11.453125" customWidth="1"/>
    <col min="15" max="15" width="11.54296875" customWidth="1"/>
    <col min="16" max="16" width="37.81640625" customWidth="1"/>
    <col min="257" max="257" width="17.453125" customWidth="1"/>
    <col min="258" max="258" width="12.08984375" customWidth="1"/>
    <col min="259" max="259" width="16.90625" bestFit="1" customWidth="1"/>
    <col min="260" max="260" width="15.6328125" customWidth="1"/>
    <col min="261" max="261" width="13.54296875" customWidth="1"/>
    <col min="262" max="262" width="13.81640625" customWidth="1"/>
    <col min="263" max="263" width="11.54296875" customWidth="1"/>
    <col min="264" max="264" width="14" customWidth="1"/>
    <col min="265" max="265" width="14.90625" customWidth="1"/>
    <col min="266" max="266" width="19" bestFit="1" customWidth="1"/>
    <col min="267" max="267" width="30.90625" customWidth="1"/>
    <col min="268" max="268" width="42.6328125" customWidth="1"/>
    <col min="269" max="269" width="13" customWidth="1"/>
    <col min="270" max="270" width="11.453125" customWidth="1"/>
    <col min="271" max="271" width="11.54296875" customWidth="1"/>
    <col min="272" max="272" width="24.6328125" customWidth="1"/>
    <col min="513" max="513" width="17.453125" customWidth="1"/>
    <col min="514" max="514" width="12.08984375" customWidth="1"/>
    <col min="515" max="515" width="16.90625" bestFit="1" customWidth="1"/>
    <col min="516" max="516" width="15.6328125" customWidth="1"/>
    <col min="517" max="517" width="13.54296875" customWidth="1"/>
    <col min="518" max="518" width="13.81640625" customWidth="1"/>
    <col min="519" max="519" width="11.54296875" customWidth="1"/>
    <col min="520" max="520" width="14" customWidth="1"/>
    <col min="521" max="521" width="14.90625" customWidth="1"/>
    <col min="522" max="522" width="19" bestFit="1" customWidth="1"/>
    <col min="523" max="523" width="30.90625" customWidth="1"/>
    <col min="524" max="524" width="42.6328125" customWidth="1"/>
    <col min="525" max="525" width="13" customWidth="1"/>
    <col min="526" max="526" width="11.453125" customWidth="1"/>
    <col min="527" max="527" width="11.54296875" customWidth="1"/>
    <col min="528" max="528" width="24.6328125" customWidth="1"/>
    <col min="769" max="769" width="17.453125" customWidth="1"/>
    <col min="770" max="770" width="12.08984375" customWidth="1"/>
    <col min="771" max="771" width="16.90625" bestFit="1" customWidth="1"/>
    <col min="772" max="772" width="15.6328125" customWidth="1"/>
    <col min="773" max="773" width="13.54296875" customWidth="1"/>
    <col min="774" max="774" width="13.81640625" customWidth="1"/>
    <col min="775" max="775" width="11.54296875" customWidth="1"/>
    <col min="776" max="776" width="14" customWidth="1"/>
    <col min="777" max="777" width="14.90625" customWidth="1"/>
    <col min="778" max="778" width="19" bestFit="1" customWidth="1"/>
    <col min="779" max="779" width="30.90625" customWidth="1"/>
    <col min="780" max="780" width="42.6328125" customWidth="1"/>
    <col min="781" max="781" width="13" customWidth="1"/>
    <col min="782" max="782" width="11.453125" customWidth="1"/>
    <col min="783" max="783" width="11.54296875" customWidth="1"/>
    <col min="784" max="784" width="24.6328125" customWidth="1"/>
    <col min="1025" max="1025" width="17.453125" customWidth="1"/>
    <col min="1026" max="1026" width="12.08984375" customWidth="1"/>
    <col min="1027" max="1027" width="16.90625" bestFit="1" customWidth="1"/>
    <col min="1028" max="1028" width="15.6328125" customWidth="1"/>
    <col min="1029" max="1029" width="13.54296875" customWidth="1"/>
    <col min="1030" max="1030" width="13.81640625" customWidth="1"/>
    <col min="1031" max="1031" width="11.54296875" customWidth="1"/>
    <col min="1032" max="1032" width="14" customWidth="1"/>
    <col min="1033" max="1033" width="14.90625" customWidth="1"/>
    <col min="1034" max="1034" width="19" bestFit="1" customWidth="1"/>
    <col min="1035" max="1035" width="30.90625" customWidth="1"/>
    <col min="1036" max="1036" width="42.6328125" customWidth="1"/>
    <col min="1037" max="1037" width="13" customWidth="1"/>
    <col min="1038" max="1038" width="11.453125" customWidth="1"/>
    <col min="1039" max="1039" width="11.54296875" customWidth="1"/>
    <col min="1040" max="1040" width="24.6328125" customWidth="1"/>
    <col min="1281" max="1281" width="17.453125" customWidth="1"/>
    <col min="1282" max="1282" width="12.08984375" customWidth="1"/>
    <col min="1283" max="1283" width="16.90625" bestFit="1" customWidth="1"/>
    <col min="1284" max="1284" width="15.6328125" customWidth="1"/>
    <col min="1285" max="1285" width="13.54296875" customWidth="1"/>
    <col min="1286" max="1286" width="13.81640625" customWidth="1"/>
    <col min="1287" max="1287" width="11.54296875" customWidth="1"/>
    <col min="1288" max="1288" width="14" customWidth="1"/>
    <col min="1289" max="1289" width="14.90625" customWidth="1"/>
    <col min="1290" max="1290" width="19" bestFit="1" customWidth="1"/>
    <col min="1291" max="1291" width="30.90625" customWidth="1"/>
    <col min="1292" max="1292" width="42.6328125" customWidth="1"/>
    <col min="1293" max="1293" width="13" customWidth="1"/>
    <col min="1294" max="1294" width="11.453125" customWidth="1"/>
    <col min="1295" max="1295" width="11.54296875" customWidth="1"/>
    <col min="1296" max="1296" width="24.6328125" customWidth="1"/>
    <col min="1537" max="1537" width="17.453125" customWidth="1"/>
    <col min="1538" max="1538" width="12.08984375" customWidth="1"/>
    <col min="1539" max="1539" width="16.90625" bestFit="1" customWidth="1"/>
    <col min="1540" max="1540" width="15.6328125" customWidth="1"/>
    <col min="1541" max="1541" width="13.54296875" customWidth="1"/>
    <col min="1542" max="1542" width="13.81640625" customWidth="1"/>
    <col min="1543" max="1543" width="11.54296875" customWidth="1"/>
    <col min="1544" max="1544" width="14" customWidth="1"/>
    <col min="1545" max="1545" width="14.90625" customWidth="1"/>
    <col min="1546" max="1546" width="19" bestFit="1" customWidth="1"/>
    <col min="1547" max="1547" width="30.90625" customWidth="1"/>
    <col min="1548" max="1548" width="42.6328125" customWidth="1"/>
    <col min="1549" max="1549" width="13" customWidth="1"/>
    <col min="1550" max="1550" width="11.453125" customWidth="1"/>
    <col min="1551" max="1551" width="11.54296875" customWidth="1"/>
    <col min="1552" max="1552" width="24.6328125" customWidth="1"/>
    <col min="1793" max="1793" width="17.453125" customWidth="1"/>
    <col min="1794" max="1794" width="12.08984375" customWidth="1"/>
    <col min="1795" max="1795" width="16.90625" bestFit="1" customWidth="1"/>
    <col min="1796" max="1796" width="15.6328125" customWidth="1"/>
    <col min="1797" max="1797" width="13.54296875" customWidth="1"/>
    <col min="1798" max="1798" width="13.81640625" customWidth="1"/>
    <col min="1799" max="1799" width="11.54296875" customWidth="1"/>
    <col min="1800" max="1800" width="14" customWidth="1"/>
    <col min="1801" max="1801" width="14.90625" customWidth="1"/>
    <col min="1802" max="1802" width="19" bestFit="1" customWidth="1"/>
    <col min="1803" max="1803" width="30.90625" customWidth="1"/>
    <col min="1804" max="1804" width="42.6328125" customWidth="1"/>
    <col min="1805" max="1805" width="13" customWidth="1"/>
    <col min="1806" max="1806" width="11.453125" customWidth="1"/>
    <col min="1807" max="1807" width="11.54296875" customWidth="1"/>
    <col min="1808" max="1808" width="24.6328125" customWidth="1"/>
    <col min="2049" max="2049" width="17.453125" customWidth="1"/>
    <col min="2050" max="2050" width="12.08984375" customWidth="1"/>
    <col min="2051" max="2051" width="16.90625" bestFit="1" customWidth="1"/>
    <col min="2052" max="2052" width="15.6328125" customWidth="1"/>
    <col min="2053" max="2053" width="13.54296875" customWidth="1"/>
    <col min="2054" max="2054" width="13.81640625" customWidth="1"/>
    <col min="2055" max="2055" width="11.54296875" customWidth="1"/>
    <col min="2056" max="2056" width="14" customWidth="1"/>
    <col min="2057" max="2057" width="14.90625" customWidth="1"/>
    <col min="2058" max="2058" width="19" bestFit="1" customWidth="1"/>
    <col min="2059" max="2059" width="30.90625" customWidth="1"/>
    <col min="2060" max="2060" width="42.6328125" customWidth="1"/>
    <col min="2061" max="2061" width="13" customWidth="1"/>
    <col min="2062" max="2062" width="11.453125" customWidth="1"/>
    <col min="2063" max="2063" width="11.54296875" customWidth="1"/>
    <col min="2064" max="2064" width="24.6328125" customWidth="1"/>
    <col min="2305" max="2305" width="17.453125" customWidth="1"/>
    <col min="2306" max="2306" width="12.08984375" customWidth="1"/>
    <col min="2307" max="2307" width="16.90625" bestFit="1" customWidth="1"/>
    <col min="2308" max="2308" width="15.6328125" customWidth="1"/>
    <col min="2309" max="2309" width="13.54296875" customWidth="1"/>
    <col min="2310" max="2310" width="13.81640625" customWidth="1"/>
    <col min="2311" max="2311" width="11.54296875" customWidth="1"/>
    <col min="2312" max="2312" width="14" customWidth="1"/>
    <col min="2313" max="2313" width="14.90625" customWidth="1"/>
    <col min="2314" max="2314" width="19" bestFit="1" customWidth="1"/>
    <col min="2315" max="2315" width="30.90625" customWidth="1"/>
    <col min="2316" max="2316" width="42.6328125" customWidth="1"/>
    <col min="2317" max="2317" width="13" customWidth="1"/>
    <col min="2318" max="2318" width="11.453125" customWidth="1"/>
    <col min="2319" max="2319" width="11.54296875" customWidth="1"/>
    <col min="2320" max="2320" width="24.6328125" customWidth="1"/>
    <col min="2561" max="2561" width="17.453125" customWidth="1"/>
    <col min="2562" max="2562" width="12.08984375" customWidth="1"/>
    <col min="2563" max="2563" width="16.90625" bestFit="1" customWidth="1"/>
    <col min="2564" max="2564" width="15.6328125" customWidth="1"/>
    <col min="2565" max="2565" width="13.54296875" customWidth="1"/>
    <col min="2566" max="2566" width="13.81640625" customWidth="1"/>
    <col min="2567" max="2567" width="11.54296875" customWidth="1"/>
    <col min="2568" max="2568" width="14" customWidth="1"/>
    <col min="2569" max="2569" width="14.90625" customWidth="1"/>
    <col min="2570" max="2570" width="19" bestFit="1" customWidth="1"/>
    <col min="2571" max="2571" width="30.90625" customWidth="1"/>
    <col min="2572" max="2572" width="42.6328125" customWidth="1"/>
    <col min="2573" max="2573" width="13" customWidth="1"/>
    <col min="2574" max="2574" width="11.453125" customWidth="1"/>
    <col min="2575" max="2575" width="11.54296875" customWidth="1"/>
    <col min="2576" max="2576" width="24.6328125" customWidth="1"/>
    <col min="2817" max="2817" width="17.453125" customWidth="1"/>
    <col min="2818" max="2818" width="12.08984375" customWidth="1"/>
    <col min="2819" max="2819" width="16.90625" bestFit="1" customWidth="1"/>
    <col min="2820" max="2820" width="15.6328125" customWidth="1"/>
    <col min="2821" max="2821" width="13.54296875" customWidth="1"/>
    <col min="2822" max="2822" width="13.81640625" customWidth="1"/>
    <col min="2823" max="2823" width="11.54296875" customWidth="1"/>
    <col min="2824" max="2824" width="14" customWidth="1"/>
    <col min="2825" max="2825" width="14.90625" customWidth="1"/>
    <col min="2826" max="2826" width="19" bestFit="1" customWidth="1"/>
    <col min="2827" max="2827" width="30.90625" customWidth="1"/>
    <col min="2828" max="2828" width="42.6328125" customWidth="1"/>
    <col min="2829" max="2829" width="13" customWidth="1"/>
    <col min="2830" max="2830" width="11.453125" customWidth="1"/>
    <col min="2831" max="2831" width="11.54296875" customWidth="1"/>
    <col min="2832" max="2832" width="24.6328125" customWidth="1"/>
    <col min="3073" max="3073" width="17.453125" customWidth="1"/>
    <col min="3074" max="3074" width="12.08984375" customWidth="1"/>
    <col min="3075" max="3075" width="16.90625" bestFit="1" customWidth="1"/>
    <col min="3076" max="3076" width="15.6328125" customWidth="1"/>
    <col min="3077" max="3077" width="13.54296875" customWidth="1"/>
    <col min="3078" max="3078" width="13.81640625" customWidth="1"/>
    <col min="3079" max="3079" width="11.54296875" customWidth="1"/>
    <col min="3080" max="3080" width="14" customWidth="1"/>
    <col min="3081" max="3081" width="14.90625" customWidth="1"/>
    <col min="3082" max="3082" width="19" bestFit="1" customWidth="1"/>
    <col min="3083" max="3083" width="30.90625" customWidth="1"/>
    <col min="3084" max="3084" width="42.6328125" customWidth="1"/>
    <col min="3085" max="3085" width="13" customWidth="1"/>
    <col min="3086" max="3086" width="11.453125" customWidth="1"/>
    <col min="3087" max="3087" width="11.54296875" customWidth="1"/>
    <col min="3088" max="3088" width="24.6328125" customWidth="1"/>
    <col min="3329" max="3329" width="17.453125" customWidth="1"/>
    <col min="3330" max="3330" width="12.08984375" customWidth="1"/>
    <col min="3331" max="3331" width="16.90625" bestFit="1" customWidth="1"/>
    <col min="3332" max="3332" width="15.6328125" customWidth="1"/>
    <col min="3333" max="3333" width="13.54296875" customWidth="1"/>
    <col min="3334" max="3334" width="13.81640625" customWidth="1"/>
    <col min="3335" max="3335" width="11.54296875" customWidth="1"/>
    <col min="3336" max="3336" width="14" customWidth="1"/>
    <col min="3337" max="3337" width="14.90625" customWidth="1"/>
    <col min="3338" max="3338" width="19" bestFit="1" customWidth="1"/>
    <col min="3339" max="3339" width="30.90625" customWidth="1"/>
    <col min="3340" max="3340" width="42.6328125" customWidth="1"/>
    <col min="3341" max="3341" width="13" customWidth="1"/>
    <col min="3342" max="3342" width="11.453125" customWidth="1"/>
    <col min="3343" max="3343" width="11.54296875" customWidth="1"/>
    <col min="3344" max="3344" width="24.6328125" customWidth="1"/>
    <col min="3585" max="3585" width="17.453125" customWidth="1"/>
    <col min="3586" max="3586" width="12.08984375" customWidth="1"/>
    <col min="3587" max="3587" width="16.90625" bestFit="1" customWidth="1"/>
    <col min="3588" max="3588" width="15.6328125" customWidth="1"/>
    <col min="3589" max="3589" width="13.54296875" customWidth="1"/>
    <col min="3590" max="3590" width="13.81640625" customWidth="1"/>
    <col min="3591" max="3591" width="11.54296875" customWidth="1"/>
    <col min="3592" max="3592" width="14" customWidth="1"/>
    <col min="3593" max="3593" width="14.90625" customWidth="1"/>
    <col min="3594" max="3594" width="19" bestFit="1" customWidth="1"/>
    <col min="3595" max="3595" width="30.90625" customWidth="1"/>
    <col min="3596" max="3596" width="42.6328125" customWidth="1"/>
    <col min="3597" max="3597" width="13" customWidth="1"/>
    <col min="3598" max="3598" width="11.453125" customWidth="1"/>
    <col min="3599" max="3599" width="11.54296875" customWidth="1"/>
    <col min="3600" max="3600" width="24.6328125" customWidth="1"/>
    <col min="3841" max="3841" width="17.453125" customWidth="1"/>
    <col min="3842" max="3842" width="12.08984375" customWidth="1"/>
    <col min="3843" max="3843" width="16.90625" bestFit="1" customWidth="1"/>
    <col min="3844" max="3844" width="15.6328125" customWidth="1"/>
    <col min="3845" max="3845" width="13.54296875" customWidth="1"/>
    <col min="3846" max="3846" width="13.81640625" customWidth="1"/>
    <col min="3847" max="3847" width="11.54296875" customWidth="1"/>
    <col min="3848" max="3848" width="14" customWidth="1"/>
    <col min="3849" max="3849" width="14.90625" customWidth="1"/>
    <col min="3850" max="3850" width="19" bestFit="1" customWidth="1"/>
    <col min="3851" max="3851" width="30.90625" customWidth="1"/>
    <col min="3852" max="3852" width="42.6328125" customWidth="1"/>
    <col min="3853" max="3853" width="13" customWidth="1"/>
    <col min="3854" max="3854" width="11.453125" customWidth="1"/>
    <col min="3855" max="3855" width="11.54296875" customWidth="1"/>
    <col min="3856" max="3856" width="24.6328125" customWidth="1"/>
    <col min="4097" max="4097" width="17.453125" customWidth="1"/>
    <col min="4098" max="4098" width="12.08984375" customWidth="1"/>
    <col min="4099" max="4099" width="16.90625" bestFit="1" customWidth="1"/>
    <col min="4100" max="4100" width="15.6328125" customWidth="1"/>
    <col min="4101" max="4101" width="13.54296875" customWidth="1"/>
    <col min="4102" max="4102" width="13.81640625" customWidth="1"/>
    <col min="4103" max="4103" width="11.54296875" customWidth="1"/>
    <col min="4104" max="4104" width="14" customWidth="1"/>
    <col min="4105" max="4105" width="14.90625" customWidth="1"/>
    <col min="4106" max="4106" width="19" bestFit="1" customWidth="1"/>
    <col min="4107" max="4107" width="30.90625" customWidth="1"/>
    <col min="4108" max="4108" width="42.6328125" customWidth="1"/>
    <col min="4109" max="4109" width="13" customWidth="1"/>
    <col min="4110" max="4110" width="11.453125" customWidth="1"/>
    <col min="4111" max="4111" width="11.54296875" customWidth="1"/>
    <col min="4112" max="4112" width="24.6328125" customWidth="1"/>
    <col min="4353" max="4353" width="17.453125" customWidth="1"/>
    <col min="4354" max="4354" width="12.08984375" customWidth="1"/>
    <col min="4355" max="4355" width="16.90625" bestFit="1" customWidth="1"/>
    <col min="4356" max="4356" width="15.6328125" customWidth="1"/>
    <col min="4357" max="4357" width="13.54296875" customWidth="1"/>
    <col min="4358" max="4358" width="13.81640625" customWidth="1"/>
    <col min="4359" max="4359" width="11.54296875" customWidth="1"/>
    <col min="4360" max="4360" width="14" customWidth="1"/>
    <col min="4361" max="4361" width="14.90625" customWidth="1"/>
    <col min="4362" max="4362" width="19" bestFit="1" customWidth="1"/>
    <col min="4363" max="4363" width="30.90625" customWidth="1"/>
    <col min="4364" max="4364" width="42.6328125" customWidth="1"/>
    <col min="4365" max="4365" width="13" customWidth="1"/>
    <col min="4366" max="4366" width="11.453125" customWidth="1"/>
    <col min="4367" max="4367" width="11.54296875" customWidth="1"/>
    <col min="4368" max="4368" width="24.6328125" customWidth="1"/>
    <col min="4609" max="4609" width="17.453125" customWidth="1"/>
    <col min="4610" max="4610" width="12.08984375" customWidth="1"/>
    <col min="4611" max="4611" width="16.90625" bestFit="1" customWidth="1"/>
    <col min="4612" max="4612" width="15.6328125" customWidth="1"/>
    <col min="4613" max="4613" width="13.54296875" customWidth="1"/>
    <col min="4614" max="4614" width="13.81640625" customWidth="1"/>
    <col min="4615" max="4615" width="11.54296875" customWidth="1"/>
    <col min="4616" max="4616" width="14" customWidth="1"/>
    <col min="4617" max="4617" width="14.90625" customWidth="1"/>
    <col min="4618" max="4618" width="19" bestFit="1" customWidth="1"/>
    <col min="4619" max="4619" width="30.90625" customWidth="1"/>
    <col min="4620" max="4620" width="42.6328125" customWidth="1"/>
    <col min="4621" max="4621" width="13" customWidth="1"/>
    <col min="4622" max="4622" width="11.453125" customWidth="1"/>
    <col min="4623" max="4623" width="11.54296875" customWidth="1"/>
    <col min="4624" max="4624" width="24.6328125" customWidth="1"/>
    <col min="4865" max="4865" width="17.453125" customWidth="1"/>
    <col min="4866" max="4866" width="12.08984375" customWidth="1"/>
    <col min="4867" max="4867" width="16.90625" bestFit="1" customWidth="1"/>
    <col min="4868" max="4868" width="15.6328125" customWidth="1"/>
    <col min="4869" max="4869" width="13.54296875" customWidth="1"/>
    <col min="4870" max="4870" width="13.81640625" customWidth="1"/>
    <col min="4871" max="4871" width="11.54296875" customWidth="1"/>
    <col min="4872" max="4872" width="14" customWidth="1"/>
    <col min="4873" max="4873" width="14.90625" customWidth="1"/>
    <col min="4874" max="4874" width="19" bestFit="1" customWidth="1"/>
    <col min="4875" max="4875" width="30.90625" customWidth="1"/>
    <col min="4876" max="4876" width="42.6328125" customWidth="1"/>
    <col min="4877" max="4877" width="13" customWidth="1"/>
    <col min="4878" max="4878" width="11.453125" customWidth="1"/>
    <col min="4879" max="4879" width="11.54296875" customWidth="1"/>
    <col min="4880" max="4880" width="24.6328125" customWidth="1"/>
    <col min="5121" max="5121" width="17.453125" customWidth="1"/>
    <col min="5122" max="5122" width="12.08984375" customWidth="1"/>
    <col min="5123" max="5123" width="16.90625" bestFit="1" customWidth="1"/>
    <col min="5124" max="5124" width="15.6328125" customWidth="1"/>
    <col min="5125" max="5125" width="13.54296875" customWidth="1"/>
    <col min="5126" max="5126" width="13.81640625" customWidth="1"/>
    <col min="5127" max="5127" width="11.54296875" customWidth="1"/>
    <col min="5128" max="5128" width="14" customWidth="1"/>
    <col min="5129" max="5129" width="14.90625" customWidth="1"/>
    <col min="5130" max="5130" width="19" bestFit="1" customWidth="1"/>
    <col min="5131" max="5131" width="30.90625" customWidth="1"/>
    <col min="5132" max="5132" width="42.6328125" customWidth="1"/>
    <col min="5133" max="5133" width="13" customWidth="1"/>
    <col min="5134" max="5134" width="11.453125" customWidth="1"/>
    <col min="5135" max="5135" width="11.54296875" customWidth="1"/>
    <col min="5136" max="5136" width="24.6328125" customWidth="1"/>
    <col min="5377" max="5377" width="17.453125" customWidth="1"/>
    <col min="5378" max="5378" width="12.08984375" customWidth="1"/>
    <col min="5379" max="5379" width="16.90625" bestFit="1" customWidth="1"/>
    <col min="5380" max="5380" width="15.6328125" customWidth="1"/>
    <col min="5381" max="5381" width="13.54296875" customWidth="1"/>
    <col min="5382" max="5382" width="13.81640625" customWidth="1"/>
    <col min="5383" max="5383" width="11.54296875" customWidth="1"/>
    <col min="5384" max="5384" width="14" customWidth="1"/>
    <col min="5385" max="5385" width="14.90625" customWidth="1"/>
    <col min="5386" max="5386" width="19" bestFit="1" customWidth="1"/>
    <col min="5387" max="5387" width="30.90625" customWidth="1"/>
    <col min="5388" max="5388" width="42.6328125" customWidth="1"/>
    <col min="5389" max="5389" width="13" customWidth="1"/>
    <col min="5390" max="5390" width="11.453125" customWidth="1"/>
    <col min="5391" max="5391" width="11.54296875" customWidth="1"/>
    <col min="5392" max="5392" width="24.6328125" customWidth="1"/>
    <col min="5633" max="5633" width="17.453125" customWidth="1"/>
    <col min="5634" max="5634" width="12.08984375" customWidth="1"/>
    <col min="5635" max="5635" width="16.90625" bestFit="1" customWidth="1"/>
    <col min="5636" max="5636" width="15.6328125" customWidth="1"/>
    <col min="5637" max="5637" width="13.54296875" customWidth="1"/>
    <col min="5638" max="5638" width="13.81640625" customWidth="1"/>
    <col min="5639" max="5639" width="11.54296875" customWidth="1"/>
    <col min="5640" max="5640" width="14" customWidth="1"/>
    <col min="5641" max="5641" width="14.90625" customWidth="1"/>
    <col min="5642" max="5642" width="19" bestFit="1" customWidth="1"/>
    <col min="5643" max="5643" width="30.90625" customWidth="1"/>
    <col min="5644" max="5644" width="42.6328125" customWidth="1"/>
    <col min="5645" max="5645" width="13" customWidth="1"/>
    <col min="5646" max="5646" width="11.453125" customWidth="1"/>
    <col min="5647" max="5647" width="11.54296875" customWidth="1"/>
    <col min="5648" max="5648" width="24.6328125" customWidth="1"/>
    <col min="5889" max="5889" width="17.453125" customWidth="1"/>
    <col min="5890" max="5890" width="12.08984375" customWidth="1"/>
    <col min="5891" max="5891" width="16.90625" bestFit="1" customWidth="1"/>
    <col min="5892" max="5892" width="15.6328125" customWidth="1"/>
    <col min="5893" max="5893" width="13.54296875" customWidth="1"/>
    <col min="5894" max="5894" width="13.81640625" customWidth="1"/>
    <col min="5895" max="5895" width="11.54296875" customWidth="1"/>
    <col min="5896" max="5896" width="14" customWidth="1"/>
    <col min="5897" max="5897" width="14.90625" customWidth="1"/>
    <col min="5898" max="5898" width="19" bestFit="1" customWidth="1"/>
    <col min="5899" max="5899" width="30.90625" customWidth="1"/>
    <col min="5900" max="5900" width="42.6328125" customWidth="1"/>
    <col min="5901" max="5901" width="13" customWidth="1"/>
    <col min="5902" max="5902" width="11.453125" customWidth="1"/>
    <col min="5903" max="5903" width="11.54296875" customWidth="1"/>
    <col min="5904" max="5904" width="24.6328125" customWidth="1"/>
    <col min="6145" max="6145" width="17.453125" customWidth="1"/>
    <col min="6146" max="6146" width="12.08984375" customWidth="1"/>
    <col min="6147" max="6147" width="16.90625" bestFit="1" customWidth="1"/>
    <col min="6148" max="6148" width="15.6328125" customWidth="1"/>
    <col min="6149" max="6149" width="13.54296875" customWidth="1"/>
    <col min="6150" max="6150" width="13.81640625" customWidth="1"/>
    <col min="6151" max="6151" width="11.54296875" customWidth="1"/>
    <col min="6152" max="6152" width="14" customWidth="1"/>
    <col min="6153" max="6153" width="14.90625" customWidth="1"/>
    <col min="6154" max="6154" width="19" bestFit="1" customWidth="1"/>
    <col min="6155" max="6155" width="30.90625" customWidth="1"/>
    <col min="6156" max="6156" width="42.6328125" customWidth="1"/>
    <col min="6157" max="6157" width="13" customWidth="1"/>
    <col min="6158" max="6158" width="11.453125" customWidth="1"/>
    <col min="6159" max="6159" width="11.54296875" customWidth="1"/>
    <col min="6160" max="6160" width="24.6328125" customWidth="1"/>
    <col min="6401" max="6401" width="17.453125" customWidth="1"/>
    <col min="6402" max="6402" width="12.08984375" customWidth="1"/>
    <col min="6403" max="6403" width="16.90625" bestFit="1" customWidth="1"/>
    <col min="6404" max="6404" width="15.6328125" customWidth="1"/>
    <col min="6405" max="6405" width="13.54296875" customWidth="1"/>
    <col min="6406" max="6406" width="13.81640625" customWidth="1"/>
    <col min="6407" max="6407" width="11.54296875" customWidth="1"/>
    <col min="6408" max="6408" width="14" customWidth="1"/>
    <col min="6409" max="6409" width="14.90625" customWidth="1"/>
    <col min="6410" max="6410" width="19" bestFit="1" customWidth="1"/>
    <col min="6411" max="6411" width="30.90625" customWidth="1"/>
    <col min="6412" max="6412" width="42.6328125" customWidth="1"/>
    <col min="6413" max="6413" width="13" customWidth="1"/>
    <col min="6414" max="6414" width="11.453125" customWidth="1"/>
    <col min="6415" max="6415" width="11.54296875" customWidth="1"/>
    <col min="6416" max="6416" width="24.6328125" customWidth="1"/>
    <col min="6657" max="6657" width="17.453125" customWidth="1"/>
    <col min="6658" max="6658" width="12.08984375" customWidth="1"/>
    <col min="6659" max="6659" width="16.90625" bestFit="1" customWidth="1"/>
    <col min="6660" max="6660" width="15.6328125" customWidth="1"/>
    <col min="6661" max="6661" width="13.54296875" customWidth="1"/>
    <col min="6662" max="6662" width="13.81640625" customWidth="1"/>
    <col min="6663" max="6663" width="11.54296875" customWidth="1"/>
    <col min="6664" max="6664" width="14" customWidth="1"/>
    <col min="6665" max="6665" width="14.90625" customWidth="1"/>
    <col min="6666" max="6666" width="19" bestFit="1" customWidth="1"/>
    <col min="6667" max="6667" width="30.90625" customWidth="1"/>
    <col min="6668" max="6668" width="42.6328125" customWidth="1"/>
    <col min="6669" max="6669" width="13" customWidth="1"/>
    <col min="6670" max="6670" width="11.453125" customWidth="1"/>
    <col min="6671" max="6671" width="11.54296875" customWidth="1"/>
    <col min="6672" max="6672" width="24.6328125" customWidth="1"/>
    <col min="6913" max="6913" width="17.453125" customWidth="1"/>
    <col min="6914" max="6914" width="12.08984375" customWidth="1"/>
    <col min="6915" max="6915" width="16.90625" bestFit="1" customWidth="1"/>
    <col min="6916" max="6916" width="15.6328125" customWidth="1"/>
    <col min="6917" max="6917" width="13.54296875" customWidth="1"/>
    <col min="6918" max="6918" width="13.81640625" customWidth="1"/>
    <col min="6919" max="6919" width="11.54296875" customWidth="1"/>
    <col min="6920" max="6920" width="14" customWidth="1"/>
    <col min="6921" max="6921" width="14.90625" customWidth="1"/>
    <col min="6922" max="6922" width="19" bestFit="1" customWidth="1"/>
    <col min="6923" max="6923" width="30.90625" customWidth="1"/>
    <col min="6924" max="6924" width="42.6328125" customWidth="1"/>
    <col min="6925" max="6925" width="13" customWidth="1"/>
    <col min="6926" max="6926" width="11.453125" customWidth="1"/>
    <col min="6927" max="6927" width="11.54296875" customWidth="1"/>
    <col min="6928" max="6928" width="24.6328125" customWidth="1"/>
    <col min="7169" max="7169" width="17.453125" customWidth="1"/>
    <col min="7170" max="7170" width="12.08984375" customWidth="1"/>
    <col min="7171" max="7171" width="16.90625" bestFit="1" customWidth="1"/>
    <col min="7172" max="7172" width="15.6328125" customWidth="1"/>
    <col min="7173" max="7173" width="13.54296875" customWidth="1"/>
    <col min="7174" max="7174" width="13.81640625" customWidth="1"/>
    <col min="7175" max="7175" width="11.54296875" customWidth="1"/>
    <col min="7176" max="7176" width="14" customWidth="1"/>
    <col min="7177" max="7177" width="14.90625" customWidth="1"/>
    <col min="7178" max="7178" width="19" bestFit="1" customWidth="1"/>
    <col min="7179" max="7179" width="30.90625" customWidth="1"/>
    <col min="7180" max="7180" width="42.6328125" customWidth="1"/>
    <col min="7181" max="7181" width="13" customWidth="1"/>
    <col min="7182" max="7182" width="11.453125" customWidth="1"/>
    <col min="7183" max="7183" width="11.54296875" customWidth="1"/>
    <col min="7184" max="7184" width="24.6328125" customWidth="1"/>
    <col min="7425" max="7425" width="17.453125" customWidth="1"/>
    <col min="7426" max="7426" width="12.08984375" customWidth="1"/>
    <col min="7427" max="7427" width="16.90625" bestFit="1" customWidth="1"/>
    <col min="7428" max="7428" width="15.6328125" customWidth="1"/>
    <col min="7429" max="7429" width="13.54296875" customWidth="1"/>
    <col min="7430" max="7430" width="13.81640625" customWidth="1"/>
    <col min="7431" max="7431" width="11.54296875" customWidth="1"/>
    <col min="7432" max="7432" width="14" customWidth="1"/>
    <col min="7433" max="7433" width="14.90625" customWidth="1"/>
    <col min="7434" max="7434" width="19" bestFit="1" customWidth="1"/>
    <col min="7435" max="7435" width="30.90625" customWidth="1"/>
    <col min="7436" max="7436" width="42.6328125" customWidth="1"/>
    <col min="7437" max="7437" width="13" customWidth="1"/>
    <col min="7438" max="7438" width="11.453125" customWidth="1"/>
    <col min="7439" max="7439" width="11.54296875" customWidth="1"/>
    <col min="7440" max="7440" width="24.6328125" customWidth="1"/>
    <col min="7681" max="7681" width="17.453125" customWidth="1"/>
    <col min="7682" max="7682" width="12.08984375" customWidth="1"/>
    <col min="7683" max="7683" width="16.90625" bestFit="1" customWidth="1"/>
    <col min="7684" max="7684" width="15.6328125" customWidth="1"/>
    <col min="7685" max="7685" width="13.54296875" customWidth="1"/>
    <col min="7686" max="7686" width="13.81640625" customWidth="1"/>
    <col min="7687" max="7687" width="11.54296875" customWidth="1"/>
    <col min="7688" max="7688" width="14" customWidth="1"/>
    <col min="7689" max="7689" width="14.90625" customWidth="1"/>
    <col min="7690" max="7690" width="19" bestFit="1" customWidth="1"/>
    <col min="7691" max="7691" width="30.90625" customWidth="1"/>
    <col min="7692" max="7692" width="42.6328125" customWidth="1"/>
    <col min="7693" max="7693" width="13" customWidth="1"/>
    <col min="7694" max="7694" width="11.453125" customWidth="1"/>
    <col min="7695" max="7695" width="11.54296875" customWidth="1"/>
    <col min="7696" max="7696" width="24.6328125" customWidth="1"/>
    <col min="7937" max="7937" width="17.453125" customWidth="1"/>
    <col min="7938" max="7938" width="12.08984375" customWidth="1"/>
    <col min="7939" max="7939" width="16.90625" bestFit="1" customWidth="1"/>
    <col min="7940" max="7940" width="15.6328125" customWidth="1"/>
    <col min="7941" max="7941" width="13.54296875" customWidth="1"/>
    <col min="7942" max="7942" width="13.81640625" customWidth="1"/>
    <col min="7943" max="7943" width="11.54296875" customWidth="1"/>
    <col min="7944" max="7944" width="14" customWidth="1"/>
    <col min="7945" max="7945" width="14.90625" customWidth="1"/>
    <col min="7946" max="7946" width="19" bestFit="1" customWidth="1"/>
    <col min="7947" max="7947" width="30.90625" customWidth="1"/>
    <col min="7948" max="7948" width="42.6328125" customWidth="1"/>
    <col min="7949" max="7949" width="13" customWidth="1"/>
    <col min="7950" max="7950" width="11.453125" customWidth="1"/>
    <col min="7951" max="7951" width="11.54296875" customWidth="1"/>
    <col min="7952" max="7952" width="24.6328125" customWidth="1"/>
    <col min="8193" max="8193" width="17.453125" customWidth="1"/>
    <col min="8194" max="8194" width="12.08984375" customWidth="1"/>
    <col min="8195" max="8195" width="16.90625" bestFit="1" customWidth="1"/>
    <col min="8196" max="8196" width="15.6328125" customWidth="1"/>
    <col min="8197" max="8197" width="13.54296875" customWidth="1"/>
    <col min="8198" max="8198" width="13.81640625" customWidth="1"/>
    <col min="8199" max="8199" width="11.54296875" customWidth="1"/>
    <col min="8200" max="8200" width="14" customWidth="1"/>
    <col min="8201" max="8201" width="14.90625" customWidth="1"/>
    <col min="8202" max="8202" width="19" bestFit="1" customWidth="1"/>
    <col min="8203" max="8203" width="30.90625" customWidth="1"/>
    <col min="8204" max="8204" width="42.6328125" customWidth="1"/>
    <col min="8205" max="8205" width="13" customWidth="1"/>
    <col min="8206" max="8206" width="11.453125" customWidth="1"/>
    <col min="8207" max="8207" width="11.54296875" customWidth="1"/>
    <col min="8208" max="8208" width="24.6328125" customWidth="1"/>
    <col min="8449" max="8449" width="17.453125" customWidth="1"/>
    <col min="8450" max="8450" width="12.08984375" customWidth="1"/>
    <col min="8451" max="8451" width="16.90625" bestFit="1" customWidth="1"/>
    <col min="8452" max="8452" width="15.6328125" customWidth="1"/>
    <col min="8453" max="8453" width="13.54296875" customWidth="1"/>
    <col min="8454" max="8454" width="13.81640625" customWidth="1"/>
    <col min="8455" max="8455" width="11.54296875" customWidth="1"/>
    <col min="8456" max="8456" width="14" customWidth="1"/>
    <col min="8457" max="8457" width="14.90625" customWidth="1"/>
    <col min="8458" max="8458" width="19" bestFit="1" customWidth="1"/>
    <col min="8459" max="8459" width="30.90625" customWidth="1"/>
    <col min="8460" max="8460" width="42.6328125" customWidth="1"/>
    <col min="8461" max="8461" width="13" customWidth="1"/>
    <col min="8462" max="8462" width="11.453125" customWidth="1"/>
    <col min="8463" max="8463" width="11.54296875" customWidth="1"/>
    <col min="8464" max="8464" width="24.6328125" customWidth="1"/>
    <col min="8705" max="8705" width="17.453125" customWidth="1"/>
    <col min="8706" max="8706" width="12.08984375" customWidth="1"/>
    <col min="8707" max="8707" width="16.90625" bestFit="1" customWidth="1"/>
    <col min="8708" max="8708" width="15.6328125" customWidth="1"/>
    <col min="8709" max="8709" width="13.54296875" customWidth="1"/>
    <col min="8710" max="8710" width="13.81640625" customWidth="1"/>
    <col min="8711" max="8711" width="11.54296875" customWidth="1"/>
    <col min="8712" max="8712" width="14" customWidth="1"/>
    <col min="8713" max="8713" width="14.90625" customWidth="1"/>
    <col min="8714" max="8714" width="19" bestFit="1" customWidth="1"/>
    <col min="8715" max="8715" width="30.90625" customWidth="1"/>
    <col min="8716" max="8716" width="42.6328125" customWidth="1"/>
    <col min="8717" max="8717" width="13" customWidth="1"/>
    <col min="8718" max="8718" width="11.453125" customWidth="1"/>
    <col min="8719" max="8719" width="11.54296875" customWidth="1"/>
    <col min="8720" max="8720" width="24.6328125" customWidth="1"/>
    <col min="8961" max="8961" width="17.453125" customWidth="1"/>
    <col min="8962" max="8962" width="12.08984375" customWidth="1"/>
    <col min="8963" max="8963" width="16.90625" bestFit="1" customWidth="1"/>
    <col min="8964" max="8964" width="15.6328125" customWidth="1"/>
    <col min="8965" max="8965" width="13.54296875" customWidth="1"/>
    <col min="8966" max="8966" width="13.81640625" customWidth="1"/>
    <col min="8967" max="8967" width="11.54296875" customWidth="1"/>
    <col min="8968" max="8968" width="14" customWidth="1"/>
    <col min="8969" max="8969" width="14.90625" customWidth="1"/>
    <col min="8970" max="8970" width="19" bestFit="1" customWidth="1"/>
    <col min="8971" max="8971" width="30.90625" customWidth="1"/>
    <col min="8972" max="8972" width="42.6328125" customWidth="1"/>
    <col min="8973" max="8973" width="13" customWidth="1"/>
    <col min="8974" max="8974" width="11.453125" customWidth="1"/>
    <col min="8975" max="8975" width="11.54296875" customWidth="1"/>
    <col min="8976" max="8976" width="24.6328125" customWidth="1"/>
    <col min="9217" max="9217" width="17.453125" customWidth="1"/>
    <col min="9218" max="9218" width="12.08984375" customWidth="1"/>
    <col min="9219" max="9219" width="16.90625" bestFit="1" customWidth="1"/>
    <col min="9220" max="9220" width="15.6328125" customWidth="1"/>
    <col min="9221" max="9221" width="13.54296875" customWidth="1"/>
    <col min="9222" max="9222" width="13.81640625" customWidth="1"/>
    <col min="9223" max="9223" width="11.54296875" customWidth="1"/>
    <col min="9224" max="9224" width="14" customWidth="1"/>
    <col min="9225" max="9225" width="14.90625" customWidth="1"/>
    <col min="9226" max="9226" width="19" bestFit="1" customWidth="1"/>
    <col min="9227" max="9227" width="30.90625" customWidth="1"/>
    <col min="9228" max="9228" width="42.6328125" customWidth="1"/>
    <col min="9229" max="9229" width="13" customWidth="1"/>
    <col min="9230" max="9230" width="11.453125" customWidth="1"/>
    <col min="9231" max="9231" width="11.54296875" customWidth="1"/>
    <col min="9232" max="9232" width="24.6328125" customWidth="1"/>
    <col min="9473" max="9473" width="17.453125" customWidth="1"/>
    <col min="9474" max="9474" width="12.08984375" customWidth="1"/>
    <col min="9475" max="9475" width="16.90625" bestFit="1" customWidth="1"/>
    <col min="9476" max="9476" width="15.6328125" customWidth="1"/>
    <col min="9477" max="9477" width="13.54296875" customWidth="1"/>
    <col min="9478" max="9478" width="13.81640625" customWidth="1"/>
    <col min="9479" max="9479" width="11.54296875" customWidth="1"/>
    <col min="9480" max="9480" width="14" customWidth="1"/>
    <col min="9481" max="9481" width="14.90625" customWidth="1"/>
    <col min="9482" max="9482" width="19" bestFit="1" customWidth="1"/>
    <col min="9483" max="9483" width="30.90625" customWidth="1"/>
    <col min="9484" max="9484" width="42.6328125" customWidth="1"/>
    <col min="9485" max="9485" width="13" customWidth="1"/>
    <col min="9486" max="9486" width="11.453125" customWidth="1"/>
    <col min="9487" max="9487" width="11.54296875" customWidth="1"/>
    <col min="9488" max="9488" width="24.6328125" customWidth="1"/>
    <col min="9729" max="9729" width="17.453125" customWidth="1"/>
    <col min="9730" max="9730" width="12.08984375" customWidth="1"/>
    <col min="9731" max="9731" width="16.90625" bestFit="1" customWidth="1"/>
    <col min="9732" max="9732" width="15.6328125" customWidth="1"/>
    <col min="9733" max="9733" width="13.54296875" customWidth="1"/>
    <col min="9734" max="9734" width="13.81640625" customWidth="1"/>
    <col min="9735" max="9735" width="11.54296875" customWidth="1"/>
    <col min="9736" max="9736" width="14" customWidth="1"/>
    <col min="9737" max="9737" width="14.90625" customWidth="1"/>
    <col min="9738" max="9738" width="19" bestFit="1" customWidth="1"/>
    <col min="9739" max="9739" width="30.90625" customWidth="1"/>
    <col min="9740" max="9740" width="42.6328125" customWidth="1"/>
    <col min="9741" max="9741" width="13" customWidth="1"/>
    <col min="9742" max="9742" width="11.453125" customWidth="1"/>
    <col min="9743" max="9743" width="11.54296875" customWidth="1"/>
    <col min="9744" max="9744" width="24.6328125" customWidth="1"/>
    <col min="9985" max="9985" width="17.453125" customWidth="1"/>
    <col min="9986" max="9986" width="12.08984375" customWidth="1"/>
    <col min="9987" max="9987" width="16.90625" bestFit="1" customWidth="1"/>
    <col min="9988" max="9988" width="15.6328125" customWidth="1"/>
    <col min="9989" max="9989" width="13.54296875" customWidth="1"/>
    <col min="9990" max="9990" width="13.81640625" customWidth="1"/>
    <col min="9991" max="9991" width="11.54296875" customWidth="1"/>
    <col min="9992" max="9992" width="14" customWidth="1"/>
    <col min="9993" max="9993" width="14.90625" customWidth="1"/>
    <col min="9994" max="9994" width="19" bestFit="1" customWidth="1"/>
    <col min="9995" max="9995" width="30.90625" customWidth="1"/>
    <col min="9996" max="9996" width="42.6328125" customWidth="1"/>
    <col min="9997" max="9997" width="13" customWidth="1"/>
    <col min="9998" max="9998" width="11.453125" customWidth="1"/>
    <col min="9999" max="9999" width="11.54296875" customWidth="1"/>
    <col min="10000" max="10000" width="24.6328125" customWidth="1"/>
    <col min="10241" max="10241" width="17.453125" customWidth="1"/>
    <col min="10242" max="10242" width="12.08984375" customWidth="1"/>
    <col min="10243" max="10243" width="16.90625" bestFit="1" customWidth="1"/>
    <col min="10244" max="10244" width="15.6328125" customWidth="1"/>
    <col min="10245" max="10245" width="13.54296875" customWidth="1"/>
    <col min="10246" max="10246" width="13.81640625" customWidth="1"/>
    <col min="10247" max="10247" width="11.54296875" customWidth="1"/>
    <col min="10248" max="10248" width="14" customWidth="1"/>
    <col min="10249" max="10249" width="14.90625" customWidth="1"/>
    <col min="10250" max="10250" width="19" bestFit="1" customWidth="1"/>
    <col min="10251" max="10251" width="30.90625" customWidth="1"/>
    <col min="10252" max="10252" width="42.6328125" customWidth="1"/>
    <col min="10253" max="10253" width="13" customWidth="1"/>
    <col min="10254" max="10254" width="11.453125" customWidth="1"/>
    <col min="10255" max="10255" width="11.54296875" customWidth="1"/>
    <col min="10256" max="10256" width="24.6328125" customWidth="1"/>
    <col min="10497" max="10497" width="17.453125" customWidth="1"/>
    <col min="10498" max="10498" width="12.08984375" customWidth="1"/>
    <col min="10499" max="10499" width="16.90625" bestFit="1" customWidth="1"/>
    <col min="10500" max="10500" width="15.6328125" customWidth="1"/>
    <col min="10501" max="10501" width="13.54296875" customWidth="1"/>
    <col min="10502" max="10502" width="13.81640625" customWidth="1"/>
    <col min="10503" max="10503" width="11.54296875" customWidth="1"/>
    <col min="10504" max="10504" width="14" customWidth="1"/>
    <col min="10505" max="10505" width="14.90625" customWidth="1"/>
    <col min="10506" max="10506" width="19" bestFit="1" customWidth="1"/>
    <col min="10507" max="10507" width="30.90625" customWidth="1"/>
    <col min="10508" max="10508" width="42.6328125" customWidth="1"/>
    <col min="10509" max="10509" width="13" customWidth="1"/>
    <col min="10510" max="10510" width="11.453125" customWidth="1"/>
    <col min="10511" max="10511" width="11.54296875" customWidth="1"/>
    <col min="10512" max="10512" width="24.6328125" customWidth="1"/>
    <col min="10753" max="10753" width="17.453125" customWidth="1"/>
    <col min="10754" max="10754" width="12.08984375" customWidth="1"/>
    <col min="10755" max="10755" width="16.90625" bestFit="1" customWidth="1"/>
    <col min="10756" max="10756" width="15.6328125" customWidth="1"/>
    <col min="10757" max="10757" width="13.54296875" customWidth="1"/>
    <col min="10758" max="10758" width="13.81640625" customWidth="1"/>
    <col min="10759" max="10759" width="11.54296875" customWidth="1"/>
    <col min="10760" max="10760" width="14" customWidth="1"/>
    <col min="10761" max="10761" width="14.90625" customWidth="1"/>
    <col min="10762" max="10762" width="19" bestFit="1" customWidth="1"/>
    <col min="10763" max="10763" width="30.90625" customWidth="1"/>
    <col min="10764" max="10764" width="42.6328125" customWidth="1"/>
    <col min="10765" max="10765" width="13" customWidth="1"/>
    <col min="10766" max="10766" width="11.453125" customWidth="1"/>
    <col min="10767" max="10767" width="11.54296875" customWidth="1"/>
    <col min="10768" max="10768" width="24.6328125" customWidth="1"/>
    <col min="11009" max="11009" width="17.453125" customWidth="1"/>
    <col min="11010" max="11010" width="12.08984375" customWidth="1"/>
    <col min="11011" max="11011" width="16.90625" bestFit="1" customWidth="1"/>
    <col min="11012" max="11012" width="15.6328125" customWidth="1"/>
    <col min="11013" max="11013" width="13.54296875" customWidth="1"/>
    <col min="11014" max="11014" width="13.81640625" customWidth="1"/>
    <col min="11015" max="11015" width="11.54296875" customWidth="1"/>
    <col min="11016" max="11016" width="14" customWidth="1"/>
    <col min="11017" max="11017" width="14.90625" customWidth="1"/>
    <col min="11018" max="11018" width="19" bestFit="1" customWidth="1"/>
    <col min="11019" max="11019" width="30.90625" customWidth="1"/>
    <col min="11020" max="11020" width="42.6328125" customWidth="1"/>
    <col min="11021" max="11021" width="13" customWidth="1"/>
    <col min="11022" max="11022" width="11.453125" customWidth="1"/>
    <col min="11023" max="11023" width="11.54296875" customWidth="1"/>
    <col min="11024" max="11024" width="24.6328125" customWidth="1"/>
    <col min="11265" max="11265" width="17.453125" customWidth="1"/>
    <col min="11266" max="11266" width="12.08984375" customWidth="1"/>
    <col min="11267" max="11267" width="16.90625" bestFit="1" customWidth="1"/>
    <col min="11268" max="11268" width="15.6328125" customWidth="1"/>
    <col min="11269" max="11269" width="13.54296875" customWidth="1"/>
    <col min="11270" max="11270" width="13.81640625" customWidth="1"/>
    <col min="11271" max="11271" width="11.54296875" customWidth="1"/>
    <col min="11272" max="11272" width="14" customWidth="1"/>
    <col min="11273" max="11273" width="14.90625" customWidth="1"/>
    <col min="11274" max="11274" width="19" bestFit="1" customWidth="1"/>
    <col min="11275" max="11275" width="30.90625" customWidth="1"/>
    <col min="11276" max="11276" width="42.6328125" customWidth="1"/>
    <col min="11277" max="11277" width="13" customWidth="1"/>
    <col min="11278" max="11278" width="11.453125" customWidth="1"/>
    <col min="11279" max="11279" width="11.54296875" customWidth="1"/>
    <col min="11280" max="11280" width="24.6328125" customWidth="1"/>
    <col min="11521" max="11521" width="17.453125" customWidth="1"/>
    <col min="11522" max="11522" width="12.08984375" customWidth="1"/>
    <col min="11523" max="11523" width="16.90625" bestFit="1" customWidth="1"/>
    <col min="11524" max="11524" width="15.6328125" customWidth="1"/>
    <col min="11525" max="11525" width="13.54296875" customWidth="1"/>
    <col min="11526" max="11526" width="13.81640625" customWidth="1"/>
    <col min="11527" max="11527" width="11.54296875" customWidth="1"/>
    <col min="11528" max="11528" width="14" customWidth="1"/>
    <col min="11529" max="11529" width="14.90625" customWidth="1"/>
    <col min="11530" max="11530" width="19" bestFit="1" customWidth="1"/>
    <col min="11531" max="11531" width="30.90625" customWidth="1"/>
    <col min="11532" max="11532" width="42.6328125" customWidth="1"/>
    <col min="11533" max="11533" width="13" customWidth="1"/>
    <col min="11534" max="11534" width="11.453125" customWidth="1"/>
    <col min="11535" max="11535" width="11.54296875" customWidth="1"/>
    <col min="11536" max="11536" width="24.6328125" customWidth="1"/>
    <col min="11777" max="11777" width="17.453125" customWidth="1"/>
    <col min="11778" max="11778" width="12.08984375" customWidth="1"/>
    <col min="11779" max="11779" width="16.90625" bestFit="1" customWidth="1"/>
    <col min="11780" max="11780" width="15.6328125" customWidth="1"/>
    <col min="11781" max="11781" width="13.54296875" customWidth="1"/>
    <col min="11782" max="11782" width="13.81640625" customWidth="1"/>
    <col min="11783" max="11783" width="11.54296875" customWidth="1"/>
    <col min="11784" max="11784" width="14" customWidth="1"/>
    <col min="11785" max="11785" width="14.90625" customWidth="1"/>
    <col min="11786" max="11786" width="19" bestFit="1" customWidth="1"/>
    <col min="11787" max="11787" width="30.90625" customWidth="1"/>
    <col min="11788" max="11788" width="42.6328125" customWidth="1"/>
    <col min="11789" max="11789" width="13" customWidth="1"/>
    <col min="11790" max="11790" width="11.453125" customWidth="1"/>
    <col min="11791" max="11791" width="11.54296875" customWidth="1"/>
    <col min="11792" max="11792" width="24.6328125" customWidth="1"/>
    <col min="12033" max="12033" width="17.453125" customWidth="1"/>
    <col min="12034" max="12034" width="12.08984375" customWidth="1"/>
    <col min="12035" max="12035" width="16.90625" bestFit="1" customWidth="1"/>
    <col min="12036" max="12036" width="15.6328125" customWidth="1"/>
    <col min="12037" max="12037" width="13.54296875" customWidth="1"/>
    <col min="12038" max="12038" width="13.81640625" customWidth="1"/>
    <col min="12039" max="12039" width="11.54296875" customWidth="1"/>
    <col min="12040" max="12040" width="14" customWidth="1"/>
    <col min="12041" max="12041" width="14.90625" customWidth="1"/>
    <col min="12042" max="12042" width="19" bestFit="1" customWidth="1"/>
    <col min="12043" max="12043" width="30.90625" customWidth="1"/>
    <col min="12044" max="12044" width="42.6328125" customWidth="1"/>
    <col min="12045" max="12045" width="13" customWidth="1"/>
    <col min="12046" max="12046" width="11.453125" customWidth="1"/>
    <col min="12047" max="12047" width="11.54296875" customWidth="1"/>
    <col min="12048" max="12048" width="24.6328125" customWidth="1"/>
    <col min="12289" max="12289" width="17.453125" customWidth="1"/>
    <col min="12290" max="12290" width="12.08984375" customWidth="1"/>
    <col min="12291" max="12291" width="16.90625" bestFit="1" customWidth="1"/>
    <col min="12292" max="12292" width="15.6328125" customWidth="1"/>
    <col min="12293" max="12293" width="13.54296875" customWidth="1"/>
    <col min="12294" max="12294" width="13.81640625" customWidth="1"/>
    <col min="12295" max="12295" width="11.54296875" customWidth="1"/>
    <col min="12296" max="12296" width="14" customWidth="1"/>
    <col min="12297" max="12297" width="14.90625" customWidth="1"/>
    <col min="12298" max="12298" width="19" bestFit="1" customWidth="1"/>
    <col min="12299" max="12299" width="30.90625" customWidth="1"/>
    <col min="12300" max="12300" width="42.6328125" customWidth="1"/>
    <col min="12301" max="12301" width="13" customWidth="1"/>
    <col min="12302" max="12302" width="11.453125" customWidth="1"/>
    <col min="12303" max="12303" width="11.54296875" customWidth="1"/>
    <col min="12304" max="12304" width="24.6328125" customWidth="1"/>
    <col min="12545" max="12545" width="17.453125" customWidth="1"/>
    <col min="12546" max="12546" width="12.08984375" customWidth="1"/>
    <col min="12547" max="12547" width="16.90625" bestFit="1" customWidth="1"/>
    <col min="12548" max="12548" width="15.6328125" customWidth="1"/>
    <col min="12549" max="12549" width="13.54296875" customWidth="1"/>
    <col min="12550" max="12550" width="13.81640625" customWidth="1"/>
    <col min="12551" max="12551" width="11.54296875" customWidth="1"/>
    <col min="12552" max="12552" width="14" customWidth="1"/>
    <col min="12553" max="12553" width="14.90625" customWidth="1"/>
    <col min="12554" max="12554" width="19" bestFit="1" customWidth="1"/>
    <col min="12555" max="12555" width="30.90625" customWidth="1"/>
    <col min="12556" max="12556" width="42.6328125" customWidth="1"/>
    <col min="12557" max="12557" width="13" customWidth="1"/>
    <col min="12558" max="12558" width="11.453125" customWidth="1"/>
    <col min="12559" max="12559" width="11.54296875" customWidth="1"/>
    <col min="12560" max="12560" width="24.6328125" customWidth="1"/>
    <col min="12801" max="12801" width="17.453125" customWidth="1"/>
    <col min="12802" max="12802" width="12.08984375" customWidth="1"/>
    <col min="12803" max="12803" width="16.90625" bestFit="1" customWidth="1"/>
    <col min="12804" max="12804" width="15.6328125" customWidth="1"/>
    <col min="12805" max="12805" width="13.54296875" customWidth="1"/>
    <col min="12806" max="12806" width="13.81640625" customWidth="1"/>
    <col min="12807" max="12807" width="11.54296875" customWidth="1"/>
    <col min="12808" max="12808" width="14" customWidth="1"/>
    <col min="12809" max="12809" width="14.90625" customWidth="1"/>
    <col min="12810" max="12810" width="19" bestFit="1" customWidth="1"/>
    <col min="12811" max="12811" width="30.90625" customWidth="1"/>
    <col min="12812" max="12812" width="42.6328125" customWidth="1"/>
    <col min="12813" max="12813" width="13" customWidth="1"/>
    <col min="12814" max="12814" width="11.453125" customWidth="1"/>
    <col min="12815" max="12815" width="11.54296875" customWidth="1"/>
    <col min="12816" max="12816" width="24.6328125" customWidth="1"/>
    <col min="13057" max="13057" width="17.453125" customWidth="1"/>
    <col min="13058" max="13058" width="12.08984375" customWidth="1"/>
    <col min="13059" max="13059" width="16.90625" bestFit="1" customWidth="1"/>
    <col min="13060" max="13060" width="15.6328125" customWidth="1"/>
    <col min="13061" max="13061" width="13.54296875" customWidth="1"/>
    <col min="13062" max="13062" width="13.81640625" customWidth="1"/>
    <col min="13063" max="13063" width="11.54296875" customWidth="1"/>
    <col min="13064" max="13064" width="14" customWidth="1"/>
    <col min="13065" max="13065" width="14.90625" customWidth="1"/>
    <col min="13066" max="13066" width="19" bestFit="1" customWidth="1"/>
    <col min="13067" max="13067" width="30.90625" customWidth="1"/>
    <col min="13068" max="13068" width="42.6328125" customWidth="1"/>
    <col min="13069" max="13069" width="13" customWidth="1"/>
    <col min="13070" max="13070" width="11.453125" customWidth="1"/>
    <col min="13071" max="13071" width="11.54296875" customWidth="1"/>
    <col min="13072" max="13072" width="24.6328125" customWidth="1"/>
    <col min="13313" max="13313" width="17.453125" customWidth="1"/>
    <col min="13314" max="13314" width="12.08984375" customWidth="1"/>
    <col min="13315" max="13315" width="16.90625" bestFit="1" customWidth="1"/>
    <col min="13316" max="13316" width="15.6328125" customWidth="1"/>
    <col min="13317" max="13317" width="13.54296875" customWidth="1"/>
    <col min="13318" max="13318" width="13.81640625" customWidth="1"/>
    <col min="13319" max="13319" width="11.54296875" customWidth="1"/>
    <col min="13320" max="13320" width="14" customWidth="1"/>
    <col min="13321" max="13321" width="14.90625" customWidth="1"/>
    <col min="13322" max="13322" width="19" bestFit="1" customWidth="1"/>
    <col min="13323" max="13323" width="30.90625" customWidth="1"/>
    <col min="13324" max="13324" width="42.6328125" customWidth="1"/>
    <col min="13325" max="13325" width="13" customWidth="1"/>
    <col min="13326" max="13326" width="11.453125" customWidth="1"/>
    <col min="13327" max="13327" width="11.54296875" customWidth="1"/>
    <col min="13328" max="13328" width="24.6328125" customWidth="1"/>
    <col min="13569" max="13569" width="17.453125" customWidth="1"/>
    <col min="13570" max="13570" width="12.08984375" customWidth="1"/>
    <col min="13571" max="13571" width="16.90625" bestFit="1" customWidth="1"/>
    <col min="13572" max="13572" width="15.6328125" customWidth="1"/>
    <col min="13573" max="13573" width="13.54296875" customWidth="1"/>
    <col min="13574" max="13574" width="13.81640625" customWidth="1"/>
    <col min="13575" max="13575" width="11.54296875" customWidth="1"/>
    <col min="13576" max="13576" width="14" customWidth="1"/>
    <col min="13577" max="13577" width="14.90625" customWidth="1"/>
    <col min="13578" max="13578" width="19" bestFit="1" customWidth="1"/>
    <col min="13579" max="13579" width="30.90625" customWidth="1"/>
    <col min="13580" max="13580" width="42.6328125" customWidth="1"/>
    <col min="13581" max="13581" width="13" customWidth="1"/>
    <col min="13582" max="13582" width="11.453125" customWidth="1"/>
    <col min="13583" max="13583" width="11.54296875" customWidth="1"/>
    <col min="13584" max="13584" width="24.6328125" customWidth="1"/>
    <col min="13825" max="13825" width="17.453125" customWidth="1"/>
    <col min="13826" max="13826" width="12.08984375" customWidth="1"/>
    <col min="13827" max="13827" width="16.90625" bestFit="1" customWidth="1"/>
    <col min="13828" max="13828" width="15.6328125" customWidth="1"/>
    <col min="13829" max="13829" width="13.54296875" customWidth="1"/>
    <col min="13830" max="13830" width="13.81640625" customWidth="1"/>
    <col min="13831" max="13831" width="11.54296875" customWidth="1"/>
    <col min="13832" max="13832" width="14" customWidth="1"/>
    <col min="13833" max="13833" width="14.90625" customWidth="1"/>
    <col min="13834" max="13834" width="19" bestFit="1" customWidth="1"/>
    <col min="13835" max="13835" width="30.90625" customWidth="1"/>
    <col min="13836" max="13836" width="42.6328125" customWidth="1"/>
    <col min="13837" max="13837" width="13" customWidth="1"/>
    <col min="13838" max="13838" width="11.453125" customWidth="1"/>
    <col min="13839" max="13839" width="11.54296875" customWidth="1"/>
    <col min="13840" max="13840" width="24.6328125" customWidth="1"/>
    <col min="14081" max="14081" width="17.453125" customWidth="1"/>
    <col min="14082" max="14082" width="12.08984375" customWidth="1"/>
    <col min="14083" max="14083" width="16.90625" bestFit="1" customWidth="1"/>
    <col min="14084" max="14084" width="15.6328125" customWidth="1"/>
    <col min="14085" max="14085" width="13.54296875" customWidth="1"/>
    <col min="14086" max="14086" width="13.81640625" customWidth="1"/>
    <col min="14087" max="14087" width="11.54296875" customWidth="1"/>
    <col min="14088" max="14088" width="14" customWidth="1"/>
    <col min="14089" max="14089" width="14.90625" customWidth="1"/>
    <col min="14090" max="14090" width="19" bestFit="1" customWidth="1"/>
    <col min="14091" max="14091" width="30.90625" customWidth="1"/>
    <col min="14092" max="14092" width="42.6328125" customWidth="1"/>
    <col min="14093" max="14093" width="13" customWidth="1"/>
    <col min="14094" max="14094" width="11.453125" customWidth="1"/>
    <col min="14095" max="14095" width="11.54296875" customWidth="1"/>
    <col min="14096" max="14096" width="24.6328125" customWidth="1"/>
    <col min="14337" max="14337" width="17.453125" customWidth="1"/>
    <col min="14338" max="14338" width="12.08984375" customWidth="1"/>
    <col min="14339" max="14339" width="16.90625" bestFit="1" customWidth="1"/>
    <col min="14340" max="14340" width="15.6328125" customWidth="1"/>
    <col min="14341" max="14341" width="13.54296875" customWidth="1"/>
    <col min="14342" max="14342" width="13.81640625" customWidth="1"/>
    <col min="14343" max="14343" width="11.54296875" customWidth="1"/>
    <col min="14344" max="14344" width="14" customWidth="1"/>
    <col min="14345" max="14345" width="14.90625" customWidth="1"/>
    <col min="14346" max="14346" width="19" bestFit="1" customWidth="1"/>
    <col min="14347" max="14347" width="30.90625" customWidth="1"/>
    <col min="14348" max="14348" width="42.6328125" customWidth="1"/>
    <col min="14349" max="14349" width="13" customWidth="1"/>
    <col min="14350" max="14350" width="11.453125" customWidth="1"/>
    <col min="14351" max="14351" width="11.54296875" customWidth="1"/>
    <col min="14352" max="14352" width="24.6328125" customWidth="1"/>
    <col min="14593" max="14593" width="17.453125" customWidth="1"/>
    <col min="14594" max="14594" width="12.08984375" customWidth="1"/>
    <col min="14595" max="14595" width="16.90625" bestFit="1" customWidth="1"/>
    <col min="14596" max="14596" width="15.6328125" customWidth="1"/>
    <col min="14597" max="14597" width="13.54296875" customWidth="1"/>
    <col min="14598" max="14598" width="13.81640625" customWidth="1"/>
    <col min="14599" max="14599" width="11.54296875" customWidth="1"/>
    <col min="14600" max="14600" width="14" customWidth="1"/>
    <col min="14601" max="14601" width="14.90625" customWidth="1"/>
    <col min="14602" max="14602" width="19" bestFit="1" customWidth="1"/>
    <col min="14603" max="14603" width="30.90625" customWidth="1"/>
    <col min="14604" max="14604" width="42.6328125" customWidth="1"/>
    <col min="14605" max="14605" width="13" customWidth="1"/>
    <col min="14606" max="14606" width="11.453125" customWidth="1"/>
    <col min="14607" max="14607" width="11.54296875" customWidth="1"/>
    <col min="14608" max="14608" width="24.6328125" customWidth="1"/>
    <col min="14849" max="14849" width="17.453125" customWidth="1"/>
    <col min="14850" max="14850" width="12.08984375" customWidth="1"/>
    <col min="14851" max="14851" width="16.90625" bestFit="1" customWidth="1"/>
    <col min="14852" max="14852" width="15.6328125" customWidth="1"/>
    <col min="14853" max="14853" width="13.54296875" customWidth="1"/>
    <col min="14854" max="14854" width="13.81640625" customWidth="1"/>
    <col min="14855" max="14855" width="11.54296875" customWidth="1"/>
    <col min="14856" max="14856" width="14" customWidth="1"/>
    <col min="14857" max="14857" width="14.90625" customWidth="1"/>
    <col min="14858" max="14858" width="19" bestFit="1" customWidth="1"/>
    <col min="14859" max="14859" width="30.90625" customWidth="1"/>
    <col min="14860" max="14860" width="42.6328125" customWidth="1"/>
    <col min="14861" max="14861" width="13" customWidth="1"/>
    <col min="14862" max="14862" width="11.453125" customWidth="1"/>
    <col min="14863" max="14863" width="11.54296875" customWidth="1"/>
    <col min="14864" max="14864" width="24.6328125" customWidth="1"/>
    <col min="15105" max="15105" width="17.453125" customWidth="1"/>
    <col min="15106" max="15106" width="12.08984375" customWidth="1"/>
    <col min="15107" max="15107" width="16.90625" bestFit="1" customWidth="1"/>
    <col min="15108" max="15108" width="15.6328125" customWidth="1"/>
    <col min="15109" max="15109" width="13.54296875" customWidth="1"/>
    <col min="15110" max="15110" width="13.81640625" customWidth="1"/>
    <col min="15111" max="15111" width="11.54296875" customWidth="1"/>
    <col min="15112" max="15112" width="14" customWidth="1"/>
    <col min="15113" max="15113" width="14.90625" customWidth="1"/>
    <col min="15114" max="15114" width="19" bestFit="1" customWidth="1"/>
    <col min="15115" max="15115" width="30.90625" customWidth="1"/>
    <col min="15116" max="15116" width="42.6328125" customWidth="1"/>
    <col min="15117" max="15117" width="13" customWidth="1"/>
    <col min="15118" max="15118" width="11.453125" customWidth="1"/>
    <col min="15119" max="15119" width="11.54296875" customWidth="1"/>
    <col min="15120" max="15120" width="24.6328125" customWidth="1"/>
    <col min="15361" max="15361" width="17.453125" customWidth="1"/>
    <col min="15362" max="15362" width="12.08984375" customWidth="1"/>
    <col min="15363" max="15363" width="16.90625" bestFit="1" customWidth="1"/>
    <col min="15364" max="15364" width="15.6328125" customWidth="1"/>
    <col min="15365" max="15365" width="13.54296875" customWidth="1"/>
    <col min="15366" max="15366" width="13.81640625" customWidth="1"/>
    <col min="15367" max="15367" width="11.54296875" customWidth="1"/>
    <col min="15368" max="15368" width="14" customWidth="1"/>
    <col min="15369" max="15369" width="14.90625" customWidth="1"/>
    <col min="15370" max="15370" width="19" bestFit="1" customWidth="1"/>
    <col min="15371" max="15371" width="30.90625" customWidth="1"/>
    <col min="15372" max="15372" width="42.6328125" customWidth="1"/>
    <col min="15373" max="15373" width="13" customWidth="1"/>
    <col min="15374" max="15374" width="11.453125" customWidth="1"/>
    <col min="15375" max="15375" width="11.54296875" customWidth="1"/>
    <col min="15376" max="15376" width="24.6328125" customWidth="1"/>
    <col min="15617" max="15617" width="17.453125" customWidth="1"/>
    <col min="15618" max="15618" width="12.08984375" customWidth="1"/>
    <col min="15619" max="15619" width="16.90625" bestFit="1" customWidth="1"/>
    <col min="15620" max="15620" width="15.6328125" customWidth="1"/>
    <col min="15621" max="15621" width="13.54296875" customWidth="1"/>
    <col min="15622" max="15622" width="13.81640625" customWidth="1"/>
    <col min="15623" max="15623" width="11.54296875" customWidth="1"/>
    <col min="15624" max="15624" width="14" customWidth="1"/>
    <col min="15625" max="15625" width="14.90625" customWidth="1"/>
    <col min="15626" max="15626" width="19" bestFit="1" customWidth="1"/>
    <col min="15627" max="15627" width="30.90625" customWidth="1"/>
    <col min="15628" max="15628" width="42.6328125" customWidth="1"/>
    <col min="15629" max="15629" width="13" customWidth="1"/>
    <col min="15630" max="15630" width="11.453125" customWidth="1"/>
    <col min="15631" max="15631" width="11.54296875" customWidth="1"/>
    <col min="15632" max="15632" width="24.6328125" customWidth="1"/>
    <col min="15873" max="15873" width="17.453125" customWidth="1"/>
    <col min="15874" max="15874" width="12.08984375" customWidth="1"/>
    <col min="15875" max="15875" width="16.90625" bestFit="1" customWidth="1"/>
    <col min="15876" max="15876" width="15.6328125" customWidth="1"/>
    <col min="15877" max="15877" width="13.54296875" customWidth="1"/>
    <col min="15878" max="15878" width="13.81640625" customWidth="1"/>
    <col min="15879" max="15879" width="11.54296875" customWidth="1"/>
    <col min="15880" max="15880" width="14" customWidth="1"/>
    <col min="15881" max="15881" width="14.90625" customWidth="1"/>
    <col min="15882" max="15882" width="19" bestFit="1" customWidth="1"/>
    <col min="15883" max="15883" width="30.90625" customWidth="1"/>
    <col min="15884" max="15884" width="42.6328125" customWidth="1"/>
    <col min="15885" max="15885" width="13" customWidth="1"/>
    <col min="15886" max="15886" width="11.453125" customWidth="1"/>
    <col min="15887" max="15887" width="11.54296875" customWidth="1"/>
    <col min="15888" max="15888" width="24.6328125" customWidth="1"/>
    <col min="16129" max="16129" width="17.453125" customWidth="1"/>
    <col min="16130" max="16130" width="12.08984375" customWidth="1"/>
    <col min="16131" max="16131" width="16.90625" bestFit="1" customWidth="1"/>
    <col min="16132" max="16132" width="15.6328125" customWidth="1"/>
    <col min="16133" max="16133" width="13.54296875" customWidth="1"/>
    <col min="16134" max="16134" width="13.81640625" customWidth="1"/>
    <col min="16135" max="16135" width="11.54296875" customWidth="1"/>
    <col min="16136" max="16136" width="14" customWidth="1"/>
    <col min="16137" max="16137" width="14.90625" customWidth="1"/>
    <col min="16138" max="16138" width="19" bestFit="1" customWidth="1"/>
    <col min="16139" max="16139" width="30.90625" customWidth="1"/>
    <col min="16140" max="16140" width="42.6328125" customWidth="1"/>
    <col min="16141" max="16141" width="13" customWidth="1"/>
    <col min="16142" max="16142" width="11.453125" customWidth="1"/>
    <col min="16143" max="16143" width="11.54296875" customWidth="1"/>
    <col min="16144" max="16144" width="24.6328125" customWidth="1"/>
  </cols>
  <sheetData>
    <row r="1" spans="1:16" s="165" customFormat="1" ht="22.25" customHeight="1" thickTop="1" thickBot="1">
      <c r="A1" s="544" t="s">
        <v>372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6"/>
      <c r="O1" s="168"/>
      <c r="P1" s="168"/>
    </row>
    <row r="2" spans="1:16" s="165" customFormat="1" ht="27" thickTop="1" thickBot="1">
      <c r="A2" s="174" t="s">
        <v>373</v>
      </c>
      <c r="B2" s="174" t="s">
        <v>374</v>
      </c>
      <c r="C2" s="174" t="s">
        <v>375</v>
      </c>
      <c r="D2" s="174" t="s">
        <v>376</v>
      </c>
      <c r="E2" s="174" t="s">
        <v>377</v>
      </c>
      <c r="F2" s="174" t="s">
        <v>511</v>
      </c>
      <c r="G2" s="174" t="s">
        <v>378</v>
      </c>
      <c r="H2" s="174" t="s">
        <v>379</v>
      </c>
      <c r="I2" s="174" t="s">
        <v>380</v>
      </c>
      <c r="J2" s="174" t="s">
        <v>381</v>
      </c>
      <c r="K2" s="174" t="s">
        <v>382</v>
      </c>
      <c r="L2" s="174" t="s">
        <v>114</v>
      </c>
      <c r="O2" s="389"/>
      <c r="P2" s="168"/>
    </row>
    <row r="3" spans="1:16" s="165" customFormat="1" ht="30.65" customHeight="1" thickTop="1" thickBot="1">
      <c r="A3" s="386" t="s">
        <v>383</v>
      </c>
      <c r="B3" s="386" t="s">
        <v>384</v>
      </c>
      <c r="C3" s="387">
        <v>127</v>
      </c>
      <c r="D3" s="387">
        <v>127</v>
      </c>
      <c r="E3" s="387">
        <v>127</v>
      </c>
      <c r="F3" s="387">
        <f>C3-D3</f>
        <v>0</v>
      </c>
      <c r="G3" s="387">
        <v>0</v>
      </c>
      <c r="H3" s="387">
        <v>0</v>
      </c>
      <c r="I3" s="387">
        <v>0</v>
      </c>
      <c r="J3" s="387">
        <f>E3+I3</f>
        <v>127</v>
      </c>
      <c r="K3" s="387">
        <f>D3+G3-J3</f>
        <v>0</v>
      </c>
      <c r="L3" s="454"/>
      <c r="M3" s="179"/>
      <c r="O3" s="168"/>
      <c r="P3" s="168"/>
    </row>
    <row r="4" spans="1:16" s="165" customFormat="1" ht="44" customHeight="1" thickTop="1" thickBot="1">
      <c r="A4" s="386" t="s">
        <v>10</v>
      </c>
      <c r="B4" s="386" t="s">
        <v>384</v>
      </c>
      <c r="C4" s="387">
        <v>127</v>
      </c>
      <c r="D4" s="387">
        <v>127</v>
      </c>
      <c r="E4" s="387">
        <v>122</v>
      </c>
      <c r="F4" s="387">
        <f>C4-D4</f>
        <v>0</v>
      </c>
      <c r="G4" s="387">
        <v>0</v>
      </c>
      <c r="H4" s="387">
        <v>5</v>
      </c>
      <c r="I4" s="387">
        <v>3</v>
      </c>
      <c r="J4" s="387">
        <f>E4+I4</f>
        <v>125</v>
      </c>
      <c r="K4" s="387">
        <f>D4+G4-J4</f>
        <v>2</v>
      </c>
      <c r="L4" s="454" t="s">
        <v>739</v>
      </c>
      <c r="M4" s="179"/>
      <c r="O4" s="168"/>
      <c r="P4" s="168"/>
    </row>
    <row r="5" spans="1:16" s="165" customFormat="1" ht="15" thickTop="1">
      <c r="M5" s="179"/>
      <c r="O5" s="168"/>
      <c r="P5" s="168"/>
    </row>
    <row r="6" spans="1:16" s="165" customFormat="1">
      <c r="O6" s="168"/>
      <c r="P6" s="168"/>
    </row>
    <row r="7" spans="1:16" s="165" customFormat="1" ht="22.25" customHeight="1">
      <c r="A7" s="640" t="s">
        <v>385</v>
      </c>
      <c r="B7" s="641"/>
      <c r="C7" s="641"/>
      <c r="D7" s="641"/>
      <c r="E7" s="641"/>
      <c r="F7" s="641"/>
      <c r="G7" s="641"/>
      <c r="H7" s="641"/>
      <c r="I7" s="641"/>
      <c r="J7" s="641"/>
      <c r="K7" s="641"/>
      <c r="L7" s="641"/>
      <c r="M7" s="641"/>
      <c r="N7" s="642"/>
      <c r="O7" s="168"/>
      <c r="P7" s="168"/>
    </row>
    <row r="8" spans="1:16" s="165" customFormat="1" ht="43.25" customHeight="1" thickBot="1">
      <c r="A8" s="358" t="s">
        <v>373</v>
      </c>
      <c r="B8" s="358" t="s">
        <v>374</v>
      </c>
      <c r="C8" s="358" t="s">
        <v>375</v>
      </c>
      <c r="D8" s="358" t="s">
        <v>376</v>
      </c>
      <c r="E8" s="358" t="s">
        <v>386</v>
      </c>
      <c r="F8" s="358" t="s">
        <v>387</v>
      </c>
      <c r="G8" s="358" t="s">
        <v>388</v>
      </c>
      <c r="H8" s="358" t="s">
        <v>389</v>
      </c>
      <c r="I8" s="358" t="s">
        <v>390</v>
      </c>
      <c r="J8" s="358" t="s">
        <v>391</v>
      </c>
      <c r="K8" s="358" t="s">
        <v>392</v>
      </c>
      <c r="L8" s="359" t="s">
        <v>393</v>
      </c>
      <c r="M8" s="643" t="s">
        <v>114</v>
      </c>
      <c r="N8" s="644"/>
      <c r="O8" s="168"/>
      <c r="P8" s="168"/>
    </row>
    <row r="9" spans="1:16" s="165" customFormat="1" ht="66.650000000000006" customHeight="1" thickTop="1" thickBot="1">
      <c r="A9" s="382" t="s">
        <v>394</v>
      </c>
      <c r="B9" s="382" t="s">
        <v>395</v>
      </c>
      <c r="C9" s="383">
        <v>47.84</v>
      </c>
      <c r="D9" s="384">
        <v>47.84</v>
      </c>
      <c r="E9" s="385">
        <v>47.84</v>
      </c>
      <c r="F9" s="385">
        <f>43.9+3.94</f>
        <v>47.839999999999996</v>
      </c>
      <c r="G9" s="383">
        <v>0</v>
      </c>
      <c r="H9" s="383">
        <v>0</v>
      </c>
      <c r="I9" s="383">
        <v>0</v>
      </c>
      <c r="J9" s="384">
        <v>0</v>
      </c>
      <c r="K9" s="385">
        <v>0</v>
      </c>
      <c r="L9" s="385">
        <f>E9+K9</f>
        <v>47.84</v>
      </c>
      <c r="M9" s="561"/>
      <c r="N9" s="562"/>
      <c r="O9" s="167"/>
    </row>
    <row r="10" spans="1:16" s="165" customFormat="1" ht="39.65" customHeight="1" thickTop="1" thickBot="1">
      <c r="A10" s="382" t="s">
        <v>238</v>
      </c>
      <c r="B10" s="382" t="s">
        <v>395</v>
      </c>
      <c r="C10" s="383">
        <v>47.84</v>
      </c>
      <c r="D10" s="384">
        <v>47.84</v>
      </c>
      <c r="E10" s="385">
        <v>47.84</v>
      </c>
      <c r="F10" s="385">
        <f>43.9+3.94</f>
        <v>47.839999999999996</v>
      </c>
      <c r="G10" s="383">
        <v>0</v>
      </c>
      <c r="H10" s="383">
        <v>0</v>
      </c>
      <c r="I10" s="383">
        <v>0</v>
      </c>
      <c r="J10" s="384">
        <v>0</v>
      </c>
      <c r="K10" s="385">
        <v>0</v>
      </c>
      <c r="L10" s="385">
        <f>E10+K10</f>
        <v>47.84</v>
      </c>
      <c r="M10" s="561"/>
      <c r="N10" s="562"/>
    </row>
    <row r="11" spans="1:16" ht="21" customHeight="1" thickTop="1">
      <c r="A11" s="639" t="s">
        <v>101</v>
      </c>
      <c r="B11" s="639"/>
      <c r="C11" s="639"/>
      <c r="D11" s="639"/>
      <c r="E11" s="639"/>
      <c r="F11" s="639"/>
      <c r="G11" s="639"/>
      <c r="H11" s="639"/>
      <c r="I11" s="639"/>
      <c r="J11" s="639"/>
      <c r="K11" s="639"/>
      <c r="L11" s="639"/>
      <c r="M11" s="639"/>
      <c r="N11" s="639"/>
      <c r="O11" s="639"/>
      <c r="P11" s="639"/>
    </row>
    <row r="12" spans="1:16" s="2" customFormat="1" ht="33" customHeight="1" thickBot="1">
      <c r="A12" s="163" t="s">
        <v>396</v>
      </c>
      <c r="B12" s="163" t="s">
        <v>82</v>
      </c>
      <c r="C12" s="163" t="s">
        <v>60</v>
      </c>
      <c r="D12" s="163" t="s">
        <v>239</v>
      </c>
      <c r="E12" s="163" t="s">
        <v>397</v>
      </c>
      <c r="F12" s="163" t="s">
        <v>398</v>
      </c>
      <c r="G12" s="608" t="s">
        <v>112</v>
      </c>
      <c r="H12" s="609"/>
      <c r="I12" s="609"/>
      <c r="J12" s="610"/>
      <c r="K12" s="163" t="s">
        <v>399</v>
      </c>
      <c r="L12" s="163" t="s">
        <v>400</v>
      </c>
      <c r="M12" s="163" t="s">
        <v>401</v>
      </c>
      <c r="N12" s="608" t="s">
        <v>402</v>
      </c>
      <c r="O12" s="609"/>
      <c r="P12" s="610"/>
    </row>
    <row r="13" spans="1:16" s="32" customFormat="1" ht="33" customHeight="1">
      <c r="A13" s="180">
        <f>1</f>
        <v>1</v>
      </c>
      <c r="B13" s="181" t="s">
        <v>51</v>
      </c>
      <c r="C13" s="180" t="s">
        <v>403</v>
      </c>
      <c r="D13" s="180" t="s">
        <v>240</v>
      </c>
      <c r="E13" s="182">
        <v>45452</v>
      </c>
      <c r="F13" s="183">
        <v>11.42</v>
      </c>
      <c r="G13" s="637" t="s">
        <v>404</v>
      </c>
      <c r="H13" s="638"/>
      <c r="I13" s="638"/>
      <c r="J13" s="638"/>
      <c r="K13" s="182">
        <v>45465</v>
      </c>
      <c r="L13" s="184" t="s">
        <v>449</v>
      </c>
      <c r="M13" s="180"/>
      <c r="N13" s="611"/>
      <c r="O13" s="611"/>
      <c r="P13" s="611"/>
    </row>
    <row r="14" spans="1:16" s="32" customFormat="1" ht="33" customHeight="1">
      <c r="A14" s="180">
        <f t="shared" ref="A14:A64" si="0">A13+1</f>
        <v>2</v>
      </c>
      <c r="B14" s="183" t="s">
        <v>52</v>
      </c>
      <c r="C14" s="183" t="s">
        <v>403</v>
      </c>
      <c r="D14" s="183" t="s">
        <v>240</v>
      </c>
      <c r="E14" s="182">
        <v>45453</v>
      </c>
      <c r="F14" s="183">
        <v>11.42</v>
      </c>
      <c r="G14" s="637" t="s">
        <v>404</v>
      </c>
      <c r="H14" s="638"/>
      <c r="I14" s="638"/>
      <c r="J14" s="638"/>
      <c r="K14" s="182">
        <v>45472</v>
      </c>
      <c r="L14" s="184" t="s">
        <v>449</v>
      </c>
      <c r="M14" s="180"/>
      <c r="N14" s="611"/>
      <c r="O14" s="611"/>
      <c r="P14" s="611"/>
    </row>
    <row r="15" spans="1:16" s="32" customFormat="1" ht="33" customHeight="1">
      <c r="A15" s="180">
        <f t="shared" si="0"/>
        <v>3</v>
      </c>
      <c r="B15" s="185" t="s">
        <v>177</v>
      </c>
      <c r="C15" s="184" t="s">
        <v>403</v>
      </c>
      <c r="D15" s="184" t="s">
        <v>448</v>
      </c>
      <c r="E15" s="186">
        <v>45472</v>
      </c>
      <c r="F15" s="187">
        <v>16.7</v>
      </c>
      <c r="G15" s="637" t="s">
        <v>404</v>
      </c>
      <c r="H15" s="638"/>
      <c r="I15" s="638"/>
      <c r="J15" s="638"/>
      <c r="K15" s="182">
        <v>45484</v>
      </c>
      <c r="L15" s="184" t="s">
        <v>449</v>
      </c>
      <c r="M15" s="180"/>
      <c r="N15" s="611"/>
      <c r="O15" s="611"/>
      <c r="P15" s="611"/>
    </row>
    <row r="16" spans="1:16" s="32" customFormat="1" ht="33" customHeight="1">
      <c r="A16" s="180">
        <f t="shared" si="0"/>
        <v>4</v>
      </c>
      <c r="B16" s="185" t="s">
        <v>178</v>
      </c>
      <c r="C16" s="184" t="s">
        <v>447</v>
      </c>
      <c r="D16" s="184" t="s">
        <v>240</v>
      </c>
      <c r="E16" s="186">
        <v>45472</v>
      </c>
      <c r="F16" s="187">
        <v>11.73</v>
      </c>
      <c r="G16" s="637" t="s">
        <v>404</v>
      </c>
      <c r="H16" s="638"/>
      <c r="I16" s="638"/>
      <c r="J16" s="638"/>
      <c r="K16" s="186">
        <v>45489</v>
      </c>
      <c r="L16" s="184" t="s">
        <v>450</v>
      </c>
      <c r="M16" s="184"/>
      <c r="N16" s="611"/>
      <c r="O16" s="611"/>
      <c r="P16" s="611"/>
    </row>
    <row r="17" spans="1:16" s="32" customFormat="1" ht="33" customHeight="1">
      <c r="A17" s="180">
        <f t="shared" si="0"/>
        <v>5</v>
      </c>
      <c r="B17" s="185" t="s">
        <v>2</v>
      </c>
      <c r="C17" s="184" t="s">
        <v>403</v>
      </c>
      <c r="D17" s="184" t="s">
        <v>240</v>
      </c>
      <c r="E17" s="186">
        <v>45474</v>
      </c>
      <c r="F17" s="187">
        <v>11.42</v>
      </c>
      <c r="G17" s="637" t="s">
        <v>404</v>
      </c>
      <c r="H17" s="638"/>
      <c r="I17" s="638"/>
      <c r="J17" s="638"/>
      <c r="K17" s="186">
        <v>45489</v>
      </c>
      <c r="L17" s="184" t="s">
        <v>446</v>
      </c>
      <c r="M17" s="184"/>
      <c r="N17" s="611"/>
      <c r="O17" s="611"/>
      <c r="P17" s="611"/>
    </row>
    <row r="18" spans="1:16" s="32" customFormat="1" ht="35.5" customHeight="1">
      <c r="A18" s="180">
        <f t="shared" si="0"/>
        <v>6</v>
      </c>
      <c r="B18" s="185" t="s">
        <v>179</v>
      </c>
      <c r="C18" s="184" t="s">
        <v>403</v>
      </c>
      <c r="D18" s="184" t="s">
        <v>240</v>
      </c>
      <c r="E18" s="186">
        <v>45475</v>
      </c>
      <c r="F18" s="187">
        <v>11.42</v>
      </c>
      <c r="G18" s="637" t="s">
        <v>404</v>
      </c>
      <c r="H18" s="638"/>
      <c r="I18" s="638"/>
      <c r="J18" s="638"/>
      <c r="K18" s="186">
        <v>45496</v>
      </c>
      <c r="L18" s="184" t="s">
        <v>452</v>
      </c>
      <c r="M18" s="184"/>
      <c r="N18" s="611"/>
      <c r="O18" s="611"/>
      <c r="P18" s="611"/>
    </row>
    <row r="19" spans="1:16" s="32" customFormat="1" ht="35.5" customHeight="1">
      <c r="A19" s="180">
        <f t="shared" si="0"/>
        <v>7</v>
      </c>
      <c r="B19" s="185" t="s">
        <v>148</v>
      </c>
      <c r="C19" s="184" t="s">
        <v>403</v>
      </c>
      <c r="D19" s="184" t="s">
        <v>240</v>
      </c>
      <c r="E19" s="186">
        <v>45476</v>
      </c>
      <c r="F19" s="187">
        <v>11.42</v>
      </c>
      <c r="G19" s="637" t="s">
        <v>404</v>
      </c>
      <c r="H19" s="638"/>
      <c r="I19" s="638"/>
      <c r="J19" s="638"/>
      <c r="K19" s="186">
        <v>45485</v>
      </c>
      <c r="L19" s="184" t="s">
        <v>446</v>
      </c>
      <c r="M19" s="184"/>
      <c r="N19" s="611"/>
      <c r="O19" s="611"/>
      <c r="P19" s="611"/>
    </row>
    <row r="20" spans="1:16" s="32" customFormat="1" ht="35.5" customHeight="1">
      <c r="A20" s="180">
        <f t="shared" si="0"/>
        <v>8</v>
      </c>
      <c r="B20" s="185" t="s">
        <v>147</v>
      </c>
      <c r="C20" s="184" t="s">
        <v>447</v>
      </c>
      <c r="D20" s="184" t="s">
        <v>240</v>
      </c>
      <c r="E20" s="186">
        <v>45480</v>
      </c>
      <c r="F20" s="187">
        <v>11.73</v>
      </c>
      <c r="G20" s="637" t="s">
        <v>404</v>
      </c>
      <c r="H20" s="638"/>
      <c r="I20" s="638"/>
      <c r="J20" s="638"/>
      <c r="K20" s="186">
        <v>45496</v>
      </c>
      <c r="L20" s="184" t="s">
        <v>446</v>
      </c>
      <c r="M20" s="184"/>
      <c r="N20" s="611"/>
      <c r="O20" s="611"/>
      <c r="P20" s="611"/>
    </row>
    <row r="21" spans="1:16" s="32" customFormat="1" ht="35.5" customHeight="1">
      <c r="A21" s="180">
        <f t="shared" si="0"/>
        <v>9</v>
      </c>
      <c r="B21" s="185" t="s">
        <v>145</v>
      </c>
      <c r="C21" s="184" t="s">
        <v>451</v>
      </c>
      <c r="D21" s="184" t="s">
        <v>240</v>
      </c>
      <c r="E21" s="186">
        <v>45483</v>
      </c>
      <c r="F21" s="187">
        <v>11.42</v>
      </c>
      <c r="G21" s="637" t="s">
        <v>404</v>
      </c>
      <c r="H21" s="638"/>
      <c r="I21" s="638"/>
      <c r="J21" s="638"/>
      <c r="K21" s="186">
        <v>45499</v>
      </c>
      <c r="L21" s="184" t="s">
        <v>453</v>
      </c>
      <c r="M21" s="184"/>
      <c r="N21" s="611"/>
      <c r="O21" s="611"/>
      <c r="P21" s="611"/>
    </row>
    <row r="22" spans="1:16" s="32" customFormat="1" ht="35.5" customHeight="1">
      <c r="A22" s="180">
        <f t="shared" si="0"/>
        <v>10</v>
      </c>
      <c r="B22" s="185" t="s">
        <v>49</v>
      </c>
      <c r="C22" s="184" t="s">
        <v>403</v>
      </c>
      <c r="D22" s="184" t="s">
        <v>240</v>
      </c>
      <c r="E22" s="186">
        <v>45487</v>
      </c>
      <c r="F22" s="187">
        <v>11.42</v>
      </c>
      <c r="G22" s="637" t="s">
        <v>404</v>
      </c>
      <c r="H22" s="638"/>
      <c r="I22" s="638"/>
      <c r="J22" s="638"/>
      <c r="K22" s="186">
        <v>45504</v>
      </c>
      <c r="L22" s="184" t="s">
        <v>454</v>
      </c>
      <c r="M22" s="184"/>
      <c r="N22" s="611"/>
      <c r="O22" s="611"/>
      <c r="P22" s="611"/>
    </row>
    <row r="23" spans="1:16" s="32" customFormat="1" ht="35.5" customHeight="1">
      <c r="A23" s="180">
        <f t="shared" si="0"/>
        <v>11</v>
      </c>
      <c r="B23" s="185" t="s">
        <v>133</v>
      </c>
      <c r="C23" s="184" t="s">
        <v>451</v>
      </c>
      <c r="D23" s="184" t="s">
        <v>240</v>
      </c>
      <c r="E23" s="186">
        <v>45491</v>
      </c>
      <c r="F23" s="187">
        <v>11.42</v>
      </c>
      <c r="G23" s="630" t="s">
        <v>404</v>
      </c>
      <c r="H23" s="631"/>
      <c r="I23" s="631"/>
      <c r="J23" s="631"/>
      <c r="K23" s="186">
        <v>45515</v>
      </c>
      <c r="L23" s="184" t="s">
        <v>453</v>
      </c>
      <c r="M23" s="184"/>
      <c r="N23" s="645"/>
      <c r="O23" s="611"/>
      <c r="P23" s="611"/>
    </row>
    <row r="24" spans="1:16" s="32" customFormat="1" ht="35.5" customHeight="1">
      <c r="A24" s="180">
        <f t="shared" si="0"/>
        <v>12</v>
      </c>
      <c r="B24" s="185" t="s">
        <v>134</v>
      </c>
      <c r="C24" s="184" t="s">
        <v>403</v>
      </c>
      <c r="D24" s="184" t="s">
        <v>240</v>
      </c>
      <c r="E24" s="186">
        <v>45491</v>
      </c>
      <c r="F24" s="187">
        <v>11.42</v>
      </c>
      <c r="G24" s="630" t="s">
        <v>404</v>
      </c>
      <c r="H24" s="631"/>
      <c r="I24" s="631"/>
      <c r="J24" s="631"/>
      <c r="K24" s="186">
        <v>45510</v>
      </c>
      <c r="L24" s="184" t="s">
        <v>453</v>
      </c>
      <c r="M24" s="184"/>
      <c r="N24" s="611"/>
      <c r="O24" s="611"/>
      <c r="P24" s="611"/>
    </row>
    <row r="25" spans="1:16" s="32" customFormat="1" ht="33" customHeight="1">
      <c r="A25" s="180">
        <f t="shared" si="0"/>
        <v>13</v>
      </c>
      <c r="B25" s="185" t="s">
        <v>50</v>
      </c>
      <c r="C25" s="184" t="s">
        <v>447</v>
      </c>
      <c r="D25" s="184" t="s">
        <v>240</v>
      </c>
      <c r="E25" s="186">
        <v>45493</v>
      </c>
      <c r="F25" s="187">
        <v>11.73</v>
      </c>
      <c r="G25" s="630" t="s">
        <v>404</v>
      </c>
      <c r="H25" s="631"/>
      <c r="I25" s="631"/>
      <c r="J25" s="631"/>
      <c r="K25" s="186">
        <v>45507</v>
      </c>
      <c r="L25" s="184" t="s">
        <v>454</v>
      </c>
      <c r="M25" s="184"/>
      <c r="N25" s="611"/>
      <c r="O25" s="611"/>
      <c r="P25" s="611"/>
    </row>
    <row r="26" spans="1:16" s="32" customFormat="1" ht="33" customHeight="1">
      <c r="A26" s="180">
        <f t="shared" si="0"/>
        <v>14</v>
      </c>
      <c r="B26" s="185" t="s">
        <v>176</v>
      </c>
      <c r="C26" s="184" t="s">
        <v>447</v>
      </c>
      <c r="D26" s="184" t="s">
        <v>240</v>
      </c>
      <c r="E26" s="186">
        <v>45497</v>
      </c>
      <c r="F26" s="187">
        <v>11.73</v>
      </c>
      <c r="G26" s="630" t="s">
        <v>404</v>
      </c>
      <c r="H26" s="631"/>
      <c r="I26" s="631"/>
      <c r="J26" s="631"/>
      <c r="K26" s="186">
        <v>45506</v>
      </c>
      <c r="L26" s="184" t="s">
        <v>452</v>
      </c>
      <c r="M26" s="184"/>
      <c r="N26" s="611"/>
      <c r="O26" s="611"/>
      <c r="P26" s="611"/>
    </row>
    <row r="27" spans="1:16" s="32" customFormat="1" ht="33" customHeight="1">
      <c r="A27" s="180">
        <f t="shared" si="0"/>
        <v>15</v>
      </c>
      <c r="B27" s="185" t="s">
        <v>149</v>
      </c>
      <c r="C27" s="184" t="s">
        <v>447</v>
      </c>
      <c r="D27" s="184" t="s">
        <v>240</v>
      </c>
      <c r="E27" s="186">
        <v>45500</v>
      </c>
      <c r="F27" s="187">
        <v>11.73</v>
      </c>
      <c r="G27" s="630" t="s">
        <v>404</v>
      </c>
      <c r="H27" s="631"/>
      <c r="I27" s="631"/>
      <c r="J27" s="631"/>
      <c r="K27" s="186">
        <v>45514</v>
      </c>
      <c r="L27" s="184" t="s">
        <v>454</v>
      </c>
      <c r="M27" s="184"/>
      <c r="N27" s="611"/>
      <c r="O27" s="611"/>
      <c r="P27" s="611"/>
    </row>
    <row r="28" spans="1:16" s="32" customFormat="1" ht="33" customHeight="1">
      <c r="A28" s="180">
        <f t="shared" si="0"/>
        <v>16</v>
      </c>
      <c r="B28" s="185" t="s">
        <v>180</v>
      </c>
      <c r="C28" s="184" t="s">
        <v>447</v>
      </c>
      <c r="D28" s="184" t="s">
        <v>240</v>
      </c>
      <c r="E28" s="186">
        <v>45502</v>
      </c>
      <c r="F28" s="187">
        <v>11.73</v>
      </c>
      <c r="G28" s="630" t="s">
        <v>404</v>
      </c>
      <c r="H28" s="631"/>
      <c r="I28" s="631"/>
      <c r="J28" s="631"/>
      <c r="K28" s="186">
        <v>45514</v>
      </c>
      <c r="L28" s="184" t="s">
        <v>452</v>
      </c>
      <c r="M28" s="184"/>
      <c r="N28" s="611"/>
      <c r="O28" s="611"/>
      <c r="P28" s="611"/>
    </row>
    <row r="29" spans="1:16" s="32" customFormat="1" ht="33" customHeight="1">
      <c r="A29" s="180">
        <f t="shared" si="0"/>
        <v>17</v>
      </c>
      <c r="B29" s="185" t="s">
        <v>146</v>
      </c>
      <c r="C29" s="184" t="s">
        <v>455</v>
      </c>
      <c r="D29" s="184" t="s">
        <v>240</v>
      </c>
      <c r="E29" s="186">
        <v>45507</v>
      </c>
      <c r="F29" s="187">
        <v>11.73</v>
      </c>
      <c r="G29" s="630" t="s">
        <v>404</v>
      </c>
      <c r="H29" s="631"/>
      <c r="I29" s="631"/>
      <c r="J29" s="631"/>
      <c r="K29" s="186">
        <v>45530</v>
      </c>
      <c r="L29" s="184" t="s">
        <v>454</v>
      </c>
      <c r="M29" s="184"/>
      <c r="N29" s="611"/>
      <c r="O29" s="611"/>
      <c r="P29" s="611"/>
    </row>
    <row r="30" spans="1:16" s="32" customFormat="1" ht="33" customHeight="1">
      <c r="A30" s="180">
        <f t="shared" si="0"/>
        <v>18</v>
      </c>
      <c r="B30" s="185" t="s">
        <v>136</v>
      </c>
      <c r="C30" s="184" t="s">
        <v>403</v>
      </c>
      <c r="D30" s="184" t="s">
        <v>240</v>
      </c>
      <c r="E30" s="186">
        <v>45511</v>
      </c>
      <c r="F30" s="187">
        <v>11.42</v>
      </c>
      <c r="G30" s="630" t="s">
        <v>404</v>
      </c>
      <c r="H30" s="631"/>
      <c r="I30" s="631"/>
      <c r="J30" s="631"/>
      <c r="K30" s="186">
        <v>45525</v>
      </c>
      <c r="L30" s="184" t="s">
        <v>453</v>
      </c>
      <c r="M30" s="184"/>
      <c r="N30" s="611"/>
      <c r="O30" s="611"/>
      <c r="P30" s="611"/>
    </row>
    <row r="31" spans="1:16" s="32" customFormat="1" ht="33" customHeight="1">
      <c r="A31" s="180">
        <f t="shared" si="0"/>
        <v>19</v>
      </c>
      <c r="B31" s="185" t="s">
        <v>137</v>
      </c>
      <c r="C31" s="184" t="s">
        <v>456</v>
      </c>
      <c r="D31" s="184" t="s">
        <v>240</v>
      </c>
      <c r="E31" s="186">
        <v>45513</v>
      </c>
      <c r="F31" s="187">
        <v>11.73</v>
      </c>
      <c r="G31" s="630" t="s">
        <v>404</v>
      </c>
      <c r="H31" s="631"/>
      <c r="I31" s="631"/>
      <c r="J31" s="631"/>
      <c r="K31" s="186">
        <v>45531</v>
      </c>
      <c r="L31" s="184" t="s">
        <v>453</v>
      </c>
      <c r="M31" s="184"/>
      <c r="N31" s="611"/>
      <c r="O31" s="611"/>
      <c r="P31" s="611"/>
    </row>
    <row r="32" spans="1:16" s="153" customFormat="1" ht="33" customHeight="1">
      <c r="A32" s="184">
        <f t="shared" si="0"/>
        <v>20</v>
      </c>
      <c r="B32" s="185" t="s">
        <v>172</v>
      </c>
      <c r="C32" s="184" t="s">
        <v>451</v>
      </c>
      <c r="D32" s="184" t="s">
        <v>240</v>
      </c>
      <c r="E32" s="375" t="s">
        <v>714</v>
      </c>
      <c r="F32" s="187">
        <v>11.42</v>
      </c>
      <c r="G32" s="630" t="s">
        <v>404</v>
      </c>
      <c r="H32" s="631"/>
      <c r="I32" s="631"/>
      <c r="J32" s="631"/>
      <c r="K32" s="186">
        <v>45843</v>
      </c>
      <c r="L32" s="184" t="s">
        <v>611</v>
      </c>
      <c r="M32" s="184"/>
      <c r="N32" s="607"/>
      <c r="O32" s="607"/>
      <c r="P32" s="607"/>
    </row>
    <row r="33" spans="1:16" s="32" customFormat="1" ht="33" customHeight="1">
      <c r="A33" s="180">
        <f t="shared" si="0"/>
        <v>21</v>
      </c>
      <c r="B33" s="185" t="s">
        <v>144</v>
      </c>
      <c r="C33" s="184" t="s">
        <v>403</v>
      </c>
      <c r="D33" s="184" t="s">
        <v>240</v>
      </c>
      <c r="E33" s="186">
        <v>45518</v>
      </c>
      <c r="F33" s="187">
        <v>11.42</v>
      </c>
      <c r="G33" s="630" t="s">
        <v>404</v>
      </c>
      <c r="H33" s="631"/>
      <c r="I33" s="631"/>
      <c r="J33" s="631"/>
      <c r="K33" s="186">
        <v>45544</v>
      </c>
      <c r="L33" s="184" t="s">
        <v>454</v>
      </c>
      <c r="M33" s="184"/>
      <c r="N33" s="611"/>
      <c r="O33" s="611"/>
      <c r="P33" s="611"/>
    </row>
    <row r="34" spans="1:16" s="32" customFormat="1" ht="33" customHeight="1">
      <c r="A34" s="180">
        <f t="shared" si="0"/>
        <v>22</v>
      </c>
      <c r="B34" s="185" t="s">
        <v>138</v>
      </c>
      <c r="C34" s="184" t="s">
        <v>447</v>
      </c>
      <c r="D34" s="184" t="s">
        <v>240</v>
      </c>
      <c r="E34" s="186">
        <v>45529</v>
      </c>
      <c r="F34" s="187">
        <v>11.73</v>
      </c>
      <c r="G34" s="630" t="s">
        <v>404</v>
      </c>
      <c r="H34" s="631"/>
      <c r="I34" s="631"/>
      <c r="J34" s="631"/>
      <c r="K34" s="186">
        <v>45538</v>
      </c>
      <c r="L34" s="186" t="s">
        <v>453</v>
      </c>
      <c r="M34" s="184"/>
      <c r="N34" s="611"/>
      <c r="O34" s="611"/>
      <c r="P34" s="611"/>
    </row>
    <row r="35" spans="1:16" s="32" customFormat="1" ht="33" customHeight="1">
      <c r="A35" s="180">
        <f t="shared" si="0"/>
        <v>23</v>
      </c>
      <c r="B35" s="185" t="s">
        <v>141</v>
      </c>
      <c r="C35" s="184" t="s">
        <v>447</v>
      </c>
      <c r="D35" s="184" t="s">
        <v>240</v>
      </c>
      <c r="E35" s="186">
        <v>45537</v>
      </c>
      <c r="F35" s="187">
        <v>11.73</v>
      </c>
      <c r="G35" s="630" t="s">
        <v>404</v>
      </c>
      <c r="H35" s="631"/>
      <c r="I35" s="631"/>
      <c r="J35" s="631"/>
      <c r="K35" s="186">
        <v>45545</v>
      </c>
      <c r="L35" s="184" t="s">
        <v>453</v>
      </c>
      <c r="M35" s="184"/>
      <c r="N35" s="611"/>
      <c r="O35" s="611"/>
      <c r="P35" s="611"/>
    </row>
    <row r="36" spans="1:16" s="32" customFormat="1" ht="33" customHeight="1">
      <c r="A36" s="180">
        <f t="shared" si="0"/>
        <v>24</v>
      </c>
      <c r="B36" s="185" t="s">
        <v>18</v>
      </c>
      <c r="C36" s="184" t="s">
        <v>403</v>
      </c>
      <c r="D36" s="184" t="s">
        <v>240</v>
      </c>
      <c r="E36" s="186">
        <v>45537</v>
      </c>
      <c r="F36" s="187">
        <v>11.42</v>
      </c>
      <c r="G36" s="630" t="s">
        <v>404</v>
      </c>
      <c r="H36" s="631"/>
      <c r="I36" s="631"/>
      <c r="J36" s="631"/>
      <c r="K36" s="186">
        <v>45543</v>
      </c>
      <c r="L36" s="184" t="s">
        <v>478</v>
      </c>
      <c r="M36" s="184"/>
      <c r="N36" s="611"/>
      <c r="O36" s="611"/>
      <c r="P36" s="611"/>
    </row>
    <row r="37" spans="1:16" s="32" customFormat="1" ht="33" customHeight="1">
      <c r="A37" s="180">
        <f t="shared" si="0"/>
        <v>25</v>
      </c>
      <c r="B37" s="185" t="s">
        <v>130</v>
      </c>
      <c r="C37" s="184" t="s">
        <v>447</v>
      </c>
      <c r="D37" s="184" t="s">
        <v>240</v>
      </c>
      <c r="E37" s="186">
        <v>45537</v>
      </c>
      <c r="F37" s="187">
        <v>11.73</v>
      </c>
      <c r="G37" s="630" t="s">
        <v>404</v>
      </c>
      <c r="H37" s="631"/>
      <c r="I37" s="631"/>
      <c r="J37" s="631"/>
      <c r="K37" s="186">
        <v>45547</v>
      </c>
      <c r="L37" s="184" t="s">
        <v>478</v>
      </c>
      <c r="M37" s="184"/>
      <c r="N37" s="611"/>
      <c r="O37" s="611"/>
      <c r="P37" s="611"/>
    </row>
    <row r="38" spans="1:16" s="32" customFormat="1" ht="33" customHeight="1">
      <c r="A38" s="180">
        <f t="shared" si="0"/>
        <v>26</v>
      </c>
      <c r="B38" s="185" t="s">
        <v>16</v>
      </c>
      <c r="C38" s="184" t="s">
        <v>403</v>
      </c>
      <c r="D38" s="184" t="s">
        <v>240</v>
      </c>
      <c r="E38" s="186">
        <v>45540</v>
      </c>
      <c r="F38" s="187">
        <v>11.42</v>
      </c>
      <c r="G38" s="630" t="s">
        <v>404</v>
      </c>
      <c r="H38" s="631"/>
      <c r="I38" s="631"/>
      <c r="J38" s="631"/>
      <c r="K38" s="186">
        <v>45551</v>
      </c>
      <c r="L38" s="184" t="s">
        <v>478</v>
      </c>
      <c r="M38" s="184"/>
      <c r="N38" s="611"/>
      <c r="O38" s="611"/>
      <c r="P38" s="611"/>
    </row>
    <row r="39" spans="1:16" s="32" customFormat="1" ht="33" customHeight="1">
      <c r="A39" s="180">
        <f t="shared" si="0"/>
        <v>27</v>
      </c>
      <c r="B39" s="185" t="s">
        <v>173</v>
      </c>
      <c r="C39" s="184" t="s">
        <v>451</v>
      </c>
      <c r="D39" s="184" t="s">
        <v>240</v>
      </c>
      <c r="E39" s="186">
        <v>45547</v>
      </c>
      <c r="F39" s="187">
        <v>11.42</v>
      </c>
      <c r="G39" s="630" t="s">
        <v>404</v>
      </c>
      <c r="H39" s="631"/>
      <c r="I39" s="631"/>
      <c r="J39" s="631"/>
      <c r="K39" s="186">
        <v>45554</v>
      </c>
      <c r="L39" s="184" t="s">
        <v>478</v>
      </c>
      <c r="M39" s="184"/>
      <c r="N39" s="611"/>
      <c r="O39" s="611"/>
      <c r="P39" s="611"/>
    </row>
    <row r="40" spans="1:16" s="153" customFormat="1" ht="33" customHeight="1">
      <c r="A40" s="184">
        <f t="shared" si="0"/>
        <v>28</v>
      </c>
      <c r="B40" s="185" t="s">
        <v>162</v>
      </c>
      <c r="C40" s="184" t="s">
        <v>403</v>
      </c>
      <c r="D40" s="184" t="s">
        <v>240</v>
      </c>
      <c r="E40" s="186">
        <v>45555</v>
      </c>
      <c r="F40" s="187">
        <v>11.42</v>
      </c>
      <c r="G40" s="630" t="s">
        <v>404</v>
      </c>
      <c r="H40" s="631"/>
      <c r="I40" s="631"/>
      <c r="J40" s="631"/>
      <c r="K40" s="186">
        <v>45680</v>
      </c>
      <c r="L40" s="184" t="s">
        <v>604</v>
      </c>
      <c r="M40" s="184"/>
      <c r="N40" s="607"/>
      <c r="O40" s="607"/>
      <c r="P40" s="607"/>
    </row>
    <row r="41" spans="1:16" s="153" customFormat="1" ht="33" customHeight="1">
      <c r="A41" s="180">
        <f t="shared" si="0"/>
        <v>29</v>
      </c>
      <c r="B41" s="185" t="s">
        <v>129</v>
      </c>
      <c r="C41" s="184" t="s">
        <v>403</v>
      </c>
      <c r="D41" s="184" t="s">
        <v>240</v>
      </c>
      <c r="E41" s="186">
        <v>45557</v>
      </c>
      <c r="F41" s="187">
        <v>11.42</v>
      </c>
      <c r="G41" s="630" t="s">
        <v>404</v>
      </c>
      <c r="H41" s="631"/>
      <c r="I41" s="631"/>
      <c r="J41" s="631"/>
      <c r="K41" s="186">
        <v>45563</v>
      </c>
      <c r="L41" s="184" t="s">
        <v>478</v>
      </c>
      <c r="M41" s="184"/>
      <c r="N41" s="607"/>
      <c r="O41" s="607"/>
      <c r="P41" s="607"/>
    </row>
    <row r="42" spans="1:16" s="153" customFormat="1" ht="33" customHeight="1">
      <c r="A42" s="180">
        <f t="shared" si="0"/>
        <v>30</v>
      </c>
      <c r="B42" s="185" t="s">
        <v>167</v>
      </c>
      <c r="C42" s="184" t="s">
        <v>403</v>
      </c>
      <c r="D42" s="184" t="s">
        <v>240</v>
      </c>
      <c r="E42" s="186">
        <v>45559</v>
      </c>
      <c r="F42" s="187">
        <v>11.42</v>
      </c>
      <c r="G42" s="630" t="s">
        <v>404</v>
      </c>
      <c r="H42" s="631"/>
      <c r="I42" s="631"/>
      <c r="J42" s="631"/>
      <c r="K42" s="186">
        <v>45576</v>
      </c>
      <c r="L42" s="184" t="s">
        <v>478</v>
      </c>
      <c r="M42" s="184"/>
      <c r="N42" s="607"/>
      <c r="O42" s="607"/>
      <c r="P42" s="607"/>
    </row>
    <row r="43" spans="1:16" s="153" customFormat="1" ht="33" customHeight="1">
      <c r="A43" s="180">
        <f t="shared" si="0"/>
        <v>31</v>
      </c>
      <c r="B43" s="185" t="s">
        <v>128</v>
      </c>
      <c r="C43" s="184" t="s">
        <v>451</v>
      </c>
      <c r="D43" s="184" t="s">
        <v>499</v>
      </c>
      <c r="E43" s="186">
        <v>45559</v>
      </c>
      <c r="F43" s="187">
        <v>17.649999999999999</v>
      </c>
      <c r="G43" s="630" t="s">
        <v>404</v>
      </c>
      <c r="H43" s="631"/>
      <c r="I43" s="631"/>
      <c r="J43" s="631"/>
      <c r="K43" s="186">
        <v>45568</v>
      </c>
      <c r="L43" s="184" t="s">
        <v>478</v>
      </c>
      <c r="M43" s="184"/>
      <c r="N43" s="607"/>
      <c r="O43" s="607"/>
      <c r="P43" s="607"/>
    </row>
    <row r="44" spans="1:16" s="153" customFormat="1" ht="33" customHeight="1">
      <c r="A44" s="180">
        <f t="shared" si="0"/>
        <v>32</v>
      </c>
      <c r="B44" s="185" t="s">
        <v>127</v>
      </c>
      <c r="C44" s="184" t="s">
        <v>403</v>
      </c>
      <c r="D44" s="184" t="s">
        <v>240</v>
      </c>
      <c r="E44" s="186">
        <v>45562</v>
      </c>
      <c r="F44" s="187">
        <v>11.42</v>
      </c>
      <c r="G44" s="630" t="s">
        <v>404</v>
      </c>
      <c r="H44" s="631"/>
      <c r="I44" s="631"/>
      <c r="J44" s="631"/>
      <c r="K44" s="186">
        <v>45615</v>
      </c>
      <c r="L44" s="184" t="s">
        <v>504</v>
      </c>
      <c r="M44" s="184"/>
      <c r="N44" s="607"/>
      <c r="O44" s="607"/>
      <c r="P44" s="607"/>
    </row>
    <row r="45" spans="1:16" s="153" customFormat="1" ht="33" customHeight="1">
      <c r="A45" s="180">
        <f t="shared" si="0"/>
        <v>33</v>
      </c>
      <c r="B45" s="185" t="s">
        <v>126</v>
      </c>
      <c r="C45" s="184" t="s">
        <v>451</v>
      </c>
      <c r="D45" s="184" t="s">
        <v>240</v>
      </c>
      <c r="E45" s="186">
        <v>45564</v>
      </c>
      <c r="F45" s="187">
        <v>11.42</v>
      </c>
      <c r="G45" s="630" t="s">
        <v>404</v>
      </c>
      <c r="H45" s="631"/>
      <c r="I45" s="631"/>
      <c r="J45" s="631"/>
      <c r="K45" s="186">
        <v>45607</v>
      </c>
      <c r="L45" s="184" t="s">
        <v>507</v>
      </c>
      <c r="M45" s="184"/>
      <c r="N45" s="607"/>
      <c r="O45" s="607"/>
      <c r="P45" s="607"/>
    </row>
    <row r="46" spans="1:16" s="153" customFormat="1" ht="33" customHeight="1">
      <c r="A46" s="180">
        <f t="shared" si="0"/>
        <v>34</v>
      </c>
      <c r="B46" s="185" t="s">
        <v>161</v>
      </c>
      <c r="C46" s="184" t="s">
        <v>447</v>
      </c>
      <c r="D46" s="184" t="s">
        <v>240</v>
      </c>
      <c r="E46" s="186">
        <v>45573</v>
      </c>
      <c r="F46" s="187">
        <v>11.73</v>
      </c>
      <c r="G46" s="630" t="s">
        <v>404</v>
      </c>
      <c r="H46" s="631"/>
      <c r="I46" s="631"/>
      <c r="J46" s="631"/>
      <c r="K46" s="186">
        <v>45584</v>
      </c>
      <c r="L46" s="184" t="s">
        <v>478</v>
      </c>
      <c r="M46" s="184"/>
      <c r="N46" s="275"/>
      <c r="O46" s="275"/>
      <c r="P46" s="275"/>
    </row>
    <row r="47" spans="1:16" s="32" customFormat="1" ht="33" customHeight="1">
      <c r="A47" s="180">
        <f t="shared" si="0"/>
        <v>35</v>
      </c>
      <c r="B47" s="185" t="s">
        <v>501</v>
      </c>
      <c r="C47" s="184" t="s">
        <v>479</v>
      </c>
      <c r="D47" s="184" t="s">
        <v>240</v>
      </c>
      <c r="E47" s="186">
        <v>45584</v>
      </c>
      <c r="F47" s="187">
        <v>32.22</v>
      </c>
      <c r="G47" s="630" t="s">
        <v>404</v>
      </c>
      <c r="H47" s="631"/>
      <c r="I47" s="631"/>
      <c r="J47" s="631"/>
      <c r="K47" s="186">
        <v>45594</v>
      </c>
      <c r="L47" s="184" t="s">
        <v>503</v>
      </c>
      <c r="M47" s="184"/>
      <c r="N47" s="611"/>
      <c r="O47" s="611"/>
      <c r="P47" s="611"/>
    </row>
    <row r="48" spans="1:16" s="32" customFormat="1" ht="33" customHeight="1">
      <c r="A48" s="180">
        <f t="shared" si="0"/>
        <v>36</v>
      </c>
      <c r="B48" s="185" t="s">
        <v>124</v>
      </c>
      <c r="C48" s="184" t="s">
        <v>451</v>
      </c>
      <c r="D48" s="184" t="s">
        <v>240</v>
      </c>
      <c r="E48" s="186">
        <v>45592</v>
      </c>
      <c r="F48" s="187">
        <v>11.42</v>
      </c>
      <c r="G48" s="630" t="s">
        <v>404</v>
      </c>
      <c r="H48" s="631"/>
      <c r="I48" s="631"/>
      <c r="J48" s="631"/>
      <c r="K48" s="186">
        <v>45600</v>
      </c>
      <c r="L48" s="184" t="s">
        <v>504</v>
      </c>
      <c r="M48" s="184"/>
      <c r="N48" s="611"/>
      <c r="O48" s="611"/>
      <c r="P48" s="611"/>
    </row>
    <row r="49" spans="1:16" s="153" customFormat="1" ht="33" customHeight="1">
      <c r="A49" s="180">
        <f t="shared" si="0"/>
        <v>37</v>
      </c>
      <c r="B49" s="185" t="s">
        <v>160</v>
      </c>
      <c r="C49" s="184" t="s">
        <v>479</v>
      </c>
      <c r="D49" s="184" t="s">
        <v>240</v>
      </c>
      <c r="E49" s="186">
        <v>45595</v>
      </c>
      <c r="F49" s="187">
        <v>32.22</v>
      </c>
      <c r="G49" s="630" t="s">
        <v>404</v>
      </c>
      <c r="H49" s="631"/>
      <c r="I49" s="631"/>
      <c r="J49" s="631"/>
      <c r="K49" s="186">
        <v>45618</v>
      </c>
      <c r="L49" s="184" t="s">
        <v>510</v>
      </c>
      <c r="M49" s="184"/>
      <c r="N49" s="607"/>
      <c r="O49" s="607"/>
      <c r="P49" s="607"/>
    </row>
    <row r="50" spans="1:16" s="153" customFormat="1" ht="33" customHeight="1">
      <c r="A50" s="180">
        <f t="shared" si="0"/>
        <v>38</v>
      </c>
      <c r="B50" s="185" t="s">
        <v>125</v>
      </c>
      <c r="C50" s="184" t="s">
        <v>451</v>
      </c>
      <c r="D50" s="184" t="s">
        <v>240</v>
      </c>
      <c r="E50" s="186">
        <v>45604</v>
      </c>
      <c r="F50" s="187">
        <v>11.42</v>
      </c>
      <c r="G50" s="630" t="s">
        <v>404</v>
      </c>
      <c r="H50" s="631"/>
      <c r="I50" s="631"/>
      <c r="J50" s="631"/>
      <c r="K50" s="186">
        <v>45623</v>
      </c>
      <c r="L50" s="184" t="s">
        <v>503</v>
      </c>
      <c r="M50" s="184"/>
      <c r="N50" s="607"/>
      <c r="O50" s="607"/>
      <c r="P50" s="607"/>
    </row>
    <row r="51" spans="1:16" s="153" customFormat="1" ht="33" customHeight="1">
      <c r="A51" s="180">
        <f t="shared" si="0"/>
        <v>39</v>
      </c>
      <c r="B51" s="185" t="s">
        <v>17</v>
      </c>
      <c r="C51" s="184" t="s">
        <v>403</v>
      </c>
      <c r="D51" s="184" t="s">
        <v>240</v>
      </c>
      <c r="E51" s="186">
        <v>45609</v>
      </c>
      <c r="F51" s="187">
        <v>11.42</v>
      </c>
      <c r="G51" s="630" t="s">
        <v>404</v>
      </c>
      <c r="H51" s="631"/>
      <c r="I51" s="631"/>
      <c r="J51" s="631"/>
      <c r="K51" s="186">
        <v>45652</v>
      </c>
      <c r="L51" s="184" t="s">
        <v>503</v>
      </c>
      <c r="M51" s="184"/>
      <c r="N51" s="607"/>
      <c r="O51" s="607"/>
      <c r="P51" s="607"/>
    </row>
    <row r="52" spans="1:16" s="153" customFormat="1" ht="33" customHeight="1">
      <c r="A52" s="184">
        <f t="shared" si="0"/>
        <v>40</v>
      </c>
      <c r="B52" s="185" t="s">
        <v>158</v>
      </c>
      <c r="C52" s="184" t="s">
        <v>455</v>
      </c>
      <c r="D52" s="184" t="s">
        <v>240</v>
      </c>
      <c r="E52" s="186">
        <v>45611</v>
      </c>
      <c r="F52" s="187">
        <v>11.73</v>
      </c>
      <c r="G52" s="630" t="s">
        <v>404</v>
      </c>
      <c r="H52" s="631"/>
      <c r="I52" s="631"/>
      <c r="J52" s="631"/>
      <c r="K52" s="186">
        <v>45698</v>
      </c>
      <c r="L52" s="184" t="s">
        <v>611</v>
      </c>
      <c r="M52" s="184"/>
      <c r="N52" s="607"/>
      <c r="O52" s="607"/>
      <c r="P52" s="607"/>
    </row>
    <row r="53" spans="1:16" s="153" customFormat="1" ht="33" customHeight="1">
      <c r="A53" s="180">
        <f t="shared" si="0"/>
        <v>41</v>
      </c>
      <c r="B53" s="185" t="s">
        <v>157</v>
      </c>
      <c r="C53" s="184" t="s">
        <v>403</v>
      </c>
      <c r="D53" s="184" t="s">
        <v>240</v>
      </c>
      <c r="E53" s="186">
        <v>45611</v>
      </c>
      <c r="F53" s="187">
        <v>11.42</v>
      </c>
      <c r="G53" s="630" t="s">
        <v>404</v>
      </c>
      <c r="H53" s="631"/>
      <c r="I53" s="631"/>
      <c r="J53" s="631"/>
      <c r="K53" s="186">
        <v>45650</v>
      </c>
      <c r="L53" s="184" t="s">
        <v>510</v>
      </c>
      <c r="M53" s="184"/>
      <c r="N53" s="607"/>
      <c r="O53" s="607"/>
      <c r="P53" s="607"/>
    </row>
    <row r="54" spans="1:16" s="153" customFormat="1" ht="33" customHeight="1">
      <c r="A54" s="180">
        <f t="shared" si="0"/>
        <v>42</v>
      </c>
      <c r="B54" s="185" t="s">
        <v>508</v>
      </c>
      <c r="C54" s="184" t="s">
        <v>479</v>
      </c>
      <c r="D54" s="184" t="s">
        <v>240</v>
      </c>
      <c r="E54" s="186">
        <v>45615</v>
      </c>
      <c r="F54" s="187">
        <v>32.22</v>
      </c>
      <c r="G54" s="630" t="s">
        <v>404</v>
      </c>
      <c r="H54" s="631"/>
      <c r="I54" s="631"/>
      <c r="J54" s="631"/>
      <c r="K54" s="186">
        <v>45631</v>
      </c>
      <c r="L54" s="184" t="s">
        <v>510</v>
      </c>
      <c r="M54" s="184"/>
      <c r="N54" s="607"/>
      <c r="O54" s="607"/>
      <c r="P54" s="607"/>
    </row>
    <row r="55" spans="1:16" s="153" customFormat="1" ht="33" customHeight="1">
      <c r="A55" s="180">
        <f t="shared" si="0"/>
        <v>43</v>
      </c>
      <c r="B55" s="185" t="s">
        <v>509</v>
      </c>
      <c r="C55" s="184" t="s">
        <v>479</v>
      </c>
      <c r="D55" s="184" t="s">
        <v>240</v>
      </c>
      <c r="E55" s="186">
        <v>45620</v>
      </c>
      <c r="F55" s="187">
        <v>32.22</v>
      </c>
      <c r="G55" s="630" t="s">
        <v>404</v>
      </c>
      <c r="H55" s="631"/>
      <c r="I55" s="631"/>
      <c r="J55" s="631"/>
      <c r="K55" s="186">
        <v>45644</v>
      </c>
      <c r="L55" s="184" t="s">
        <v>503</v>
      </c>
      <c r="M55" s="184"/>
      <c r="N55" s="607"/>
      <c r="O55" s="607"/>
      <c r="P55" s="607"/>
    </row>
    <row r="56" spans="1:16" s="153" customFormat="1" ht="33" customHeight="1">
      <c r="A56" s="180">
        <f t="shared" si="0"/>
        <v>44</v>
      </c>
      <c r="B56" s="185" t="s">
        <v>514</v>
      </c>
      <c r="C56" s="184" t="s">
        <v>403</v>
      </c>
      <c r="D56" s="184" t="s">
        <v>240</v>
      </c>
      <c r="E56" s="186">
        <v>45630</v>
      </c>
      <c r="F56" s="187">
        <v>11.42</v>
      </c>
      <c r="G56" s="630" t="s">
        <v>404</v>
      </c>
      <c r="H56" s="631"/>
      <c r="I56" s="631"/>
      <c r="J56" s="631"/>
      <c r="K56" s="186">
        <v>45646</v>
      </c>
      <c r="L56" s="184" t="s">
        <v>503</v>
      </c>
      <c r="M56" s="184"/>
      <c r="N56" s="607"/>
      <c r="O56" s="607"/>
      <c r="P56" s="607"/>
    </row>
    <row r="57" spans="1:16" s="153" customFormat="1" ht="33" customHeight="1">
      <c r="A57" s="180">
        <f t="shared" si="0"/>
        <v>45</v>
      </c>
      <c r="B57" s="185" t="s">
        <v>515</v>
      </c>
      <c r="C57" s="184" t="s">
        <v>516</v>
      </c>
      <c r="D57" s="184" t="s">
        <v>240</v>
      </c>
      <c r="E57" s="186">
        <v>45635</v>
      </c>
      <c r="F57" s="187">
        <v>28.1</v>
      </c>
      <c r="G57" s="630" t="s">
        <v>404</v>
      </c>
      <c r="H57" s="631"/>
      <c r="I57" s="631"/>
      <c r="J57" s="631"/>
      <c r="K57" s="186">
        <v>45656</v>
      </c>
      <c r="L57" s="184" t="s">
        <v>519</v>
      </c>
      <c r="M57" s="184"/>
      <c r="N57" s="607"/>
      <c r="O57" s="607"/>
      <c r="P57" s="607"/>
    </row>
    <row r="58" spans="1:16" s="153" customFormat="1" ht="33" customHeight="1">
      <c r="A58" s="184">
        <f t="shared" si="0"/>
        <v>46</v>
      </c>
      <c r="B58" s="185" t="s">
        <v>4</v>
      </c>
      <c r="C58" s="184" t="s">
        <v>518</v>
      </c>
      <c r="D58" s="184" t="s">
        <v>240</v>
      </c>
      <c r="E58" s="186">
        <v>45636</v>
      </c>
      <c r="F58" s="187">
        <v>32.22</v>
      </c>
      <c r="G58" s="630" t="s">
        <v>404</v>
      </c>
      <c r="H58" s="631"/>
      <c r="I58" s="631"/>
      <c r="J58" s="631"/>
      <c r="K58" s="186">
        <v>45678</v>
      </c>
      <c r="L58" s="184" t="s">
        <v>564</v>
      </c>
      <c r="M58" s="184"/>
      <c r="N58" s="607"/>
      <c r="O58" s="607"/>
      <c r="P58" s="607"/>
    </row>
    <row r="59" spans="1:16" s="153" customFormat="1" ht="33" customHeight="1">
      <c r="A59" s="184">
        <f t="shared" si="0"/>
        <v>47</v>
      </c>
      <c r="B59" s="185" t="s">
        <v>517</v>
      </c>
      <c r="C59" s="184" t="s">
        <v>479</v>
      </c>
      <c r="D59" s="184" t="s">
        <v>240</v>
      </c>
      <c r="E59" s="186">
        <v>45637</v>
      </c>
      <c r="F59" s="187">
        <v>32.22</v>
      </c>
      <c r="G59" s="630" t="s">
        <v>404</v>
      </c>
      <c r="H59" s="631"/>
      <c r="I59" s="631"/>
      <c r="J59" s="631"/>
      <c r="K59" s="186">
        <v>45668</v>
      </c>
      <c r="L59" s="184" t="s">
        <v>564</v>
      </c>
      <c r="M59" s="184"/>
      <c r="N59" s="607"/>
      <c r="O59" s="607"/>
      <c r="P59" s="607"/>
    </row>
    <row r="60" spans="1:16" s="153" customFormat="1" ht="33" customHeight="1">
      <c r="A60" s="184">
        <f t="shared" si="0"/>
        <v>48</v>
      </c>
      <c r="B60" s="185" t="s">
        <v>524</v>
      </c>
      <c r="C60" s="184" t="s">
        <v>479</v>
      </c>
      <c r="D60" s="184" t="s">
        <v>240</v>
      </c>
      <c r="E60" s="186">
        <v>45648</v>
      </c>
      <c r="F60" s="187">
        <v>32.22</v>
      </c>
      <c r="G60" s="630" t="s">
        <v>404</v>
      </c>
      <c r="H60" s="631"/>
      <c r="I60" s="631"/>
      <c r="J60" s="631"/>
      <c r="K60" s="186">
        <v>45670</v>
      </c>
      <c r="L60" s="184" t="s">
        <v>592</v>
      </c>
      <c r="M60" s="184"/>
      <c r="N60" s="607"/>
      <c r="O60" s="607"/>
      <c r="P60" s="607"/>
    </row>
    <row r="61" spans="1:16" s="153" customFormat="1" ht="33" customHeight="1">
      <c r="A61" s="184">
        <f t="shared" si="0"/>
        <v>49</v>
      </c>
      <c r="B61" s="185" t="s">
        <v>37</v>
      </c>
      <c r="C61" s="184" t="s">
        <v>403</v>
      </c>
      <c r="D61" s="184" t="s">
        <v>448</v>
      </c>
      <c r="E61" s="186">
        <v>45658</v>
      </c>
      <c r="F61" s="187">
        <v>16.7</v>
      </c>
      <c r="G61" s="630" t="s">
        <v>404</v>
      </c>
      <c r="H61" s="631"/>
      <c r="I61" s="631"/>
      <c r="J61" s="631"/>
      <c r="K61" s="186">
        <v>45737</v>
      </c>
      <c r="L61" s="184" t="s">
        <v>593</v>
      </c>
      <c r="M61" s="184"/>
      <c r="N61" s="607"/>
      <c r="O61" s="607"/>
      <c r="P61" s="607"/>
    </row>
    <row r="62" spans="1:16" s="153" customFormat="1" ht="33" customHeight="1">
      <c r="A62" s="184">
        <f t="shared" si="0"/>
        <v>50</v>
      </c>
      <c r="B62" s="185" t="s">
        <v>168</v>
      </c>
      <c r="C62" s="184" t="s">
        <v>456</v>
      </c>
      <c r="D62" s="184" t="s">
        <v>240</v>
      </c>
      <c r="E62" s="186">
        <v>45660</v>
      </c>
      <c r="F62" s="187">
        <v>11.73</v>
      </c>
      <c r="G62" s="630" t="s">
        <v>404</v>
      </c>
      <c r="H62" s="631"/>
      <c r="I62" s="631"/>
      <c r="J62" s="631"/>
      <c r="K62" s="186">
        <v>45670</v>
      </c>
      <c r="L62" s="184" t="s">
        <v>510</v>
      </c>
      <c r="M62" s="184"/>
      <c r="N62" s="607"/>
      <c r="O62" s="607"/>
      <c r="P62" s="607"/>
    </row>
    <row r="63" spans="1:16" s="153" customFormat="1" ht="33" customHeight="1">
      <c r="A63" s="184">
        <f t="shared" si="0"/>
        <v>51</v>
      </c>
      <c r="B63" s="185" t="s">
        <v>123</v>
      </c>
      <c r="C63" s="184" t="s">
        <v>601</v>
      </c>
      <c r="D63" s="184" t="s">
        <v>240</v>
      </c>
      <c r="E63" s="478" t="s">
        <v>691</v>
      </c>
      <c r="F63" s="187">
        <v>32.22</v>
      </c>
      <c r="G63" s="630" t="s">
        <v>404</v>
      </c>
      <c r="H63" s="631"/>
      <c r="I63" s="631"/>
      <c r="J63" s="631"/>
      <c r="K63" s="186">
        <v>45810</v>
      </c>
      <c r="L63" s="184" t="s">
        <v>611</v>
      </c>
      <c r="M63" s="184"/>
      <c r="N63" s="636"/>
      <c r="O63" s="636"/>
      <c r="P63" s="636"/>
    </row>
    <row r="64" spans="1:16" s="153" customFormat="1" ht="33" customHeight="1">
      <c r="A64" s="184">
        <f t="shared" si="0"/>
        <v>52</v>
      </c>
      <c r="B64" s="185" t="s">
        <v>122</v>
      </c>
      <c r="C64" s="184" t="s">
        <v>601</v>
      </c>
      <c r="D64" s="184" t="s">
        <v>240</v>
      </c>
      <c r="E64" s="186">
        <v>45667</v>
      </c>
      <c r="F64" s="187">
        <v>32.22</v>
      </c>
      <c r="G64" s="630" t="s">
        <v>404</v>
      </c>
      <c r="H64" s="631"/>
      <c r="I64" s="631"/>
      <c r="J64" s="631"/>
      <c r="K64" s="186">
        <v>45681</v>
      </c>
      <c r="L64" s="184" t="s">
        <v>592</v>
      </c>
      <c r="M64" s="184"/>
      <c r="N64" s="607"/>
      <c r="O64" s="607"/>
      <c r="P64" s="607"/>
    </row>
    <row r="65" spans="1:16" s="153" customFormat="1" ht="33" customHeight="1">
      <c r="A65" s="184">
        <v>53</v>
      </c>
      <c r="B65" s="185" t="s">
        <v>603</v>
      </c>
      <c r="C65" s="184" t="s">
        <v>602</v>
      </c>
      <c r="D65" s="184" t="s">
        <v>240</v>
      </c>
      <c r="E65" s="186">
        <v>45674</v>
      </c>
      <c r="F65" s="187">
        <v>27.5</v>
      </c>
      <c r="G65" s="630" t="s">
        <v>404</v>
      </c>
      <c r="H65" s="631"/>
      <c r="I65" s="631"/>
      <c r="J65" s="631"/>
      <c r="K65" s="186">
        <v>45691</v>
      </c>
      <c r="L65" s="184" t="s">
        <v>564</v>
      </c>
      <c r="M65" s="184"/>
      <c r="N65" s="607"/>
      <c r="O65" s="607"/>
      <c r="P65" s="607"/>
    </row>
    <row r="66" spans="1:16" s="153" customFormat="1" ht="33" customHeight="1">
      <c r="A66" s="184">
        <v>54</v>
      </c>
      <c r="B66" s="185" t="s">
        <v>118</v>
      </c>
      <c r="C66" s="184" t="s">
        <v>451</v>
      </c>
      <c r="D66" s="184" t="s">
        <v>240</v>
      </c>
      <c r="E66" s="186">
        <v>45680</v>
      </c>
      <c r="F66" s="187">
        <v>11.42</v>
      </c>
      <c r="G66" s="630" t="s">
        <v>404</v>
      </c>
      <c r="H66" s="631"/>
      <c r="I66" s="631"/>
      <c r="J66" s="631"/>
      <c r="K66" s="186">
        <v>45689</v>
      </c>
      <c r="L66" s="184" t="s">
        <v>592</v>
      </c>
      <c r="M66" s="184"/>
      <c r="N66" s="607"/>
      <c r="O66" s="607"/>
      <c r="P66" s="607"/>
    </row>
    <row r="67" spans="1:16" s="153" customFormat="1" ht="33" customHeight="1">
      <c r="A67" s="184">
        <f t="shared" ref="A67:A127" si="1">A66+1</f>
        <v>55</v>
      </c>
      <c r="B67" s="185" t="s">
        <v>605</v>
      </c>
      <c r="C67" s="184" t="s">
        <v>606</v>
      </c>
      <c r="D67" s="184" t="s">
        <v>240</v>
      </c>
      <c r="E67" s="186">
        <v>45685</v>
      </c>
      <c r="F67" s="187">
        <v>27.5</v>
      </c>
      <c r="G67" s="630" t="s">
        <v>404</v>
      </c>
      <c r="H67" s="631"/>
      <c r="I67" s="631"/>
      <c r="J67" s="631"/>
      <c r="K67" s="186">
        <v>45707</v>
      </c>
      <c r="L67" s="184" t="s">
        <v>611</v>
      </c>
      <c r="M67" s="184"/>
      <c r="N67" s="607"/>
      <c r="O67" s="607"/>
      <c r="P67" s="607"/>
    </row>
    <row r="68" spans="1:16" s="153" customFormat="1" ht="33" customHeight="1">
      <c r="A68" s="184">
        <f t="shared" si="1"/>
        <v>56</v>
      </c>
      <c r="B68" s="185" t="s">
        <v>608</v>
      </c>
      <c r="C68" s="184" t="s">
        <v>607</v>
      </c>
      <c r="D68" s="184" t="s">
        <v>240</v>
      </c>
      <c r="E68" s="186">
        <v>45687</v>
      </c>
      <c r="F68" s="187">
        <v>27.5</v>
      </c>
      <c r="G68" s="630" t="s">
        <v>404</v>
      </c>
      <c r="H68" s="631"/>
      <c r="I68" s="631"/>
      <c r="J68" s="631"/>
      <c r="K68" s="186">
        <v>45708</v>
      </c>
      <c r="L68" s="184" t="s">
        <v>564</v>
      </c>
      <c r="M68" s="184"/>
      <c r="N68" s="607"/>
      <c r="O68" s="607"/>
      <c r="P68" s="607"/>
    </row>
    <row r="69" spans="1:16" s="153" customFormat="1" ht="33" customHeight="1">
      <c r="A69" s="184">
        <f t="shared" si="1"/>
        <v>57</v>
      </c>
      <c r="B69" s="185" t="s">
        <v>609</v>
      </c>
      <c r="C69" s="184" t="s">
        <v>610</v>
      </c>
      <c r="D69" s="184" t="s">
        <v>240</v>
      </c>
      <c r="E69" s="186">
        <v>45688</v>
      </c>
      <c r="F69" s="187">
        <v>28.1</v>
      </c>
      <c r="G69" s="630" t="s">
        <v>404</v>
      </c>
      <c r="H69" s="631"/>
      <c r="I69" s="631"/>
      <c r="J69" s="631"/>
      <c r="K69" s="186">
        <v>45704</v>
      </c>
      <c r="L69" s="184" t="s">
        <v>592</v>
      </c>
      <c r="M69" s="184"/>
      <c r="N69" s="607"/>
      <c r="O69" s="607"/>
      <c r="P69" s="607"/>
    </row>
    <row r="70" spans="1:16" s="153" customFormat="1" ht="33" customHeight="1">
      <c r="A70" s="184">
        <f t="shared" si="1"/>
        <v>58</v>
      </c>
      <c r="B70" s="185" t="s">
        <v>181</v>
      </c>
      <c r="C70" s="184" t="s">
        <v>447</v>
      </c>
      <c r="D70" s="184" t="s">
        <v>240</v>
      </c>
      <c r="E70" s="186">
        <v>45700</v>
      </c>
      <c r="F70" s="187">
        <v>11.73</v>
      </c>
      <c r="G70" s="630" t="s">
        <v>404</v>
      </c>
      <c r="H70" s="631"/>
      <c r="I70" s="631"/>
      <c r="J70" s="631"/>
      <c r="K70" s="186">
        <v>45712</v>
      </c>
      <c r="L70" s="184" t="s">
        <v>611</v>
      </c>
      <c r="M70" s="184"/>
      <c r="N70" s="607"/>
      <c r="O70" s="607"/>
      <c r="P70" s="607"/>
    </row>
    <row r="71" spans="1:16" s="153" customFormat="1" ht="33" customHeight="1">
      <c r="A71" s="184">
        <f t="shared" si="1"/>
        <v>59</v>
      </c>
      <c r="B71" s="185" t="s">
        <v>530</v>
      </c>
      <c r="C71" s="184" t="s">
        <v>602</v>
      </c>
      <c r="D71" s="184" t="s">
        <v>240</v>
      </c>
      <c r="E71" s="186">
        <v>45703</v>
      </c>
      <c r="F71" s="187">
        <v>27.5</v>
      </c>
      <c r="G71" s="630" t="s">
        <v>404</v>
      </c>
      <c r="H71" s="631"/>
      <c r="I71" s="631"/>
      <c r="J71" s="631"/>
      <c r="K71" s="186">
        <v>45717</v>
      </c>
      <c r="L71" s="184" t="s">
        <v>592</v>
      </c>
      <c r="M71" s="184"/>
      <c r="N71" s="607"/>
      <c r="O71" s="607"/>
      <c r="P71" s="607"/>
    </row>
    <row r="72" spans="1:16" s="32" customFormat="1" ht="33" customHeight="1">
      <c r="A72" s="184">
        <f t="shared" si="1"/>
        <v>60</v>
      </c>
      <c r="B72" s="185" t="s">
        <v>20</v>
      </c>
      <c r="C72" s="184" t="s">
        <v>447</v>
      </c>
      <c r="D72" s="184" t="s">
        <v>240</v>
      </c>
      <c r="E72" s="186">
        <v>45703</v>
      </c>
      <c r="F72" s="187">
        <v>11.73</v>
      </c>
      <c r="G72" s="630" t="s">
        <v>404</v>
      </c>
      <c r="H72" s="631"/>
      <c r="I72" s="631"/>
      <c r="J72" s="631"/>
      <c r="K72" s="186">
        <v>45718</v>
      </c>
      <c r="L72" s="184" t="s">
        <v>564</v>
      </c>
      <c r="M72" s="184"/>
      <c r="N72" s="607"/>
      <c r="O72" s="607"/>
      <c r="P72" s="607"/>
    </row>
    <row r="73" spans="1:16" s="153" customFormat="1" ht="33" customHeight="1">
      <c r="A73" s="184">
        <f t="shared" si="1"/>
        <v>61</v>
      </c>
      <c r="B73" s="185" t="s">
        <v>617</v>
      </c>
      <c r="C73" s="184" t="s">
        <v>654</v>
      </c>
      <c r="D73" s="184" t="s">
        <v>240</v>
      </c>
      <c r="E73" s="186">
        <v>45711</v>
      </c>
      <c r="F73" s="187">
        <v>28.1</v>
      </c>
      <c r="G73" s="630" t="s">
        <v>404</v>
      </c>
      <c r="H73" s="631"/>
      <c r="I73" s="631"/>
      <c r="J73" s="631"/>
      <c r="K73" s="186">
        <v>45721</v>
      </c>
      <c r="L73" s="184" t="s">
        <v>611</v>
      </c>
      <c r="M73" s="184"/>
      <c r="N73" s="607"/>
      <c r="O73" s="607"/>
      <c r="P73" s="607"/>
    </row>
    <row r="74" spans="1:16" s="153" customFormat="1" ht="33" customHeight="1">
      <c r="A74" s="184">
        <f t="shared" si="1"/>
        <v>62</v>
      </c>
      <c r="B74" s="185" t="s">
        <v>143</v>
      </c>
      <c r="C74" s="184" t="s">
        <v>456</v>
      </c>
      <c r="D74" s="184" t="s">
        <v>240</v>
      </c>
      <c r="E74" s="186">
        <v>45712</v>
      </c>
      <c r="F74" s="187">
        <v>11.73</v>
      </c>
      <c r="G74" s="630" t="s">
        <v>404</v>
      </c>
      <c r="H74" s="631"/>
      <c r="I74" s="631"/>
      <c r="J74" s="631"/>
      <c r="K74" s="186">
        <v>45740</v>
      </c>
      <c r="L74" s="184" t="s">
        <v>564</v>
      </c>
      <c r="M74" s="184"/>
      <c r="N74" s="632"/>
      <c r="O74" s="632"/>
      <c r="P74" s="632"/>
    </row>
    <row r="75" spans="1:16" s="153" customFormat="1" ht="33" customHeight="1">
      <c r="A75" s="184">
        <f t="shared" si="1"/>
        <v>63</v>
      </c>
      <c r="B75" s="185" t="s">
        <v>655</v>
      </c>
      <c r="C75" s="184" t="s">
        <v>656</v>
      </c>
      <c r="D75" s="184" t="s">
        <v>240</v>
      </c>
      <c r="E75" s="186">
        <v>45715</v>
      </c>
      <c r="F75" s="187">
        <v>32.22</v>
      </c>
      <c r="G75" s="630" t="s">
        <v>404</v>
      </c>
      <c r="H75" s="631"/>
      <c r="I75" s="631"/>
      <c r="J75" s="631"/>
      <c r="K75" s="186">
        <v>45788</v>
      </c>
      <c r="L75" s="184" t="s">
        <v>680</v>
      </c>
      <c r="M75" s="184"/>
      <c r="N75" s="632"/>
      <c r="O75" s="632"/>
      <c r="P75" s="632"/>
    </row>
    <row r="76" spans="1:16" s="153" customFormat="1" ht="33" customHeight="1">
      <c r="A76" s="184">
        <f t="shared" si="1"/>
        <v>64</v>
      </c>
      <c r="B76" s="185" t="s">
        <v>573</v>
      </c>
      <c r="C76" s="184" t="s">
        <v>403</v>
      </c>
      <c r="D76" s="184" t="s">
        <v>240</v>
      </c>
      <c r="E76" s="186">
        <v>45717</v>
      </c>
      <c r="F76" s="187">
        <v>11.42</v>
      </c>
      <c r="G76" s="630" t="s">
        <v>404</v>
      </c>
      <c r="H76" s="631"/>
      <c r="I76" s="631"/>
      <c r="J76" s="631"/>
      <c r="K76" s="186">
        <v>45726</v>
      </c>
      <c r="L76" s="184" t="s">
        <v>611</v>
      </c>
      <c r="M76" s="184"/>
      <c r="N76" s="607"/>
      <c r="O76" s="607"/>
      <c r="P76" s="607"/>
    </row>
    <row r="77" spans="1:16" s="153" customFormat="1" ht="33" customHeight="1">
      <c r="A77" s="184">
        <f t="shared" si="1"/>
        <v>65</v>
      </c>
      <c r="B77" s="185" t="s">
        <v>21</v>
      </c>
      <c r="C77" s="184" t="s">
        <v>403</v>
      </c>
      <c r="D77" s="184" t="s">
        <v>240</v>
      </c>
      <c r="E77" s="186">
        <v>45717</v>
      </c>
      <c r="F77" s="187">
        <v>11.42</v>
      </c>
      <c r="G77" s="630" t="s">
        <v>404</v>
      </c>
      <c r="H77" s="631"/>
      <c r="I77" s="631"/>
      <c r="J77" s="631"/>
      <c r="K77" s="186">
        <v>45728</v>
      </c>
      <c r="L77" s="184" t="s">
        <v>564</v>
      </c>
      <c r="M77" s="184"/>
      <c r="N77" s="607"/>
      <c r="O77" s="607"/>
      <c r="P77" s="607"/>
    </row>
    <row r="78" spans="1:16" s="153" customFormat="1" ht="33" customHeight="1">
      <c r="A78" s="184">
        <f t="shared" si="1"/>
        <v>66</v>
      </c>
      <c r="B78" s="185" t="s">
        <v>627</v>
      </c>
      <c r="C78" s="184" t="s">
        <v>403</v>
      </c>
      <c r="D78" s="184" t="s">
        <v>240</v>
      </c>
      <c r="E78" s="186">
        <v>45726</v>
      </c>
      <c r="F78" s="187">
        <v>11.42</v>
      </c>
      <c r="G78" s="630" t="s">
        <v>404</v>
      </c>
      <c r="H78" s="631"/>
      <c r="I78" s="631"/>
      <c r="J78" s="631"/>
      <c r="K78" s="186">
        <v>45751</v>
      </c>
      <c r="L78" s="184" t="s">
        <v>678</v>
      </c>
      <c r="M78" s="184"/>
      <c r="N78" s="632"/>
      <c r="O78" s="632"/>
      <c r="P78" s="632"/>
    </row>
    <row r="79" spans="1:16" s="153" customFormat="1" ht="33" customHeight="1">
      <c r="A79" s="184">
        <f t="shared" si="1"/>
        <v>67</v>
      </c>
      <c r="B79" s="185" t="s">
        <v>169</v>
      </c>
      <c r="C79" s="184" t="s">
        <v>447</v>
      </c>
      <c r="D79" s="184" t="s">
        <v>240</v>
      </c>
      <c r="E79" s="186">
        <v>45729</v>
      </c>
      <c r="F79" s="187">
        <v>11.73</v>
      </c>
      <c r="G79" s="630" t="s">
        <v>404</v>
      </c>
      <c r="H79" s="631"/>
      <c r="I79" s="631"/>
      <c r="J79" s="631"/>
      <c r="K79" s="186">
        <v>45735</v>
      </c>
      <c r="L79" s="184" t="s">
        <v>611</v>
      </c>
      <c r="M79" s="184"/>
      <c r="N79" s="632"/>
      <c r="O79" s="632"/>
      <c r="P79" s="632"/>
    </row>
    <row r="80" spans="1:16" s="153" customFormat="1" ht="33" customHeight="1">
      <c r="A80" s="184">
        <f t="shared" si="1"/>
        <v>68</v>
      </c>
      <c r="B80" s="185" t="s">
        <v>175</v>
      </c>
      <c r="C80" s="184" t="s">
        <v>451</v>
      </c>
      <c r="D80" s="184" t="s">
        <v>240</v>
      </c>
      <c r="E80" s="186">
        <v>45729</v>
      </c>
      <c r="F80" s="187">
        <v>11.42</v>
      </c>
      <c r="G80" s="630" t="s">
        <v>404</v>
      </c>
      <c r="H80" s="631"/>
      <c r="I80" s="631"/>
      <c r="J80" s="631"/>
      <c r="K80" s="186">
        <v>45740</v>
      </c>
      <c r="L80" s="184" t="s">
        <v>611</v>
      </c>
      <c r="M80" s="184"/>
      <c r="N80" s="632"/>
      <c r="O80" s="632"/>
      <c r="P80" s="632"/>
    </row>
    <row r="81" spans="1:16" s="153" customFormat="1" ht="33" customHeight="1">
      <c r="A81" s="184">
        <f t="shared" si="1"/>
        <v>69</v>
      </c>
      <c r="B81" s="185" t="s">
        <v>574</v>
      </c>
      <c r="C81" s="184" t="s">
        <v>676</v>
      </c>
      <c r="D81" s="184" t="s">
        <v>240</v>
      </c>
      <c r="E81" s="186">
        <v>45736</v>
      </c>
      <c r="F81" s="187">
        <v>28.1</v>
      </c>
      <c r="G81" s="630" t="s">
        <v>404</v>
      </c>
      <c r="H81" s="631"/>
      <c r="I81" s="631"/>
      <c r="J81" s="631"/>
      <c r="K81" s="186">
        <v>45751</v>
      </c>
      <c r="L81" s="184" t="s">
        <v>611</v>
      </c>
      <c r="M81" s="186"/>
      <c r="N81" s="632"/>
      <c r="O81" s="632"/>
      <c r="P81" s="632"/>
    </row>
    <row r="82" spans="1:16" s="153" customFormat="1" ht="33" customHeight="1">
      <c r="A82" s="184">
        <f t="shared" si="1"/>
        <v>70</v>
      </c>
      <c r="B82" s="185" t="s">
        <v>174</v>
      </c>
      <c r="C82" s="184" t="s">
        <v>451</v>
      </c>
      <c r="D82" s="184" t="s">
        <v>685</v>
      </c>
      <c r="E82" s="186">
        <v>45744</v>
      </c>
      <c r="F82" s="187">
        <v>11.42</v>
      </c>
      <c r="G82" s="630" t="s">
        <v>404</v>
      </c>
      <c r="H82" s="631"/>
      <c r="I82" s="631"/>
      <c r="J82" s="631"/>
      <c r="K82" s="186">
        <v>45758</v>
      </c>
      <c r="L82" s="184" t="s">
        <v>611</v>
      </c>
      <c r="M82" s="184"/>
      <c r="N82" s="632"/>
      <c r="O82" s="632"/>
      <c r="P82" s="632"/>
    </row>
    <row r="83" spans="1:16" s="153" customFormat="1" ht="33" customHeight="1">
      <c r="A83" s="184">
        <f t="shared" si="1"/>
        <v>71</v>
      </c>
      <c r="B83" s="185" t="s">
        <v>166</v>
      </c>
      <c r="C83" s="184" t="s">
        <v>681</v>
      </c>
      <c r="D83" s="184" t="s">
        <v>240</v>
      </c>
      <c r="E83" s="186">
        <v>45749</v>
      </c>
      <c r="F83" s="187">
        <v>11.42</v>
      </c>
      <c r="G83" s="630" t="s">
        <v>404</v>
      </c>
      <c r="H83" s="631"/>
      <c r="I83" s="631"/>
      <c r="J83" s="631"/>
      <c r="K83" s="186">
        <v>45782</v>
      </c>
      <c r="L83" s="184" t="s">
        <v>678</v>
      </c>
      <c r="M83" s="184"/>
      <c r="N83" s="632"/>
      <c r="O83" s="632"/>
      <c r="P83" s="632"/>
    </row>
    <row r="84" spans="1:16" s="153" customFormat="1" ht="33" customHeight="1">
      <c r="A84" s="184">
        <f t="shared" si="1"/>
        <v>72</v>
      </c>
      <c r="B84" s="185" t="s">
        <v>679</v>
      </c>
      <c r="C84" s="184" t="s">
        <v>479</v>
      </c>
      <c r="D84" s="184" t="s">
        <v>240</v>
      </c>
      <c r="E84" s="186">
        <v>45755</v>
      </c>
      <c r="F84" s="187">
        <v>32.22</v>
      </c>
      <c r="G84" s="630" t="s">
        <v>404</v>
      </c>
      <c r="H84" s="631"/>
      <c r="I84" s="631"/>
      <c r="J84" s="631"/>
      <c r="K84" s="186">
        <v>45778</v>
      </c>
      <c r="L84" s="184" t="s">
        <v>611</v>
      </c>
      <c r="M84" s="184"/>
      <c r="N84" s="633"/>
      <c r="O84" s="633"/>
      <c r="P84" s="633"/>
    </row>
    <row r="85" spans="1:16" s="153" customFormat="1" ht="33" customHeight="1">
      <c r="A85" s="184">
        <f t="shared" si="1"/>
        <v>73</v>
      </c>
      <c r="B85" s="185" t="s">
        <v>571</v>
      </c>
      <c r="C85" s="184" t="s">
        <v>403</v>
      </c>
      <c r="D85" s="184" t="s">
        <v>240</v>
      </c>
      <c r="E85" s="186">
        <v>45758</v>
      </c>
      <c r="F85" s="187">
        <v>11.42</v>
      </c>
      <c r="G85" s="630" t="s">
        <v>404</v>
      </c>
      <c r="H85" s="631"/>
      <c r="I85" s="631"/>
      <c r="J85" s="631"/>
      <c r="K85" s="186">
        <v>45765</v>
      </c>
      <c r="L85" s="184" t="s">
        <v>611</v>
      </c>
      <c r="M85" s="184"/>
      <c r="N85" s="632"/>
      <c r="O85" s="632"/>
      <c r="P85" s="632"/>
    </row>
    <row r="86" spans="1:16" s="153" customFormat="1" ht="33" customHeight="1">
      <c r="A86" s="184">
        <f t="shared" si="1"/>
        <v>74</v>
      </c>
      <c r="B86" s="185" t="s">
        <v>155</v>
      </c>
      <c r="C86" s="184" t="s">
        <v>682</v>
      </c>
      <c r="D86" s="184" t="s">
        <v>240</v>
      </c>
      <c r="E86" s="186">
        <v>45760</v>
      </c>
      <c r="F86" s="187">
        <v>11.73</v>
      </c>
      <c r="G86" s="630" t="s">
        <v>404</v>
      </c>
      <c r="H86" s="631"/>
      <c r="I86" s="631"/>
      <c r="J86" s="631"/>
      <c r="K86" s="186">
        <v>45800</v>
      </c>
      <c r="L86" s="184" t="s">
        <v>678</v>
      </c>
      <c r="M86" s="468"/>
      <c r="N86" s="632"/>
      <c r="O86" s="632"/>
      <c r="P86" s="632"/>
    </row>
    <row r="87" spans="1:16" s="153" customFormat="1" ht="33" customHeight="1">
      <c r="A87" s="184">
        <f t="shared" si="1"/>
        <v>75</v>
      </c>
      <c r="B87" s="185" t="s">
        <v>165</v>
      </c>
      <c r="C87" s="184" t="s">
        <v>681</v>
      </c>
      <c r="D87" s="184" t="s">
        <v>240</v>
      </c>
      <c r="E87" s="186">
        <v>45762</v>
      </c>
      <c r="F87" s="187">
        <v>11.42</v>
      </c>
      <c r="G87" s="630" t="s">
        <v>404</v>
      </c>
      <c r="H87" s="631"/>
      <c r="I87" s="631"/>
      <c r="J87" s="631"/>
      <c r="K87" s="186">
        <v>45792</v>
      </c>
      <c r="L87" s="184" t="s">
        <v>678</v>
      </c>
      <c r="M87" s="184"/>
      <c r="N87" s="632"/>
      <c r="O87" s="632"/>
      <c r="P87" s="632"/>
    </row>
    <row r="88" spans="1:16" s="153" customFormat="1" ht="33" customHeight="1">
      <c r="A88" s="184">
        <f t="shared" si="1"/>
        <v>76</v>
      </c>
      <c r="B88" s="185" t="s">
        <v>152</v>
      </c>
      <c r="C88" s="184" t="s">
        <v>681</v>
      </c>
      <c r="D88" s="184" t="s">
        <v>240</v>
      </c>
      <c r="E88" s="186">
        <v>45763</v>
      </c>
      <c r="F88" s="187">
        <v>11.42</v>
      </c>
      <c r="G88" s="630" t="s">
        <v>404</v>
      </c>
      <c r="H88" s="631"/>
      <c r="I88" s="631"/>
      <c r="J88" s="631"/>
      <c r="K88" s="186">
        <v>45796</v>
      </c>
      <c r="L88" s="184" t="s">
        <v>678</v>
      </c>
      <c r="M88" s="184"/>
      <c r="N88" s="634"/>
      <c r="O88" s="635"/>
      <c r="P88" s="635"/>
    </row>
    <row r="89" spans="1:16" s="153" customFormat="1" ht="33" customHeight="1">
      <c r="A89" s="184">
        <f t="shared" si="1"/>
        <v>77</v>
      </c>
      <c r="B89" s="185" t="s">
        <v>569</v>
      </c>
      <c r="C89" s="184" t="s">
        <v>676</v>
      </c>
      <c r="D89" s="184" t="s">
        <v>240</v>
      </c>
      <c r="E89" s="186">
        <v>45764</v>
      </c>
      <c r="F89" s="187">
        <v>11.42</v>
      </c>
      <c r="G89" s="630" t="s">
        <v>404</v>
      </c>
      <c r="H89" s="631"/>
      <c r="I89" s="631"/>
      <c r="J89" s="631"/>
      <c r="K89" s="186">
        <v>45772</v>
      </c>
      <c r="L89" s="184" t="s">
        <v>611</v>
      </c>
      <c r="M89" s="184"/>
      <c r="N89" s="634"/>
      <c r="O89" s="635"/>
      <c r="P89" s="635"/>
    </row>
    <row r="90" spans="1:16" s="153" customFormat="1" ht="33" customHeight="1">
      <c r="A90" s="184">
        <f t="shared" si="1"/>
        <v>78</v>
      </c>
      <c r="B90" s="185" t="s">
        <v>567</v>
      </c>
      <c r="C90" s="184" t="s">
        <v>686</v>
      </c>
      <c r="D90" s="184" t="s">
        <v>240</v>
      </c>
      <c r="E90" s="186">
        <v>45779</v>
      </c>
      <c r="F90" s="187">
        <v>72.2</v>
      </c>
      <c r="G90" s="630" t="s">
        <v>404</v>
      </c>
      <c r="H90" s="631"/>
      <c r="I90" s="631"/>
      <c r="J90" s="631"/>
      <c r="K90" s="186">
        <v>45791</v>
      </c>
      <c r="L90" s="184" t="s">
        <v>611</v>
      </c>
      <c r="M90" s="184"/>
      <c r="N90" s="634"/>
      <c r="O90" s="635"/>
      <c r="P90" s="635"/>
    </row>
    <row r="91" spans="1:16" s="153" customFormat="1" ht="33" customHeight="1">
      <c r="A91" s="184">
        <f t="shared" si="1"/>
        <v>79</v>
      </c>
      <c r="B91" s="185" t="s">
        <v>688</v>
      </c>
      <c r="C91" s="184" t="s">
        <v>676</v>
      </c>
      <c r="D91" s="184" t="s">
        <v>240</v>
      </c>
      <c r="E91" s="186">
        <v>45787</v>
      </c>
      <c r="F91" s="187">
        <v>28.1</v>
      </c>
      <c r="G91" s="630" t="s">
        <v>404</v>
      </c>
      <c r="H91" s="631"/>
      <c r="I91" s="631"/>
      <c r="J91" s="631"/>
      <c r="K91" s="186">
        <v>45803</v>
      </c>
      <c r="L91" s="184" t="s">
        <v>680</v>
      </c>
      <c r="M91" s="184"/>
      <c r="N91" s="634"/>
      <c r="O91" s="635"/>
      <c r="P91" s="635"/>
    </row>
    <row r="92" spans="1:16" s="153" customFormat="1" ht="33" customHeight="1">
      <c r="A92" s="184">
        <f t="shared" si="1"/>
        <v>80</v>
      </c>
      <c r="B92" s="185" t="s">
        <v>8</v>
      </c>
      <c r="C92" s="184" t="s">
        <v>455</v>
      </c>
      <c r="D92" s="184" t="s">
        <v>240</v>
      </c>
      <c r="E92" s="186">
        <v>45788</v>
      </c>
      <c r="F92" s="187">
        <v>11.73</v>
      </c>
      <c r="G92" s="630" t="s">
        <v>404</v>
      </c>
      <c r="H92" s="631"/>
      <c r="I92" s="631"/>
      <c r="J92" s="631"/>
      <c r="K92" s="186">
        <v>45800</v>
      </c>
      <c r="L92" s="184" t="s">
        <v>611</v>
      </c>
      <c r="M92" s="184"/>
      <c r="N92" s="634"/>
      <c r="O92" s="635"/>
      <c r="P92" s="635"/>
    </row>
    <row r="93" spans="1:16" s="153" customFormat="1" ht="33" customHeight="1">
      <c r="A93" s="184">
        <f t="shared" si="1"/>
        <v>81</v>
      </c>
      <c r="B93" s="185" t="s">
        <v>131</v>
      </c>
      <c r="C93" s="184" t="s">
        <v>690</v>
      </c>
      <c r="D93" s="184" t="s">
        <v>240</v>
      </c>
      <c r="E93" s="186">
        <v>45788</v>
      </c>
      <c r="F93" s="187">
        <v>11.73</v>
      </c>
      <c r="G93" s="630" t="s">
        <v>404</v>
      </c>
      <c r="H93" s="631"/>
      <c r="I93" s="631"/>
      <c r="J93" s="631"/>
      <c r="K93" s="186">
        <v>45811</v>
      </c>
      <c r="L93" s="184" t="s">
        <v>680</v>
      </c>
      <c r="M93" s="184"/>
      <c r="N93" s="632"/>
      <c r="O93" s="632"/>
      <c r="P93" s="632"/>
    </row>
    <row r="94" spans="1:16" s="153" customFormat="1" ht="33" customHeight="1">
      <c r="A94" s="184">
        <f t="shared" si="1"/>
        <v>82</v>
      </c>
      <c r="B94" s="185" t="s">
        <v>40</v>
      </c>
      <c r="C94" s="184" t="s">
        <v>447</v>
      </c>
      <c r="D94" s="184" t="s">
        <v>240</v>
      </c>
      <c r="E94" s="186">
        <v>45791</v>
      </c>
      <c r="F94" s="187">
        <v>11.73</v>
      </c>
      <c r="G94" s="630" t="s">
        <v>404</v>
      </c>
      <c r="H94" s="631"/>
      <c r="I94" s="631"/>
      <c r="J94" s="631"/>
      <c r="K94" s="186">
        <v>45801</v>
      </c>
      <c r="L94" s="184" t="s">
        <v>611</v>
      </c>
      <c r="M94" s="184"/>
      <c r="N94" s="634"/>
      <c r="O94" s="635"/>
      <c r="P94" s="635"/>
    </row>
    <row r="95" spans="1:16" s="153" customFormat="1" ht="33" customHeight="1">
      <c r="A95" s="184">
        <f t="shared" si="1"/>
        <v>83</v>
      </c>
      <c r="B95" s="185" t="s">
        <v>132</v>
      </c>
      <c r="C95" s="184" t="s">
        <v>690</v>
      </c>
      <c r="D95" s="184" t="s">
        <v>240</v>
      </c>
      <c r="E95" s="186">
        <v>45803</v>
      </c>
      <c r="F95" s="187">
        <v>11.73</v>
      </c>
      <c r="G95" s="630" t="s">
        <v>404</v>
      </c>
      <c r="H95" s="631"/>
      <c r="I95" s="631"/>
      <c r="J95" s="631"/>
      <c r="K95" s="186">
        <v>45817</v>
      </c>
      <c r="L95" s="184" t="s">
        <v>680</v>
      </c>
      <c r="M95" s="184"/>
      <c r="N95" s="632"/>
      <c r="O95" s="632"/>
      <c r="P95" s="632"/>
    </row>
    <row r="96" spans="1:16" s="153" customFormat="1" ht="33" customHeight="1">
      <c r="A96" s="184">
        <f t="shared" si="1"/>
        <v>84</v>
      </c>
      <c r="B96" s="185" t="s">
        <v>150</v>
      </c>
      <c r="C96" s="184" t="s">
        <v>690</v>
      </c>
      <c r="D96" s="184" t="s">
        <v>240</v>
      </c>
      <c r="E96" s="186">
        <v>45802</v>
      </c>
      <c r="F96" s="187">
        <v>11.73</v>
      </c>
      <c r="G96" s="630" t="s">
        <v>404</v>
      </c>
      <c r="H96" s="631"/>
      <c r="I96" s="631"/>
      <c r="J96" s="631"/>
      <c r="K96" s="186">
        <v>45809</v>
      </c>
      <c r="L96" s="184" t="s">
        <v>678</v>
      </c>
      <c r="M96" s="184"/>
      <c r="N96" s="632"/>
      <c r="O96" s="632"/>
      <c r="P96" s="632"/>
    </row>
    <row r="97" spans="1:16" s="153" customFormat="1" ht="33" customHeight="1">
      <c r="A97" s="184">
        <f t="shared" si="1"/>
        <v>85</v>
      </c>
      <c r="B97" s="185" t="s">
        <v>135</v>
      </c>
      <c r="C97" s="184" t="s">
        <v>681</v>
      </c>
      <c r="D97" s="184" t="s">
        <v>240</v>
      </c>
      <c r="E97" s="186">
        <v>45810</v>
      </c>
      <c r="F97" s="187">
        <v>11.42</v>
      </c>
      <c r="G97" s="630" t="s">
        <v>404</v>
      </c>
      <c r="H97" s="631"/>
      <c r="I97" s="631"/>
      <c r="J97" s="631"/>
      <c r="K97" s="186">
        <v>45819</v>
      </c>
      <c r="L97" s="184" t="s">
        <v>678</v>
      </c>
      <c r="M97" s="184"/>
      <c r="N97" s="462"/>
      <c r="O97" s="462"/>
      <c r="P97" s="462"/>
    </row>
    <row r="98" spans="1:16" s="153" customFormat="1" ht="33" customHeight="1">
      <c r="A98" s="184">
        <f t="shared" si="1"/>
        <v>86</v>
      </c>
      <c r="B98" s="185" t="s">
        <v>692</v>
      </c>
      <c r="C98" s="184" t="s">
        <v>117</v>
      </c>
      <c r="D98" s="184" t="s">
        <v>240</v>
      </c>
      <c r="E98" s="186">
        <v>45810</v>
      </c>
      <c r="F98" s="187">
        <v>49.3</v>
      </c>
      <c r="G98" s="630" t="s">
        <v>404</v>
      </c>
      <c r="H98" s="631"/>
      <c r="I98" s="631"/>
      <c r="J98" s="631"/>
      <c r="K98" s="186">
        <v>45824</v>
      </c>
      <c r="L98" s="184" t="s">
        <v>611</v>
      </c>
      <c r="M98" s="184"/>
      <c r="N98" s="462"/>
      <c r="O98" s="462"/>
      <c r="P98" s="462"/>
    </row>
    <row r="99" spans="1:16" s="153" customFormat="1" ht="33" customHeight="1">
      <c r="A99" s="184">
        <f t="shared" si="1"/>
        <v>87</v>
      </c>
      <c r="B99" s="185" t="s">
        <v>139</v>
      </c>
      <c r="C99" s="184" t="s">
        <v>456</v>
      </c>
      <c r="D99" s="184" t="s">
        <v>240</v>
      </c>
      <c r="E99" s="186">
        <v>45810</v>
      </c>
      <c r="F99" s="187">
        <v>11.73</v>
      </c>
      <c r="G99" s="630" t="s">
        <v>404</v>
      </c>
      <c r="H99" s="631"/>
      <c r="I99" s="631"/>
      <c r="J99" s="631"/>
      <c r="K99" s="186">
        <v>45828</v>
      </c>
      <c r="L99" s="184" t="s">
        <v>678</v>
      </c>
      <c r="M99" s="184"/>
      <c r="N99" s="462"/>
      <c r="O99" s="462"/>
      <c r="P99" s="462"/>
    </row>
    <row r="100" spans="1:16" s="153" customFormat="1" ht="33" customHeight="1">
      <c r="A100" s="184">
        <f t="shared" si="1"/>
        <v>88</v>
      </c>
      <c r="B100" s="185" t="s">
        <v>140</v>
      </c>
      <c r="C100" s="184" t="s">
        <v>456</v>
      </c>
      <c r="D100" s="184" t="s">
        <v>240</v>
      </c>
      <c r="E100" s="186">
        <v>45811</v>
      </c>
      <c r="F100" s="187">
        <v>11.73</v>
      </c>
      <c r="G100" s="630" t="s">
        <v>404</v>
      </c>
      <c r="H100" s="631"/>
      <c r="I100" s="631"/>
      <c r="J100" s="631"/>
      <c r="K100" s="186">
        <v>45818</v>
      </c>
      <c r="L100" s="184" t="s">
        <v>693</v>
      </c>
      <c r="M100" s="184"/>
      <c r="N100" s="462"/>
      <c r="O100" s="462"/>
      <c r="P100" s="462"/>
    </row>
    <row r="101" spans="1:16" s="153" customFormat="1" ht="33" customHeight="1">
      <c r="A101" s="184">
        <f t="shared" si="1"/>
        <v>89</v>
      </c>
      <c r="B101" s="185" t="s">
        <v>119</v>
      </c>
      <c r="C101" s="184" t="s">
        <v>682</v>
      </c>
      <c r="D101" s="184" t="s">
        <v>240</v>
      </c>
      <c r="E101" s="186">
        <v>45814</v>
      </c>
      <c r="F101" s="187">
        <v>11.73</v>
      </c>
      <c r="G101" s="630" t="s">
        <v>404</v>
      </c>
      <c r="H101" s="631"/>
      <c r="I101" s="631"/>
      <c r="J101" s="631"/>
      <c r="K101" s="186">
        <v>45829</v>
      </c>
      <c r="L101" s="184" t="s">
        <v>695</v>
      </c>
      <c r="M101" s="184"/>
      <c r="N101" s="462"/>
      <c r="O101" s="462"/>
      <c r="P101" s="462"/>
    </row>
    <row r="102" spans="1:16" s="153" customFormat="1" ht="33" customHeight="1">
      <c r="A102" s="184">
        <f t="shared" si="1"/>
        <v>90</v>
      </c>
      <c r="B102" s="185" t="s">
        <v>19</v>
      </c>
      <c r="C102" s="184" t="s">
        <v>694</v>
      </c>
      <c r="D102" s="184" t="s">
        <v>240</v>
      </c>
      <c r="E102" s="186">
        <v>45817</v>
      </c>
      <c r="F102" s="187">
        <v>34</v>
      </c>
      <c r="G102" s="630" t="s">
        <v>404</v>
      </c>
      <c r="H102" s="631"/>
      <c r="I102" s="631"/>
      <c r="J102" s="631"/>
      <c r="K102" s="186">
        <v>45828</v>
      </c>
      <c r="L102" s="184" t="s">
        <v>680</v>
      </c>
      <c r="M102" s="184"/>
      <c r="N102" s="462"/>
      <c r="O102" s="462"/>
      <c r="P102" s="462"/>
    </row>
    <row r="103" spans="1:16" s="153" customFormat="1" ht="33" customHeight="1">
      <c r="A103" s="184">
        <f t="shared" si="1"/>
        <v>91</v>
      </c>
      <c r="B103" s="185" t="s">
        <v>121</v>
      </c>
      <c r="C103" s="184" t="s">
        <v>690</v>
      </c>
      <c r="D103" s="184" t="s">
        <v>240</v>
      </c>
      <c r="E103" s="186">
        <v>45818</v>
      </c>
      <c r="F103" s="187">
        <v>11.73</v>
      </c>
      <c r="G103" s="630" t="s">
        <v>404</v>
      </c>
      <c r="H103" s="631"/>
      <c r="I103" s="631"/>
      <c r="J103" s="631"/>
      <c r="K103" s="186">
        <v>45840</v>
      </c>
      <c r="L103" s="184" t="s">
        <v>710</v>
      </c>
      <c r="M103" s="184"/>
      <c r="N103" s="462"/>
      <c r="O103" s="462"/>
      <c r="P103" s="462"/>
    </row>
    <row r="104" spans="1:16" s="153" customFormat="1" ht="33" customHeight="1">
      <c r="A104" s="184">
        <f t="shared" si="1"/>
        <v>92</v>
      </c>
      <c r="B104" s="185" t="s">
        <v>120</v>
      </c>
      <c r="C104" s="184" t="s">
        <v>682</v>
      </c>
      <c r="D104" s="184" t="s">
        <v>240</v>
      </c>
      <c r="E104" s="186">
        <v>45820</v>
      </c>
      <c r="F104" s="187">
        <v>11.73</v>
      </c>
      <c r="G104" s="630" t="s">
        <v>404</v>
      </c>
      <c r="H104" s="631"/>
      <c r="I104" s="631"/>
      <c r="J104" s="631"/>
      <c r="K104" s="186">
        <v>45838</v>
      </c>
      <c r="L104" s="184" t="s">
        <v>611</v>
      </c>
      <c r="M104" s="184"/>
      <c r="N104" s="462"/>
      <c r="O104" s="462"/>
      <c r="P104" s="462"/>
    </row>
    <row r="105" spans="1:16" s="153" customFormat="1" ht="33" customHeight="1">
      <c r="A105" s="184">
        <f t="shared" si="1"/>
        <v>93</v>
      </c>
      <c r="B105" s="185" t="s">
        <v>151</v>
      </c>
      <c r="C105" s="184" t="s">
        <v>681</v>
      </c>
      <c r="D105" s="184" t="s">
        <v>240</v>
      </c>
      <c r="E105" s="186">
        <v>45820</v>
      </c>
      <c r="F105" s="187">
        <v>11.42</v>
      </c>
      <c r="G105" s="630" t="s">
        <v>404</v>
      </c>
      <c r="H105" s="631"/>
      <c r="I105" s="631"/>
      <c r="J105" s="631"/>
      <c r="K105" s="186">
        <v>45826</v>
      </c>
      <c r="L105" s="184" t="s">
        <v>693</v>
      </c>
      <c r="M105" s="184"/>
      <c r="N105" s="462"/>
      <c r="O105" s="462"/>
      <c r="P105" s="462"/>
    </row>
    <row r="106" spans="1:16" s="153" customFormat="1" ht="33" customHeight="1">
      <c r="A106" s="184">
        <f t="shared" si="1"/>
        <v>94</v>
      </c>
      <c r="B106" s="185" t="s">
        <v>619</v>
      </c>
      <c r="C106" s="184" t="s">
        <v>686</v>
      </c>
      <c r="D106" s="184" t="s">
        <v>240</v>
      </c>
      <c r="E106" s="186">
        <v>45824</v>
      </c>
      <c r="F106" s="187">
        <v>99.27</v>
      </c>
      <c r="G106" s="630" t="s">
        <v>404</v>
      </c>
      <c r="H106" s="631"/>
      <c r="I106" s="631"/>
      <c r="J106" s="631"/>
      <c r="K106" s="186">
        <v>45833</v>
      </c>
      <c r="L106" s="184" t="s">
        <v>693</v>
      </c>
      <c r="M106" s="184"/>
      <c r="N106" s="462"/>
      <c r="O106" s="462"/>
      <c r="P106" s="462"/>
    </row>
    <row r="107" spans="1:16" s="153" customFormat="1" ht="33" customHeight="1">
      <c r="A107" s="184">
        <f t="shared" si="1"/>
        <v>95</v>
      </c>
      <c r="B107" s="185" t="s">
        <v>697</v>
      </c>
      <c r="C107" s="184" t="s">
        <v>117</v>
      </c>
      <c r="D107" s="184" t="s">
        <v>240</v>
      </c>
      <c r="E107" s="186">
        <v>45826</v>
      </c>
      <c r="F107" s="187">
        <v>49.3</v>
      </c>
      <c r="G107" s="630" t="s">
        <v>404</v>
      </c>
      <c r="H107" s="631"/>
      <c r="I107" s="631"/>
      <c r="J107" s="631"/>
      <c r="K107" s="186">
        <v>45839</v>
      </c>
      <c r="L107" s="184" t="s">
        <v>680</v>
      </c>
      <c r="M107" s="184"/>
      <c r="N107" s="462"/>
      <c r="O107" s="462"/>
      <c r="P107" s="462"/>
    </row>
    <row r="108" spans="1:16" s="153" customFormat="1" ht="33" customHeight="1">
      <c r="A108" s="184">
        <f t="shared" si="1"/>
        <v>96</v>
      </c>
      <c r="B108" s="185" t="s">
        <v>154</v>
      </c>
      <c r="C108" s="184" t="s">
        <v>681</v>
      </c>
      <c r="D108" s="184" t="s">
        <v>240</v>
      </c>
      <c r="E108" s="186">
        <v>45826</v>
      </c>
      <c r="F108" s="187">
        <v>11.42</v>
      </c>
      <c r="G108" s="630" t="s">
        <v>404</v>
      </c>
      <c r="H108" s="631"/>
      <c r="I108" s="631"/>
      <c r="J108" s="631"/>
      <c r="K108" s="186">
        <v>45832</v>
      </c>
      <c r="L108" s="184" t="s">
        <v>693</v>
      </c>
      <c r="M108" s="184"/>
      <c r="N108" s="462"/>
      <c r="O108" s="462"/>
      <c r="P108" s="462"/>
    </row>
    <row r="109" spans="1:16" s="153" customFormat="1" ht="33" customHeight="1">
      <c r="A109" s="184">
        <f t="shared" si="1"/>
        <v>97</v>
      </c>
      <c r="B109" s="185" t="s">
        <v>188</v>
      </c>
      <c r="C109" s="184" t="s">
        <v>698</v>
      </c>
      <c r="D109" s="184" t="s">
        <v>240</v>
      </c>
      <c r="E109" s="186">
        <v>45831</v>
      </c>
      <c r="F109" s="187">
        <v>11.42</v>
      </c>
      <c r="G109" s="630" t="s">
        <v>404</v>
      </c>
      <c r="H109" s="631"/>
      <c r="I109" s="631"/>
      <c r="J109" s="631"/>
      <c r="K109" s="186">
        <v>45835</v>
      </c>
      <c r="L109" s="184" t="s">
        <v>695</v>
      </c>
      <c r="M109" s="184"/>
      <c r="N109" s="462"/>
      <c r="O109" s="462"/>
      <c r="P109" s="462"/>
    </row>
    <row r="110" spans="1:16" s="153" customFormat="1" ht="33" customHeight="1">
      <c r="A110" s="184">
        <f t="shared" si="1"/>
        <v>98</v>
      </c>
      <c r="B110" s="185" t="s">
        <v>159</v>
      </c>
      <c r="C110" s="184" t="s">
        <v>681</v>
      </c>
      <c r="D110" s="184" t="s">
        <v>240</v>
      </c>
      <c r="E110" s="186">
        <v>45832</v>
      </c>
      <c r="F110" s="187">
        <v>11.42</v>
      </c>
      <c r="G110" s="630" t="s">
        <v>404</v>
      </c>
      <c r="H110" s="631"/>
      <c r="I110" s="631"/>
      <c r="J110" s="631"/>
      <c r="K110" s="186">
        <v>45847</v>
      </c>
      <c r="L110" s="184" t="s">
        <v>711</v>
      </c>
      <c r="M110" s="184"/>
      <c r="N110" s="462"/>
      <c r="O110" s="462"/>
      <c r="P110" s="462"/>
    </row>
    <row r="111" spans="1:16" s="153" customFormat="1" ht="33" customHeight="1">
      <c r="A111" s="184">
        <f t="shared" si="1"/>
        <v>99</v>
      </c>
      <c r="B111" s="185" t="s">
        <v>156</v>
      </c>
      <c r="C111" s="184" t="s">
        <v>681</v>
      </c>
      <c r="D111" s="184" t="s">
        <v>240</v>
      </c>
      <c r="E111" s="186">
        <v>45832</v>
      </c>
      <c r="F111" s="187">
        <v>11.42</v>
      </c>
      <c r="G111" s="630" t="s">
        <v>404</v>
      </c>
      <c r="H111" s="631"/>
      <c r="I111" s="631"/>
      <c r="J111" s="631"/>
      <c r="K111" s="186">
        <v>45841</v>
      </c>
      <c r="L111" s="184" t="s">
        <v>701</v>
      </c>
      <c r="M111" s="184"/>
      <c r="N111" s="462"/>
      <c r="O111" s="462"/>
      <c r="P111" s="462"/>
    </row>
    <row r="112" spans="1:16" s="153" customFormat="1" ht="33" customHeight="1">
      <c r="A112" s="184">
        <f t="shared" si="1"/>
        <v>100</v>
      </c>
      <c r="B112" s="185" t="s">
        <v>6</v>
      </c>
      <c r="C112" s="184" t="s">
        <v>451</v>
      </c>
      <c r="D112" s="184" t="s">
        <v>240</v>
      </c>
      <c r="E112" s="186">
        <v>45833</v>
      </c>
      <c r="F112" s="187">
        <v>11.42</v>
      </c>
      <c r="G112" s="630" t="s">
        <v>404</v>
      </c>
      <c r="H112" s="631"/>
      <c r="I112" s="631"/>
      <c r="J112" s="631"/>
      <c r="K112" s="186">
        <v>45838</v>
      </c>
      <c r="L112" s="184" t="s">
        <v>695</v>
      </c>
      <c r="M112" s="184"/>
      <c r="N112" s="462"/>
      <c r="O112" s="462"/>
      <c r="P112" s="462"/>
    </row>
    <row r="113" spans="1:16" s="153" customFormat="1" ht="33" customHeight="1">
      <c r="A113" s="184">
        <f t="shared" si="1"/>
        <v>101</v>
      </c>
      <c r="B113" s="185" t="s">
        <v>699</v>
      </c>
      <c r="C113" s="184" t="s">
        <v>700</v>
      </c>
      <c r="D113" s="184" t="s">
        <v>240</v>
      </c>
      <c r="E113" s="186">
        <v>45833</v>
      </c>
      <c r="F113" s="187">
        <v>28.1</v>
      </c>
      <c r="G113" s="630" t="s">
        <v>404</v>
      </c>
      <c r="H113" s="631"/>
      <c r="I113" s="631"/>
      <c r="J113" s="631"/>
      <c r="K113" s="186">
        <v>45858</v>
      </c>
      <c r="L113" s="184" t="s">
        <v>711</v>
      </c>
      <c r="M113" s="184"/>
      <c r="N113" s="462"/>
      <c r="O113" s="462"/>
      <c r="P113" s="462"/>
    </row>
    <row r="114" spans="1:16" s="153" customFormat="1" ht="33" customHeight="1">
      <c r="A114" s="184">
        <f t="shared" si="1"/>
        <v>102</v>
      </c>
      <c r="B114" s="185" t="s">
        <v>163</v>
      </c>
      <c r="C114" s="184" t="s">
        <v>403</v>
      </c>
      <c r="D114" s="184" t="s">
        <v>240</v>
      </c>
      <c r="E114" s="186">
        <v>45835</v>
      </c>
      <c r="F114" s="187">
        <v>11.42</v>
      </c>
      <c r="G114" s="630" t="s">
        <v>404</v>
      </c>
      <c r="H114" s="631"/>
      <c r="I114" s="631"/>
      <c r="J114" s="631"/>
      <c r="K114" s="186">
        <v>45843</v>
      </c>
      <c r="L114" s="184" t="s">
        <v>701</v>
      </c>
      <c r="M114" s="184"/>
      <c r="N114" s="462"/>
      <c r="O114" s="462"/>
      <c r="P114" s="462"/>
    </row>
    <row r="115" spans="1:16" s="153" customFormat="1" ht="33" customHeight="1">
      <c r="A115" s="184">
        <f t="shared" si="1"/>
        <v>103</v>
      </c>
      <c r="B115" s="185" t="s">
        <v>164</v>
      </c>
      <c r="C115" s="184" t="s">
        <v>703</v>
      </c>
      <c r="D115" s="184" t="s">
        <v>240</v>
      </c>
      <c r="E115" s="186">
        <v>45836</v>
      </c>
      <c r="F115" s="187">
        <v>11.42</v>
      </c>
      <c r="G115" s="630" t="s">
        <v>404</v>
      </c>
      <c r="H115" s="631"/>
      <c r="I115" s="631"/>
      <c r="J115" s="631"/>
      <c r="K115" s="186">
        <v>45861</v>
      </c>
      <c r="L115" s="184" t="s">
        <v>710</v>
      </c>
      <c r="M115" s="184"/>
      <c r="N115" s="462"/>
      <c r="O115" s="462"/>
      <c r="P115" s="462"/>
    </row>
    <row r="116" spans="1:16" s="153" customFormat="1" ht="33" customHeight="1">
      <c r="A116" s="184">
        <f t="shared" si="1"/>
        <v>104</v>
      </c>
      <c r="B116" s="185" t="s">
        <v>708</v>
      </c>
      <c r="C116" s="184" t="s">
        <v>606</v>
      </c>
      <c r="D116" s="184" t="s">
        <v>240</v>
      </c>
      <c r="E116" s="186">
        <v>45838</v>
      </c>
      <c r="F116" s="187">
        <v>27.5</v>
      </c>
      <c r="G116" s="630" t="s">
        <v>404</v>
      </c>
      <c r="H116" s="631"/>
      <c r="I116" s="631"/>
      <c r="J116" s="631"/>
      <c r="K116" s="186">
        <v>45846</v>
      </c>
      <c r="L116" s="184" t="s">
        <v>611</v>
      </c>
      <c r="M116" s="184"/>
      <c r="N116" s="462"/>
      <c r="O116" s="462"/>
      <c r="P116" s="462"/>
    </row>
    <row r="117" spans="1:16" s="153" customFormat="1" ht="33" customHeight="1">
      <c r="A117" s="184">
        <f t="shared" si="1"/>
        <v>105</v>
      </c>
      <c r="B117" s="185" t="s">
        <v>187</v>
      </c>
      <c r="C117" s="184" t="s">
        <v>703</v>
      </c>
      <c r="D117" s="184" t="s">
        <v>240</v>
      </c>
      <c r="E117" s="186">
        <v>45837</v>
      </c>
      <c r="F117" s="187">
        <v>11.42</v>
      </c>
      <c r="G117" s="630" t="s">
        <v>404</v>
      </c>
      <c r="H117" s="631"/>
      <c r="I117" s="631"/>
      <c r="J117" s="631"/>
      <c r="K117" s="186">
        <v>45840</v>
      </c>
      <c r="L117" s="184" t="s">
        <v>712</v>
      </c>
      <c r="M117" s="184"/>
      <c r="N117" s="462"/>
      <c r="O117" s="462"/>
      <c r="P117" s="462"/>
    </row>
    <row r="118" spans="1:16" s="153" customFormat="1" ht="33" customHeight="1">
      <c r="A118" s="184">
        <f t="shared" si="1"/>
        <v>106</v>
      </c>
      <c r="B118" s="185" t="s">
        <v>713</v>
      </c>
      <c r="C118" s="184" t="s">
        <v>654</v>
      </c>
      <c r="D118" s="184" t="s">
        <v>240</v>
      </c>
      <c r="E118" s="186">
        <v>45841</v>
      </c>
      <c r="F118" s="187">
        <v>28.1</v>
      </c>
      <c r="G118" s="630" t="s">
        <v>404</v>
      </c>
      <c r="H118" s="631"/>
      <c r="I118" s="631"/>
      <c r="J118" s="631"/>
      <c r="K118" s="186">
        <v>45851</v>
      </c>
      <c r="L118" s="184" t="s">
        <v>680</v>
      </c>
      <c r="M118" s="184"/>
      <c r="N118" s="462"/>
      <c r="O118" s="462"/>
      <c r="P118" s="462"/>
    </row>
    <row r="119" spans="1:16" s="153" customFormat="1" ht="33" customHeight="1">
      <c r="A119" s="184">
        <f t="shared" si="1"/>
        <v>107</v>
      </c>
      <c r="B119" s="185" t="s">
        <v>565</v>
      </c>
      <c r="C119" s="184" t="s">
        <v>686</v>
      </c>
      <c r="D119" s="184" t="s">
        <v>240</v>
      </c>
      <c r="E119" s="186">
        <v>45841</v>
      </c>
      <c r="F119" s="187">
        <v>99.27</v>
      </c>
      <c r="G119" s="630" t="s">
        <v>404</v>
      </c>
      <c r="H119" s="631"/>
      <c r="I119" s="631"/>
      <c r="J119" s="631"/>
      <c r="K119" s="186">
        <v>45854</v>
      </c>
      <c r="L119" s="184" t="s">
        <v>716</v>
      </c>
      <c r="M119" s="184"/>
      <c r="N119" s="462"/>
      <c r="O119" s="462"/>
      <c r="P119" s="462"/>
    </row>
    <row r="120" spans="1:16" s="153" customFormat="1" ht="33" customHeight="1">
      <c r="A120" s="184">
        <f t="shared" si="1"/>
        <v>108</v>
      </c>
      <c r="B120" s="185" t="s">
        <v>715</v>
      </c>
      <c r="C120" s="184" t="s">
        <v>610</v>
      </c>
      <c r="D120" s="184" t="s">
        <v>240</v>
      </c>
      <c r="E120" s="186">
        <v>45842</v>
      </c>
      <c r="F120" s="187">
        <v>28.1</v>
      </c>
      <c r="G120" s="630" t="s">
        <v>404</v>
      </c>
      <c r="H120" s="631"/>
      <c r="I120" s="631"/>
      <c r="J120" s="631"/>
      <c r="K120" s="186">
        <v>45852</v>
      </c>
      <c r="L120" s="184" t="s">
        <v>611</v>
      </c>
      <c r="M120" s="184"/>
      <c r="N120" s="462"/>
      <c r="O120" s="462"/>
      <c r="P120" s="462"/>
    </row>
    <row r="121" spans="1:16" s="153" customFormat="1" ht="33" customHeight="1">
      <c r="A121" s="184">
        <f t="shared" si="1"/>
        <v>109</v>
      </c>
      <c r="B121" s="185" t="s">
        <v>570</v>
      </c>
      <c r="C121" s="184" t="s">
        <v>455</v>
      </c>
      <c r="D121" s="184" t="s">
        <v>240</v>
      </c>
      <c r="E121" s="186">
        <v>45842</v>
      </c>
      <c r="F121" s="187">
        <v>11.73</v>
      </c>
      <c r="G121" s="630" t="s">
        <v>404</v>
      </c>
      <c r="H121" s="631"/>
      <c r="I121" s="631"/>
      <c r="J121" s="631"/>
      <c r="K121" s="186">
        <v>45848</v>
      </c>
      <c r="L121" s="184" t="s">
        <v>701</v>
      </c>
      <c r="M121" s="184"/>
      <c r="N121" s="462"/>
      <c r="O121" s="462"/>
      <c r="P121" s="462"/>
    </row>
    <row r="122" spans="1:16" s="153" customFormat="1" ht="33" customHeight="1">
      <c r="A122" s="184">
        <f t="shared" si="1"/>
        <v>110</v>
      </c>
      <c r="B122" s="185" t="s">
        <v>153</v>
      </c>
      <c r="C122" s="184" t="s">
        <v>451</v>
      </c>
      <c r="D122" s="184" t="s">
        <v>240</v>
      </c>
      <c r="E122" s="186">
        <v>45848</v>
      </c>
      <c r="F122" s="187">
        <v>11.42</v>
      </c>
      <c r="G122" s="630" t="s">
        <v>404</v>
      </c>
      <c r="H122" s="631"/>
      <c r="I122" s="631"/>
      <c r="J122" s="631"/>
      <c r="K122" s="186">
        <v>45854</v>
      </c>
      <c r="L122" s="184" t="s">
        <v>710</v>
      </c>
      <c r="M122" s="184"/>
      <c r="N122" s="462"/>
      <c r="O122" s="462"/>
      <c r="P122" s="462"/>
    </row>
    <row r="123" spans="1:16" s="153" customFormat="1" ht="33" customHeight="1">
      <c r="A123" s="184">
        <f t="shared" si="1"/>
        <v>111</v>
      </c>
      <c r="B123" s="185" t="s">
        <v>184</v>
      </c>
      <c r="C123" s="184" t="s">
        <v>455</v>
      </c>
      <c r="D123" s="184" t="s">
        <v>240</v>
      </c>
      <c r="E123" s="478" t="s">
        <v>717</v>
      </c>
      <c r="F123" s="187">
        <v>11.73</v>
      </c>
      <c r="G123" s="630" t="s">
        <v>404</v>
      </c>
      <c r="H123" s="631"/>
      <c r="I123" s="631"/>
      <c r="J123" s="631"/>
      <c r="K123" s="186">
        <v>45867</v>
      </c>
      <c r="L123" s="184" t="s">
        <v>695</v>
      </c>
      <c r="M123" s="184"/>
      <c r="N123" s="462"/>
      <c r="O123" s="462"/>
      <c r="P123" s="462"/>
    </row>
    <row r="124" spans="1:16" s="153" customFormat="1" ht="33" customHeight="1">
      <c r="A124" s="184">
        <f t="shared" si="1"/>
        <v>112</v>
      </c>
      <c r="B124" s="185" t="s">
        <v>189</v>
      </c>
      <c r="C124" s="184" t="s">
        <v>451</v>
      </c>
      <c r="D124" s="184" t="s">
        <v>240</v>
      </c>
      <c r="E124" s="186">
        <v>45853</v>
      </c>
      <c r="F124" s="187">
        <v>11.42</v>
      </c>
      <c r="G124" s="630" t="s">
        <v>404</v>
      </c>
      <c r="H124" s="631"/>
      <c r="I124" s="631"/>
      <c r="J124" s="631"/>
      <c r="K124" s="186">
        <v>45856</v>
      </c>
      <c r="L124" s="184" t="s">
        <v>611</v>
      </c>
      <c r="M124" s="184"/>
      <c r="N124" s="462"/>
      <c r="O124" s="462"/>
      <c r="P124" s="462"/>
    </row>
    <row r="125" spans="1:16" s="153" customFormat="1" ht="33" customHeight="1">
      <c r="A125" s="184">
        <f t="shared" si="1"/>
        <v>113</v>
      </c>
      <c r="B125" s="185" t="s">
        <v>185</v>
      </c>
      <c r="C125" s="184" t="s">
        <v>451</v>
      </c>
      <c r="D125" s="184" t="s">
        <v>240</v>
      </c>
      <c r="E125" s="186">
        <v>45870</v>
      </c>
      <c r="F125" s="187">
        <v>11.42</v>
      </c>
      <c r="G125" s="630" t="s">
        <v>404</v>
      </c>
      <c r="H125" s="631"/>
      <c r="I125" s="631"/>
      <c r="J125" s="631"/>
      <c r="K125" s="186">
        <v>45872</v>
      </c>
      <c r="L125" s="184" t="s">
        <v>695</v>
      </c>
      <c r="M125" s="184"/>
      <c r="N125" s="462"/>
      <c r="O125" s="462"/>
      <c r="P125" s="462"/>
    </row>
    <row r="126" spans="1:16" s="153" customFormat="1" ht="33" customHeight="1">
      <c r="A126" s="184">
        <f t="shared" si="1"/>
        <v>114</v>
      </c>
      <c r="B126" s="185" t="s">
        <v>186</v>
      </c>
      <c r="C126" s="184" t="s">
        <v>518</v>
      </c>
      <c r="D126" s="184" t="s">
        <v>240</v>
      </c>
      <c r="E126" s="186">
        <v>45871</v>
      </c>
      <c r="F126" s="187">
        <v>11.42</v>
      </c>
      <c r="G126" s="630" t="s">
        <v>404</v>
      </c>
      <c r="H126" s="631"/>
      <c r="I126" s="631"/>
      <c r="J126" s="631"/>
      <c r="K126" s="186">
        <v>45875</v>
      </c>
      <c r="L126" s="184" t="s">
        <v>718</v>
      </c>
      <c r="M126" s="184"/>
      <c r="N126" s="462"/>
      <c r="O126" s="462"/>
      <c r="P126" s="462"/>
    </row>
    <row r="127" spans="1:16" s="153" customFormat="1" ht="33" customHeight="1">
      <c r="A127" s="184">
        <f t="shared" si="1"/>
        <v>115</v>
      </c>
      <c r="B127" s="185" t="s">
        <v>728</v>
      </c>
      <c r="C127" s="184" t="s">
        <v>729</v>
      </c>
      <c r="D127" s="184" t="s">
        <v>240</v>
      </c>
      <c r="E127" s="186">
        <v>45892</v>
      </c>
      <c r="F127" s="187">
        <v>28.1</v>
      </c>
      <c r="G127" s="630" t="s">
        <v>404</v>
      </c>
      <c r="H127" s="631"/>
      <c r="I127" s="631"/>
      <c r="J127" s="631"/>
      <c r="K127" s="186">
        <v>45898</v>
      </c>
      <c r="L127" s="184" t="s">
        <v>718</v>
      </c>
      <c r="M127" s="184"/>
      <c r="N127" s="462"/>
      <c r="O127" s="462"/>
      <c r="P127" s="462"/>
    </row>
    <row r="128" spans="1:16" s="153" customFormat="1" ht="33" customHeight="1">
      <c r="A128" s="184"/>
      <c r="B128" s="185"/>
      <c r="C128" s="184"/>
      <c r="D128" s="184"/>
      <c r="E128" s="186"/>
      <c r="F128" s="187"/>
      <c r="G128" s="463"/>
      <c r="H128" s="287"/>
      <c r="I128" s="287"/>
      <c r="J128" s="287"/>
      <c r="K128" s="186"/>
      <c r="L128" s="184"/>
      <c r="M128" s="184"/>
      <c r="N128" s="462"/>
      <c r="O128" s="462"/>
      <c r="P128" s="462"/>
    </row>
    <row r="129" spans="1:16" s="153" customFormat="1" ht="21" customHeight="1">
      <c r="A129" s="287"/>
      <c r="B129" s="185"/>
      <c r="C129" s="184"/>
      <c r="D129" s="184"/>
      <c r="E129" s="288"/>
      <c r="F129" s="464"/>
      <c r="G129" s="465"/>
      <c r="H129" s="465"/>
      <c r="I129" s="465"/>
      <c r="J129" s="288"/>
      <c r="K129" s="184"/>
      <c r="L129" s="287"/>
      <c r="M129" s="154"/>
    </row>
    <row r="130" spans="1:16" ht="21" customHeight="1">
      <c r="A130" s="658" t="s">
        <v>103</v>
      </c>
      <c r="B130" s="658"/>
      <c r="C130" s="658"/>
      <c r="D130" s="658"/>
      <c r="E130" s="658"/>
      <c r="F130" s="658"/>
      <c r="G130" s="658"/>
      <c r="H130" s="658"/>
      <c r="I130" s="658"/>
      <c r="J130" s="658"/>
      <c r="K130" s="658"/>
      <c r="L130" s="658"/>
      <c r="M130" s="658"/>
      <c r="N130" s="658"/>
      <c r="O130" s="658"/>
      <c r="P130" s="658"/>
    </row>
    <row r="131" spans="1:16" s="45" customFormat="1" ht="29" customHeight="1" thickBot="1">
      <c r="A131" s="163" t="s">
        <v>405</v>
      </c>
      <c r="B131" s="163" t="s">
        <v>82</v>
      </c>
      <c r="C131" s="163" t="s">
        <v>60</v>
      </c>
      <c r="D131" s="163" t="s">
        <v>239</v>
      </c>
      <c r="E131" s="163" t="s">
        <v>397</v>
      </c>
      <c r="F131" s="163" t="s">
        <v>371</v>
      </c>
      <c r="G131" s="608" t="s">
        <v>112</v>
      </c>
      <c r="H131" s="609"/>
      <c r="I131" s="609"/>
      <c r="J131" s="610"/>
      <c r="K131" s="163" t="s">
        <v>399</v>
      </c>
      <c r="L131" s="163" t="s">
        <v>400</v>
      </c>
      <c r="M131" s="163" t="s">
        <v>401</v>
      </c>
      <c r="N131" s="608" t="s">
        <v>402</v>
      </c>
      <c r="O131" s="609"/>
      <c r="P131" s="610"/>
    </row>
    <row r="132" spans="1:16" s="275" customFormat="1" ht="21" customHeight="1">
      <c r="A132" s="287">
        <v>1</v>
      </c>
      <c r="B132" s="185" t="s">
        <v>16</v>
      </c>
      <c r="C132" s="184" t="s">
        <v>403</v>
      </c>
      <c r="D132" s="287" t="s">
        <v>240</v>
      </c>
      <c r="E132" s="288">
        <v>45574</v>
      </c>
      <c r="F132" s="289">
        <v>27.96</v>
      </c>
      <c r="G132" s="606" t="s">
        <v>404</v>
      </c>
      <c r="H132" s="606"/>
      <c r="I132" s="606"/>
      <c r="J132" s="606"/>
      <c r="K132" s="288">
        <v>45592</v>
      </c>
      <c r="L132" s="287" t="s">
        <v>502</v>
      </c>
      <c r="M132" s="287"/>
      <c r="N132" s="607"/>
      <c r="O132" s="607"/>
      <c r="P132" s="607"/>
    </row>
    <row r="133" spans="1:16" s="45" customFormat="1" ht="21" customHeight="1">
      <c r="A133" s="287">
        <v>2</v>
      </c>
      <c r="B133" s="185" t="s">
        <v>129</v>
      </c>
      <c r="C133" s="184" t="s">
        <v>403</v>
      </c>
      <c r="D133" s="287" t="s">
        <v>240</v>
      </c>
      <c r="E133" s="288">
        <v>45593</v>
      </c>
      <c r="F133" s="289">
        <v>27.96</v>
      </c>
      <c r="G133" s="606" t="s">
        <v>404</v>
      </c>
      <c r="H133" s="606"/>
      <c r="I133" s="606"/>
      <c r="J133" s="606"/>
      <c r="K133" s="288">
        <v>45601</v>
      </c>
      <c r="L133" s="287" t="s">
        <v>502</v>
      </c>
      <c r="M133" s="287"/>
      <c r="N133" s="611"/>
      <c r="O133" s="611"/>
      <c r="P133" s="611"/>
    </row>
    <row r="134" spans="1:16" s="275" customFormat="1" ht="21" customHeight="1">
      <c r="A134" s="287">
        <v>3</v>
      </c>
      <c r="B134" s="290" t="s">
        <v>506</v>
      </c>
      <c r="C134" s="184" t="s">
        <v>403</v>
      </c>
      <c r="D134" s="287" t="s">
        <v>240</v>
      </c>
      <c r="E134" s="288">
        <v>45601</v>
      </c>
      <c r="F134" s="289">
        <v>27.96</v>
      </c>
      <c r="G134" s="606" t="s">
        <v>404</v>
      </c>
      <c r="H134" s="606"/>
      <c r="I134" s="606"/>
      <c r="J134" s="606"/>
      <c r="K134" s="288">
        <v>45609</v>
      </c>
      <c r="L134" s="287" t="s">
        <v>502</v>
      </c>
      <c r="M134" s="287"/>
      <c r="N134" s="607"/>
      <c r="O134" s="607"/>
      <c r="P134" s="607"/>
    </row>
    <row r="135" spans="1:16" s="275" customFormat="1" ht="21" customHeight="1">
      <c r="A135" s="287">
        <v>4</v>
      </c>
      <c r="B135" s="290" t="s">
        <v>18</v>
      </c>
      <c r="C135" s="184" t="s">
        <v>403</v>
      </c>
      <c r="D135" s="287" t="s">
        <v>240</v>
      </c>
      <c r="E135" s="288">
        <v>45610</v>
      </c>
      <c r="F135" s="289">
        <v>27.96</v>
      </c>
      <c r="G135" s="606" t="s">
        <v>404</v>
      </c>
      <c r="H135" s="606"/>
      <c r="I135" s="606"/>
      <c r="J135" s="606"/>
      <c r="K135" s="288">
        <v>45615</v>
      </c>
      <c r="L135" s="287" t="s">
        <v>502</v>
      </c>
      <c r="M135" s="287"/>
      <c r="N135" s="607" t="s">
        <v>513</v>
      </c>
      <c r="O135" s="607"/>
      <c r="P135" s="607"/>
    </row>
    <row r="136" spans="1:16" s="275" customFormat="1" ht="21" customHeight="1">
      <c r="A136" s="287">
        <v>5</v>
      </c>
      <c r="B136" s="290" t="s">
        <v>134</v>
      </c>
      <c r="C136" s="184" t="s">
        <v>403</v>
      </c>
      <c r="D136" s="287" t="s">
        <v>240</v>
      </c>
      <c r="E136" s="288">
        <v>45615</v>
      </c>
      <c r="F136" s="289">
        <v>27.96</v>
      </c>
      <c r="G136" s="606" t="s">
        <v>404</v>
      </c>
      <c r="H136" s="606"/>
      <c r="I136" s="606"/>
      <c r="J136" s="606"/>
      <c r="K136" s="288">
        <v>45620</v>
      </c>
      <c r="L136" s="287" t="s">
        <v>502</v>
      </c>
      <c r="M136" s="287"/>
      <c r="N136" s="607" t="s">
        <v>109</v>
      </c>
      <c r="O136" s="607"/>
      <c r="P136" s="607"/>
    </row>
    <row r="137" spans="1:16" s="275" customFormat="1" ht="21" customHeight="1">
      <c r="A137" s="287">
        <v>6</v>
      </c>
      <c r="B137" s="290" t="s">
        <v>2</v>
      </c>
      <c r="C137" s="184" t="s">
        <v>403</v>
      </c>
      <c r="D137" s="287" t="s">
        <v>240</v>
      </c>
      <c r="E137" s="288">
        <v>45622</v>
      </c>
      <c r="F137" s="289">
        <v>27.96</v>
      </c>
      <c r="G137" s="606" t="s">
        <v>404</v>
      </c>
      <c r="H137" s="606"/>
      <c r="I137" s="606"/>
      <c r="J137" s="606"/>
      <c r="K137" s="288">
        <v>45627</v>
      </c>
      <c r="L137" s="287" t="s">
        <v>502</v>
      </c>
      <c r="M137" s="287"/>
      <c r="N137" s="607"/>
      <c r="O137" s="607"/>
      <c r="P137" s="607"/>
    </row>
    <row r="138" spans="1:16" s="275" customFormat="1" ht="21" customHeight="1">
      <c r="A138" s="287">
        <v>7</v>
      </c>
      <c r="B138" s="290" t="s">
        <v>49</v>
      </c>
      <c r="C138" s="184" t="s">
        <v>403</v>
      </c>
      <c r="D138" s="287" t="s">
        <v>240</v>
      </c>
      <c r="E138" s="288">
        <v>45628</v>
      </c>
      <c r="F138" s="289">
        <v>27.96</v>
      </c>
      <c r="G138" s="606" t="s">
        <v>404</v>
      </c>
      <c r="H138" s="606"/>
      <c r="I138" s="606"/>
      <c r="J138" s="606"/>
      <c r="K138" s="288">
        <v>45632</v>
      </c>
      <c r="L138" s="287" t="s">
        <v>502</v>
      </c>
      <c r="M138" s="287"/>
      <c r="N138" s="607"/>
      <c r="O138" s="607"/>
      <c r="P138" s="607"/>
    </row>
    <row r="139" spans="1:16" s="275" customFormat="1" ht="21" customHeight="1">
      <c r="A139" s="287">
        <v>8</v>
      </c>
      <c r="B139" s="290" t="s">
        <v>52</v>
      </c>
      <c r="C139" s="184" t="s">
        <v>403</v>
      </c>
      <c r="D139" s="287" t="s">
        <v>240</v>
      </c>
      <c r="E139" s="288">
        <v>45629</v>
      </c>
      <c r="F139" s="289">
        <v>27.96</v>
      </c>
      <c r="G139" s="606" t="s">
        <v>404</v>
      </c>
      <c r="H139" s="606"/>
      <c r="I139" s="606"/>
      <c r="J139" s="606"/>
      <c r="K139" s="288">
        <v>45637</v>
      </c>
      <c r="L139" s="287" t="s">
        <v>512</v>
      </c>
      <c r="M139" s="287"/>
      <c r="N139" s="607" t="s">
        <v>513</v>
      </c>
      <c r="O139" s="607"/>
      <c r="P139" s="607"/>
    </row>
    <row r="140" spans="1:16" s="275" customFormat="1" ht="21" customHeight="1">
      <c r="A140" s="287">
        <v>9</v>
      </c>
      <c r="B140" s="290" t="s">
        <v>148</v>
      </c>
      <c r="C140" s="184" t="s">
        <v>403</v>
      </c>
      <c r="D140" s="287" t="s">
        <v>240</v>
      </c>
      <c r="E140" s="288">
        <v>45632</v>
      </c>
      <c r="F140" s="289">
        <v>27.96</v>
      </c>
      <c r="G140" s="606" t="s">
        <v>404</v>
      </c>
      <c r="H140" s="606"/>
      <c r="I140" s="606"/>
      <c r="J140" s="606"/>
      <c r="K140" s="288">
        <v>45637</v>
      </c>
      <c r="L140" s="287" t="s">
        <v>502</v>
      </c>
      <c r="M140" s="287"/>
      <c r="N140" s="607"/>
      <c r="O140" s="607"/>
      <c r="P140" s="607"/>
    </row>
    <row r="141" spans="1:16" s="275" customFormat="1" ht="21" customHeight="1">
      <c r="A141" s="287">
        <v>10</v>
      </c>
      <c r="B141" s="290" t="s">
        <v>149</v>
      </c>
      <c r="C141" s="184" t="s">
        <v>447</v>
      </c>
      <c r="D141" s="287" t="s">
        <v>240</v>
      </c>
      <c r="E141" s="288">
        <v>45638</v>
      </c>
      <c r="F141" s="289">
        <v>29.12</v>
      </c>
      <c r="G141" s="606" t="s">
        <v>404</v>
      </c>
      <c r="H141" s="606"/>
      <c r="I141" s="606"/>
      <c r="J141" s="606"/>
      <c r="K141" s="375">
        <v>45644</v>
      </c>
      <c r="L141" s="287" t="s">
        <v>502</v>
      </c>
      <c r="M141" s="287"/>
      <c r="N141" s="607"/>
      <c r="O141" s="607"/>
      <c r="P141" s="607"/>
    </row>
    <row r="142" spans="1:16" s="275" customFormat="1" ht="21" customHeight="1">
      <c r="A142" s="287">
        <v>11</v>
      </c>
      <c r="B142" s="290" t="s">
        <v>51</v>
      </c>
      <c r="C142" s="184" t="s">
        <v>403</v>
      </c>
      <c r="D142" s="287" t="s">
        <v>240</v>
      </c>
      <c r="E142" s="288">
        <v>45638</v>
      </c>
      <c r="F142" s="289">
        <v>27.96</v>
      </c>
      <c r="G142" s="606" t="s">
        <v>404</v>
      </c>
      <c r="H142" s="606"/>
      <c r="I142" s="606"/>
      <c r="J142" s="606"/>
      <c r="K142" s="288">
        <v>45644</v>
      </c>
      <c r="L142" s="287" t="s">
        <v>512</v>
      </c>
      <c r="M142" s="287"/>
      <c r="N142" s="607"/>
      <c r="O142" s="607"/>
      <c r="P142" s="607"/>
    </row>
    <row r="143" spans="1:16" s="275" customFormat="1" ht="21" customHeight="1">
      <c r="A143" s="287">
        <v>12</v>
      </c>
      <c r="B143" s="290" t="s">
        <v>141</v>
      </c>
      <c r="C143" s="184" t="s">
        <v>447</v>
      </c>
      <c r="D143" s="287" t="s">
        <v>240</v>
      </c>
      <c r="E143" s="288">
        <v>45645</v>
      </c>
      <c r="F143" s="289">
        <v>29.12</v>
      </c>
      <c r="G143" s="606" t="s">
        <v>404</v>
      </c>
      <c r="H143" s="606"/>
      <c r="I143" s="606"/>
      <c r="J143" s="606"/>
      <c r="K143" s="288">
        <v>45653</v>
      </c>
      <c r="L143" s="287" t="s">
        <v>502</v>
      </c>
      <c r="M143" s="287"/>
      <c r="N143" s="607"/>
      <c r="O143" s="607"/>
      <c r="P143" s="607"/>
    </row>
    <row r="144" spans="1:16" s="275" customFormat="1" ht="21" customHeight="1">
      <c r="A144" s="287">
        <v>13</v>
      </c>
      <c r="B144" s="290" t="s">
        <v>137</v>
      </c>
      <c r="C144" s="184" t="s">
        <v>456</v>
      </c>
      <c r="D144" s="287" t="s">
        <v>240</v>
      </c>
      <c r="E144" s="288">
        <v>45645</v>
      </c>
      <c r="F144" s="289">
        <v>34.630000000000003</v>
      </c>
      <c r="G144" s="606" t="s">
        <v>404</v>
      </c>
      <c r="H144" s="606"/>
      <c r="I144" s="606"/>
      <c r="J144" s="606"/>
      <c r="K144" s="288">
        <v>45655</v>
      </c>
      <c r="L144" s="287" t="s">
        <v>512</v>
      </c>
      <c r="M144" s="287"/>
      <c r="N144" s="607"/>
      <c r="O144" s="607"/>
      <c r="P144" s="607"/>
    </row>
    <row r="145" spans="1:16" s="275" customFormat="1" ht="21" customHeight="1">
      <c r="A145" s="287">
        <v>14</v>
      </c>
      <c r="B145" s="290" t="s">
        <v>127</v>
      </c>
      <c r="C145" s="184" t="s">
        <v>403</v>
      </c>
      <c r="D145" s="287" t="s">
        <v>240</v>
      </c>
      <c r="E145" s="288">
        <v>45655</v>
      </c>
      <c r="F145" s="289">
        <v>27.96</v>
      </c>
      <c r="G145" s="606" t="s">
        <v>404</v>
      </c>
      <c r="H145" s="606"/>
      <c r="I145" s="606"/>
      <c r="J145" s="606"/>
      <c r="K145" s="288">
        <v>45296</v>
      </c>
      <c r="L145" s="287" t="s">
        <v>502</v>
      </c>
      <c r="M145" s="287"/>
      <c r="N145" s="607"/>
      <c r="O145" s="607"/>
      <c r="P145" s="607"/>
    </row>
    <row r="146" spans="1:16" s="275" customFormat="1" ht="21" customHeight="1">
      <c r="A146" s="287">
        <v>15</v>
      </c>
      <c r="B146" s="290" t="s">
        <v>144</v>
      </c>
      <c r="C146" s="184" t="s">
        <v>403</v>
      </c>
      <c r="D146" s="287" t="s">
        <v>240</v>
      </c>
      <c r="E146" s="288">
        <v>45656</v>
      </c>
      <c r="F146" s="289">
        <v>27.96</v>
      </c>
      <c r="G146" s="606" t="s">
        <v>404</v>
      </c>
      <c r="H146" s="606"/>
      <c r="I146" s="606"/>
      <c r="J146" s="606"/>
      <c r="K146" s="288">
        <v>45298</v>
      </c>
      <c r="L146" s="287" t="s">
        <v>512</v>
      </c>
      <c r="M146" s="287"/>
      <c r="N146" s="607"/>
      <c r="O146" s="607"/>
      <c r="P146" s="607"/>
    </row>
    <row r="147" spans="1:16" s="275" customFormat="1" ht="21" customHeight="1">
      <c r="A147" s="287">
        <v>16</v>
      </c>
      <c r="B147" s="290" t="s">
        <v>167</v>
      </c>
      <c r="C147" s="184" t="s">
        <v>403</v>
      </c>
      <c r="D147" s="287" t="s">
        <v>240</v>
      </c>
      <c r="E147" s="288">
        <v>45298</v>
      </c>
      <c r="F147" s="289">
        <v>27.96</v>
      </c>
      <c r="G147" s="606" t="s">
        <v>404</v>
      </c>
      <c r="H147" s="606"/>
      <c r="I147" s="606"/>
      <c r="J147" s="606"/>
      <c r="K147" s="288">
        <v>45668</v>
      </c>
      <c r="L147" s="287" t="s">
        <v>502</v>
      </c>
      <c r="M147" s="287"/>
      <c r="N147" s="607"/>
      <c r="O147" s="607"/>
      <c r="P147" s="607"/>
    </row>
    <row r="148" spans="1:16" s="275" customFormat="1" ht="21" customHeight="1">
      <c r="A148" s="287">
        <f t="shared" ref="A148:A153" si="2">A147+1</f>
        <v>17</v>
      </c>
      <c r="B148" s="290" t="s">
        <v>177</v>
      </c>
      <c r="C148" s="184" t="s">
        <v>403</v>
      </c>
      <c r="D148" s="287" t="s">
        <v>240</v>
      </c>
      <c r="E148" s="288">
        <v>45300</v>
      </c>
      <c r="F148" s="289">
        <v>27.96</v>
      </c>
      <c r="G148" s="606" t="s">
        <v>404</v>
      </c>
      <c r="H148" s="606"/>
      <c r="I148" s="606"/>
      <c r="J148" s="606"/>
      <c r="K148" s="288">
        <v>45672</v>
      </c>
      <c r="L148" s="287" t="s">
        <v>512</v>
      </c>
      <c r="M148" s="287"/>
      <c r="N148" s="607"/>
      <c r="O148" s="607"/>
      <c r="P148" s="607"/>
    </row>
    <row r="149" spans="1:16" s="275" customFormat="1" ht="21" customHeight="1">
      <c r="A149" s="287">
        <f t="shared" si="2"/>
        <v>18</v>
      </c>
      <c r="B149" s="290" t="s">
        <v>161</v>
      </c>
      <c r="C149" s="184" t="s">
        <v>447</v>
      </c>
      <c r="D149" s="287" t="s">
        <v>240</v>
      </c>
      <c r="E149" s="288">
        <v>45670</v>
      </c>
      <c r="F149" s="289">
        <v>29</v>
      </c>
      <c r="G149" s="606" t="s">
        <v>404</v>
      </c>
      <c r="H149" s="606"/>
      <c r="I149" s="606"/>
      <c r="J149" s="606"/>
      <c r="K149" s="288">
        <v>45675</v>
      </c>
      <c r="L149" s="287" t="s">
        <v>502</v>
      </c>
      <c r="M149" s="287"/>
      <c r="N149" s="607"/>
      <c r="O149" s="607"/>
      <c r="P149" s="607"/>
    </row>
    <row r="150" spans="1:16" s="275" customFormat="1" ht="21" customHeight="1">
      <c r="A150" s="287">
        <f t="shared" si="2"/>
        <v>19</v>
      </c>
      <c r="B150" s="290" t="s">
        <v>178</v>
      </c>
      <c r="C150" s="184" t="s">
        <v>447</v>
      </c>
      <c r="D150" s="287" t="s">
        <v>240</v>
      </c>
      <c r="E150" s="288">
        <v>45673</v>
      </c>
      <c r="F150" s="289">
        <v>29</v>
      </c>
      <c r="G150" s="606" t="s">
        <v>404</v>
      </c>
      <c r="H150" s="606"/>
      <c r="I150" s="606"/>
      <c r="J150" s="606"/>
      <c r="K150" s="288">
        <v>45680</v>
      </c>
      <c r="L150" s="287" t="s">
        <v>512</v>
      </c>
      <c r="M150" s="287"/>
      <c r="N150" s="607"/>
      <c r="O150" s="607"/>
      <c r="P150" s="607"/>
    </row>
    <row r="151" spans="1:16" s="275" customFormat="1" ht="21" customHeight="1">
      <c r="A151" s="287">
        <f t="shared" si="2"/>
        <v>20</v>
      </c>
      <c r="B151" s="290" t="s">
        <v>157</v>
      </c>
      <c r="C151" s="184" t="s">
        <v>403</v>
      </c>
      <c r="D151" s="287" t="s">
        <v>240</v>
      </c>
      <c r="E151" s="288">
        <v>45673</v>
      </c>
      <c r="F151" s="289">
        <v>28</v>
      </c>
      <c r="G151" s="606" t="s">
        <v>404</v>
      </c>
      <c r="H151" s="606"/>
      <c r="I151" s="606"/>
      <c r="J151" s="606"/>
      <c r="K151" s="288">
        <v>45680</v>
      </c>
      <c r="L151" s="287" t="s">
        <v>502</v>
      </c>
      <c r="M151" s="287"/>
      <c r="N151" s="607"/>
      <c r="O151" s="607"/>
      <c r="P151" s="607"/>
    </row>
    <row r="152" spans="1:16" s="275" customFormat="1" ht="27.65" customHeight="1">
      <c r="A152" s="287">
        <f t="shared" si="2"/>
        <v>21</v>
      </c>
      <c r="B152" s="290" t="s">
        <v>180</v>
      </c>
      <c r="C152" s="184" t="s">
        <v>447</v>
      </c>
      <c r="D152" s="287" t="s">
        <v>240</v>
      </c>
      <c r="E152" s="288">
        <v>45681</v>
      </c>
      <c r="F152" s="289">
        <v>29</v>
      </c>
      <c r="G152" s="606" t="s">
        <v>404</v>
      </c>
      <c r="H152" s="606"/>
      <c r="I152" s="606"/>
      <c r="J152" s="606"/>
      <c r="K152" s="288">
        <v>45699</v>
      </c>
      <c r="L152" s="287" t="s">
        <v>512</v>
      </c>
      <c r="M152" s="287"/>
      <c r="N152" s="612"/>
      <c r="O152" s="612"/>
      <c r="P152" s="612"/>
    </row>
    <row r="153" spans="1:16" s="275" customFormat="1" ht="21" customHeight="1">
      <c r="A153" s="287">
        <f t="shared" si="2"/>
        <v>22</v>
      </c>
      <c r="B153" s="290" t="s">
        <v>17</v>
      </c>
      <c r="C153" s="184" t="s">
        <v>403</v>
      </c>
      <c r="D153" s="287" t="s">
        <v>240</v>
      </c>
      <c r="E153" s="288">
        <v>45681</v>
      </c>
      <c r="F153" s="289">
        <v>28</v>
      </c>
      <c r="G153" s="606" t="s">
        <v>404</v>
      </c>
      <c r="H153" s="606"/>
      <c r="I153" s="606"/>
      <c r="J153" s="606"/>
      <c r="K153" s="288">
        <v>45687</v>
      </c>
      <c r="L153" s="287" t="s">
        <v>502</v>
      </c>
      <c r="M153" s="287"/>
      <c r="N153" s="613"/>
      <c r="O153" s="613"/>
      <c r="P153" s="613"/>
    </row>
    <row r="154" spans="1:16" s="275" customFormat="1" ht="21" customHeight="1">
      <c r="A154" s="287">
        <f t="shared" ref="A154:A196" si="3">A153+1</f>
        <v>23</v>
      </c>
      <c r="B154" s="290" t="s">
        <v>179</v>
      </c>
      <c r="C154" s="184" t="s">
        <v>403</v>
      </c>
      <c r="D154" s="287" t="s">
        <v>240</v>
      </c>
      <c r="E154" s="288">
        <v>45682</v>
      </c>
      <c r="F154" s="289">
        <v>28</v>
      </c>
      <c r="G154" s="606" t="s">
        <v>404</v>
      </c>
      <c r="H154" s="606"/>
      <c r="I154" s="606"/>
      <c r="J154" s="606"/>
      <c r="K154" s="288">
        <v>45690</v>
      </c>
      <c r="L154" s="287" t="s">
        <v>512</v>
      </c>
      <c r="M154" s="287"/>
      <c r="N154" s="607"/>
      <c r="O154" s="607"/>
      <c r="P154" s="607"/>
    </row>
    <row r="155" spans="1:16" s="275" customFormat="1" ht="21" customHeight="1">
      <c r="A155" s="287">
        <f t="shared" si="3"/>
        <v>24</v>
      </c>
      <c r="B155" s="290" t="s">
        <v>138</v>
      </c>
      <c r="C155" s="184" t="s">
        <v>447</v>
      </c>
      <c r="D155" s="287" t="s">
        <v>240</v>
      </c>
      <c r="E155" s="288">
        <v>45688</v>
      </c>
      <c r="F155" s="289">
        <v>29</v>
      </c>
      <c r="G155" s="606" t="s">
        <v>404</v>
      </c>
      <c r="H155" s="606"/>
      <c r="I155" s="606"/>
      <c r="J155" s="606"/>
      <c r="K155" s="288">
        <v>45693</v>
      </c>
      <c r="L155" s="287" t="s">
        <v>502</v>
      </c>
      <c r="M155" s="287"/>
      <c r="N155" s="607"/>
      <c r="O155" s="607"/>
      <c r="P155" s="607"/>
    </row>
    <row r="156" spans="1:16" s="275" customFormat="1" ht="27.65" customHeight="1">
      <c r="A156" s="287">
        <f t="shared" si="3"/>
        <v>25</v>
      </c>
      <c r="B156" s="290" t="s">
        <v>146</v>
      </c>
      <c r="C156" s="184" t="s">
        <v>455</v>
      </c>
      <c r="D156" s="287" t="s">
        <v>240</v>
      </c>
      <c r="E156" s="288">
        <v>45694</v>
      </c>
      <c r="F156" s="289">
        <v>33</v>
      </c>
      <c r="G156" s="606" t="s">
        <v>404</v>
      </c>
      <c r="H156" s="606"/>
      <c r="I156" s="606"/>
      <c r="J156" s="606"/>
      <c r="K156" s="288">
        <v>45699</v>
      </c>
      <c r="L156" s="287" t="s">
        <v>502</v>
      </c>
      <c r="M156" s="287"/>
      <c r="N156" s="612"/>
      <c r="O156" s="612"/>
      <c r="P156" s="612"/>
    </row>
    <row r="157" spans="1:16" s="275" customFormat="1" ht="27.65" customHeight="1">
      <c r="A157" s="287">
        <f t="shared" si="3"/>
        <v>26</v>
      </c>
      <c r="B157" s="290" t="s">
        <v>147</v>
      </c>
      <c r="C157" s="184" t="s">
        <v>447</v>
      </c>
      <c r="D157" s="287" t="s">
        <v>240</v>
      </c>
      <c r="E157" s="288">
        <v>45700</v>
      </c>
      <c r="F157" s="289">
        <v>29</v>
      </c>
      <c r="G157" s="606" t="s">
        <v>404</v>
      </c>
      <c r="H157" s="606"/>
      <c r="I157" s="606"/>
      <c r="J157" s="606"/>
      <c r="K157" s="288">
        <v>45705</v>
      </c>
      <c r="L157" s="287" t="s">
        <v>502</v>
      </c>
      <c r="M157" s="287"/>
      <c r="N157" s="612"/>
      <c r="O157" s="612"/>
      <c r="P157" s="612"/>
    </row>
    <row r="158" spans="1:16" s="275" customFormat="1" ht="27.65" customHeight="1">
      <c r="A158" s="287">
        <f t="shared" si="3"/>
        <v>27</v>
      </c>
      <c r="B158" s="290" t="s">
        <v>176</v>
      </c>
      <c r="C158" s="184" t="s">
        <v>447</v>
      </c>
      <c r="D158" s="287" t="s">
        <v>240</v>
      </c>
      <c r="E158" s="288">
        <v>45700</v>
      </c>
      <c r="F158" s="289">
        <v>29</v>
      </c>
      <c r="G158" s="606" t="s">
        <v>404</v>
      </c>
      <c r="H158" s="606"/>
      <c r="I158" s="606"/>
      <c r="J158" s="606"/>
      <c r="K158" s="288">
        <v>45708</v>
      </c>
      <c r="L158" s="287" t="s">
        <v>502</v>
      </c>
      <c r="M158" s="287"/>
      <c r="N158" s="612"/>
      <c r="O158" s="612"/>
      <c r="P158" s="612"/>
    </row>
    <row r="159" spans="1:16" s="275" customFormat="1" ht="27.65" customHeight="1">
      <c r="A159" s="287">
        <f t="shared" si="3"/>
        <v>28</v>
      </c>
      <c r="B159" s="290" t="s">
        <v>508</v>
      </c>
      <c r="C159" s="184" t="s">
        <v>479</v>
      </c>
      <c r="D159" s="287" t="s">
        <v>240</v>
      </c>
      <c r="E159" s="288">
        <v>45709</v>
      </c>
      <c r="F159" s="289">
        <v>45</v>
      </c>
      <c r="G159" s="606" t="s">
        <v>404</v>
      </c>
      <c r="H159" s="606"/>
      <c r="I159" s="606"/>
      <c r="J159" s="606"/>
      <c r="K159" s="288">
        <v>45714</v>
      </c>
      <c r="L159" s="287" t="s">
        <v>502</v>
      </c>
      <c r="M159" s="287"/>
      <c r="N159" s="612"/>
      <c r="O159" s="612"/>
      <c r="P159" s="612"/>
    </row>
    <row r="160" spans="1:16" s="275" customFormat="1" ht="27.65" customHeight="1">
      <c r="A160" s="287">
        <f t="shared" si="3"/>
        <v>29</v>
      </c>
      <c r="B160" s="290" t="s">
        <v>509</v>
      </c>
      <c r="C160" s="184" t="s">
        <v>479</v>
      </c>
      <c r="D160" s="287" t="s">
        <v>240</v>
      </c>
      <c r="E160" s="288">
        <v>45714</v>
      </c>
      <c r="F160" s="289">
        <v>45</v>
      </c>
      <c r="G160" s="606" t="s">
        <v>404</v>
      </c>
      <c r="H160" s="606"/>
      <c r="I160" s="606"/>
      <c r="J160" s="606"/>
      <c r="K160" s="288">
        <v>45719</v>
      </c>
      <c r="L160" s="287" t="s">
        <v>502</v>
      </c>
      <c r="M160" s="287"/>
      <c r="N160" s="612"/>
      <c r="O160" s="612"/>
      <c r="P160" s="612"/>
    </row>
    <row r="161" spans="1:16" s="275" customFormat="1" ht="27.65" customHeight="1">
      <c r="A161" s="287">
        <f t="shared" si="3"/>
        <v>30</v>
      </c>
      <c r="B161" s="290" t="s">
        <v>517</v>
      </c>
      <c r="C161" s="184" t="s">
        <v>479</v>
      </c>
      <c r="D161" s="287" t="s">
        <v>240</v>
      </c>
      <c r="E161" s="288">
        <v>45719</v>
      </c>
      <c r="F161" s="289">
        <v>45</v>
      </c>
      <c r="G161" s="606" t="s">
        <v>404</v>
      </c>
      <c r="H161" s="606"/>
      <c r="I161" s="606"/>
      <c r="J161" s="606"/>
      <c r="K161" s="288">
        <v>45724</v>
      </c>
      <c r="L161" s="287" t="s">
        <v>502</v>
      </c>
      <c r="M161" s="287"/>
      <c r="N161" s="612"/>
      <c r="O161" s="612"/>
      <c r="P161" s="612"/>
    </row>
    <row r="162" spans="1:16" s="275" customFormat="1" ht="27.65" customHeight="1">
      <c r="A162" s="287">
        <f t="shared" si="3"/>
        <v>31</v>
      </c>
      <c r="B162" s="290" t="s">
        <v>162</v>
      </c>
      <c r="C162" s="184" t="s">
        <v>403</v>
      </c>
      <c r="D162" s="287" t="s">
        <v>240</v>
      </c>
      <c r="E162" s="288">
        <v>45722</v>
      </c>
      <c r="F162" s="289">
        <v>28</v>
      </c>
      <c r="G162" s="606" t="s">
        <v>404</v>
      </c>
      <c r="H162" s="606"/>
      <c r="I162" s="606"/>
      <c r="J162" s="606"/>
      <c r="K162" s="288">
        <v>45727</v>
      </c>
      <c r="L162" s="287" t="s">
        <v>512</v>
      </c>
      <c r="M162" s="287"/>
      <c r="N162" s="612"/>
      <c r="O162" s="612"/>
      <c r="P162" s="612"/>
    </row>
    <row r="163" spans="1:16" s="275" customFormat="1" ht="27.65" customHeight="1">
      <c r="A163" s="287">
        <f t="shared" si="3"/>
        <v>32</v>
      </c>
      <c r="B163" s="290" t="s">
        <v>160</v>
      </c>
      <c r="C163" s="184" t="s">
        <v>479</v>
      </c>
      <c r="D163" s="287" t="s">
        <v>240</v>
      </c>
      <c r="E163" s="288">
        <v>45728</v>
      </c>
      <c r="F163" s="289">
        <v>45</v>
      </c>
      <c r="G163" s="606" t="s">
        <v>404</v>
      </c>
      <c r="H163" s="606"/>
      <c r="I163" s="606"/>
      <c r="J163" s="606"/>
      <c r="K163" s="288">
        <v>45733</v>
      </c>
      <c r="L163" s="287" t="s">
        <v>512</v>
      </c>
      <c r="M163" s="287"/>
      <c r="N163" s="612"/>
      <c r="O163" s="612"/>
      <c r="P163" s="612"/>
    </row>
    <row r="164" spans="1:16" s="275" customFormat="1" ht="27.65" customHeight="1">
      <c r="A164" s="287">
        <f t="shared" si="3"/>
        <v>33</v>
      </c>
      <c r="B164" s="290" t="s">
        <v>515</v>
      </c>
      <c r="C164" s="184" t="s">
        <v>516</v>
      </c>
      <c r="D164" s="287" t="s">
        <v>240</v>
      </c>
      <c r="E164" s="288">
        <v>45734</v>
      </c>
      <c r="F164" s="289">
        <v>54</v>
      </c>
      <c r="G164" s="606" t="s">
        <v>404</v>
      </c>
      <c r="H164" s="606"/>
      <c r="I164" s="606"/>
      <c r="J164" s="606"/>
      <c r="K164" s="288">
        <v>45739</v>
      </c>
      <c r="L164" s="287" t="s">
        <v>512</v>
      </c>
      <c r="M164" s="287"/>
      <c r="N164" s="612"/>
      <c r="O164" s="612"/>
      <c r="P164" s="612"/>
    </row>
    <row r="165" spans="1:16" s="275" customFormat="1" ht="27.65" customHeight="1">
      <c r="A165" s="287">
        <f t="shared" si="3"/>
        <v>34</v>
      </c>
      <c r="B165" s="290" t="s">
        <v>4</v>
      </c>
      <c r="C165" s="184" t="s">
        <v>518</v>
      </c>
      <c r="D165" s="287" t="s">
        <v>240</v>
      </c>
      <c r="E165" s="288">
        <v>45734</v>
      </c>
      <c r="F165" s="289">
        <v>52</v>
      </c>
      <c r="G165" s="606" t="s">
        <v>404</v>
      </c>
      <c r="H165" s="606"/>
      <c r="I165" s="606"/>
      <c r="J165" s="606"/>
      <c r="K165" s="288">
        <v>45744</v>
      </c>
      <c r="L165" s="287" t="s">
        <v>512</v>
      </c>
      <c r="M165" s="287"/>
      <c r="N165" s="612"/>
      <c r="O165" s="612"/>
      <c r="P165" s="612"/>
    </row>
    <row r="166" spans="1:16" s="275" customFormat="1" ht="27.65" customHeight="1">
      <c r="A166" s="287">
        <f t="shared" si="3"/>
        <v>35</v>
      </c>
      <c r="B166" s="290" t="s">
        <v>5</v>
      </c>
      <c r="C166" s="184" t="s">
        <v>403</v>
      </c>
      <c r="D166" s="287" t="s">
        <v>240</v>
      </c>
      <c r="E166" s="288">
        <v>45744</v>
      </c>
      <c r="F166" s="289">
        <v>28</v>
      </c>
      <c r="G166" s="606" t="s">
        <v>404</v>
      </c>
      <c r="H166" s="606"/>
      <c r="I166" s="606"/>
      <c r="J166" s="606"/>
      <c r="K166" s="288">
        <v>45748</v>
      </c>
      <c r="L166" s="287" t="s">
        <v>512</v>
      </c>
      <c r="M166" s="287"/>
      <c r="N166" s="612"/>
      <c r="O166" s="612"/>
      <c r="P166" s="612"/>
    </row>
    <row r="167" spans="1:16" s="275" customFormat="1" ht="27.65" customHeight="1">
      <c r="A167" s="287">
        <f t="shared" si="3"/>
        <v>36</v>
      </c>
      <c r="B167" s="290" t="s">
        <v>50</v>
      </c>
      <c r="C167" s="184" t="s">
        <v>447</v>
      </c>
      <c r="D167" s="287" t="s">
        <v>240</v>
      </c>
      <c r="E167" s="288">
        <v>45749</v>
      </c>
      <c r="F167" s="289">
        <v>29</v>
      </c>
      <c r="G167" s="606" t="s">
        <v>404</v>
      </c>
      <c r="H167" s="606"/>
      <c r="I167" s="606"/>
      <c r="J167" s="606"/>
      <c r="K167" s="288">
        <v>45752</v>
      </c>
      <c r="L167" s="287" t="s">
        <v>512</v>
      </c>
      <c r="M167" s="287"/>
      <c r="N167" s="612"/>
      <c r="O167" s="612"/>
      <c r="P167" s="612"/>
    </row>
    <row r="168" spans="1:16" s="275" customFormat="1" ht="27.65" customHeight="1">
      <c r="A168" s="287">
        <f t="shared" si="3"/>
        <v>37</v>
      </c>
      <c r="B168" s="290" t="s">
        <v>603</v>
      </c>
      <c r="C168" s="184" t="s">
        <v>602</v>
      </c>
      <c r="D168" s="287" t="s">
        <v>240</v>
      </c>
      <c r="E168" s="288">
        <v>45752</v>
      </c>
      <c r="F168" s="289">
        <v>47</v>
      </c>
      <c r="G168" s="606" t="s">
        <v>404</v>
      </c>
      <c r="H168" s="606"/>
      <c r="I168" s="606"/>
      <c r="J168" s="606"/>
      <c r="K168" s="288">
        <v>45757</v>
      </c>
      <c r="L168" s="287" t="s">
        <v>512</v>
      </c>
      <c r="M168" s="287"/>
      <c r="N168" s="612"/>
      <c r="O168" s="612"/>
      <c r="P168" s="612"/>
    </row>
    <row r="169" spans="1:16" s="275" customFormat="1" ht="27.65" customHeight="1">
      <c r="A169" s="287">
        <f t="shared" si="3"/>
        <v>38</v>
      </c>
      <c r="B169" s="290" t="s">
        <v>122</v>
      </c>
      <c r="C169" s="184" t="s">
        <v>607</v>
      </c>
      <c r="D169" s="287" t="s">
        <v>240</v>
      </c>
      <c r="E169" s="288">
        <v>45758</v>
      </c>
      <c r="F169" s="289">
        <v>54</v>
      </c>
      <c r="G169" s="606" t="s">
        <v>404</v>
      </c>
      <c r="H169" s="606"/>
      <c r="I169" s="606"/>
      <c r="J169" s="606"/>
      <c r="K169" s="288">
        <v>45768</v>
      </c>
      <c r="L169" s="287" t="s">
        <v>502</v>
      </c>
      <c r="M169" s="287"/>
      <c r="N169" s="612"/>
      <c r="O169" s="612"/>
      <c r="P169" s="612"/>
    </row>
    <row r="170" spans="1:16" s="275" customFormat="1" ht="27.65" customHeight="1">
      <c r="A170" s="287">
        <f t="shared" si="3"/>
        <v>39</v>
      </c>
      <c r="B170" s="290" t="s">
        <v>181</v>
      </c>
      <c r="C170" s="184" t="s">
        <v>447</v>
      </c>
      <c r="D170" s="287" t="s">
        <v>240</v>
      </c>
      <c r="E170" s="288">
        <v>45759</v>
      </c>
      <c r="F170" s="289">
        <v>29</v>
      </c>
      <c r="G170" s="606" t="s">
        <v>404</v>
      </c>
      <c r="H170" s="606"/>
      <c r="I170" s="606"/>
      <c r="J170" s="606"/>
      <c r="K170" s="288">
        <v>45765</v>
      </c>
      <c r="L170" s="287" t="s">
        <v>512</v>
      </c>
      <c r="M170" s="287"/>
      <c r="N170" s="612"/>
      <c r="O170" s="612"/>
      <c r="P170" s="612"/>
    </row>
    <row r="171" spans="1:16" s="275" customFormat="1" ht="27.65" customHeight="1">
      <c r="A171" s="287">
        <f t="shared" si="3"/>
        <v>40</v>
      </c>
      <c r="B171" s="290" t="s">
        <v>605</v>
      </c>
      <c r="C171" s="184" t="s">
        <v>606</v>
      </c>
      <c r="D171" s="287" t="s">
        <v>240</v>
      </c>
      <c r="E171" s="288">
        <v>45765</v>
      </c>
      <c r="F171" s="289">
        <v>45</v>
      </c>
      <c r="G171" s="606" t="s">
        <v>404</v>
      </c>
      <c r="H171" s="606"/>
      <c r="I171" s="606"/>
      <c r="J171" s="606"/>
      <c r="K171" s="288">
        <v>45773</v>
      </c>
      <c r="L171" s="287" t="s">
        <v>683</v>
      </c>
      <c r="M171" s="287"/>
      <c r="N171" s="614" t="s">
        <v>109</v>
      </c>
      <c r="O171" s="614"/>
      <c r="P171" s="614"/>
    </row>
    <row r="172" spans="1:16" s="275" customFormat="1" ht="27.65" customHeight="1">
      <c r="A172" s="287">
        <f t="shared" si="3"/>
        <v>41</v>
      </c>
      <c r="B172" s="290" t="s">
        <v>501</v>
      </c>
      <c r="C172" s="184" t="s">
        <v>479</v>
      </c>
      <c r="D172" s="287" t="s">
        <v>240</v>
      </c>
      <c r="E172" s="288">
        <v>45769</v>
      </c>
      <c r="F172" s="289">
        <v>45</v>
      </c>
      <c r="G172" s="606" t="s">
        <v>404</v>
      </c>
      <c r="H172" s="606"/>
      <c r="I172" s="606"/>
      <c r="J172" s="606"/>
      <c r="K172" s="288">
        <v>45776</v>
      </c>
      <c r="L172" s="287" t="s">
        <v>684</v>
      </c>
      <c r="M172" s="287"/>
      <c r="N172" s="615"/>
      <c r="O172" s="615"/>
      <c r="P172" s="615"/>
    </row>
    <row r="173" spans="1:16" s="275" customFormat="1" ht="27.65" customHeight="1">
      <c r="A173" s="287">
        <f t="shared" si="3"/>
        <v>42</v>
      </c>
      <c r="B173" s="290" t="s">
        <v>168</v>
      </c>
      <c r="C173" s="184" t="s">
        <v>456</v>
      </c>
      <c r="D173" s="287" t="s">
        <v>240</v>
      </c>
      <c r="E173" s="288">
        <v>45774</v>
      </c>
      <c r="F173" s="289">
        <v>34.630000000000003</v>
      </c>
      <c r="G173" s="606" t="s">
        <v>404</v>
      </c>
      <c r="H173" s="606"/>
      <c r="I173" s="606"/>
      <c r="J173" s="606"/>
      <c r="K173" s="288">
        <v>45780</v>
      </c>
      <c r="L173" s="287" t="s">
        <v>683</v>
      </c>
      <c r="M173" s="287"/>
      <c r="N173" s="615"/>
      <c r="O173" s="615"/>
      <c r="P173" s="615"/>
    </row>
    <row r="174" spans="1:16" s="275" customFormat="1" ht="27.65" customHeight="1">
      <c r="A174" s="287">
        <f t="shared" si="3"/>
        <v>43</v>
      </c>
      <c r="B174" s="290" t="s">
        <v>20</v>
      </c>
      <c r="C174" s="184" t="s">
        <v>447</v>
      </c>
      <c r="D174" s="287" t="s">
        <v>240</v>
      </c>
      <c r="E174" s="288">
        <v>45776</v>
      </c>
      <c r="F174" s="289">
        <v>29</v>
      </c>
      <c r="G174" s="606" t="s">
        <v>404</v>
      </c>
      <c r="H174" s="606"/>
      <c r="I174" s="606"/>
      <c r="J174" s="606"/>
      <c r="K174" s="288">
        <v>45784</v>
      </c>
      <c r="L174" s="287" t="s">
        <v>684</v>
      </c>
      <c r="M174" s="287"/>
      <c r="N174" s="615"/>
      <c r="O174" s="615"/>
      <c r="P174" s="615"/>
    </row>
    <row r="175" spans="1:16" s="275" customFormat="1" ht="27.65" customHeight="1">
      <c r="A175" s="287">
        <f t="shared" si="3"/>
        <v>44</v>
      </c>
      <c r="B175" s="290" t="s">
        <v>37</v>
      </c>
      <c r="C175" s="184" t="s">
        <v>403</v>
      </c>
      <c r="D175" s="287" t="s">
        <v>240</v>
      </c>
      <c r="E175" s="288">
        <v>45782</v>
      </c>
      <c r="F175" s="289">
        <v>28</v>
      </c>
      <c r="G175" s="606" t="s">
        <v>404</v>
      </c>
      <c r="H175" s="606"/>
      <c r="I175" s="606"/>
      <c r="J175" s="606"/>
      <c r="K175" s="288">
        <v>45787</v>
      </c>
      <c r="L175" s="287" t="s">
        <v>683</v>
      </c>
      <c r="M175" s="287"/>
      <c r="N175" s="616" t="s">
        <v>109</v>
      </c>
      <c r="O175" s="616"/>
      <c r="P175" s="616"/>
    </row>
    <row r="176" spans="1:16" s="275" customFormat="1" ht="27.65" customHeight="1">
      <c r="A176" s="287">
        <f t="shared" si="3"/>
        <v>45</v>
      </c>
      <c r="B176" s="290" t="s">
        <v>524</v>
      </c>
      <c r="C176" s="184" t="s">
        <v>479</v>
      </c>
      <c r="D176" s="287" t="s">
        <v>240</v>
      </c>
      <c r="E176" s="288">
        <v>45785</v>
      </c>
      <c r="F176" s="289">
        <v>45</v>
      </c>
      <c r="G176" s="606" t="s">
        <v>404</v>
      </c>
      <c r="H176" s="606"/>
      <c r="I176" s="606"/>
      <c r="J176" s="606"/>
      <c r="K176" s="288">
        <v>45794</v>
      </c>
      <c r="L176" s="287" t="s">
        <v>683</v>
      </c>
      <c r="M176" s="287"/>
      <c r="N176" s="616"/>
      <c r="O176" s="616"/>
      <c r="P176" s="616"/>
    </row>
    <row r="177" spans="1:16" s="275" customFormat="1" ht="27.65" customHeight="1">
      <c r="A177" s="287">
        <f t="shared" si="3"/>
        <v>46</v>
      </c>
      <c r="B177" s="290" t="s">
        <v>158</v>
      </c>
      <c r="C177" s="184" t="s">
        <v>455</v>
      </c>
      <c r="D177" s="287" t="s">
        <v>240</v>
      </c>
      <c r="E177" s="288">
        <v>45788</v>
      </c>
      <c r="F177" s="289">
        <v>33</v>
      </c>
      <c r="G177" s="606" t="s">
        <v>404</v>
      </c>
      <c r="H177" s="606"/>
      <c r="I177" s="606"/>
      <c r="J177" s="606"/>
      <c r="K177" s="288">
        <v>45796</v>
      </c>
      <c r="L177" s="287" t="s">
        <v>684</v>
      </c>
      <c r="M177" s="287"/>
      <c r="N177" s="616"/>
      <c r="O177" s="616"/>
      <c r="P177" s="616"/>
    </row>
    <row r="178" spans="1:16" s="275" customFormat="1" ht="27.65" customHeight="1">
      <c r="A178" s="287">
        <f t="shared" si="3"/>
        <v>47</v>
      </c>
      <c r="B178" s="290" t="s">
        <v>128</v>
      </c>
      <c r="C178" s="184" t="s">
        <v>451</v>
      </c>
      <c r="D178" s="287" t="s">
        <v>240</v>
      </c>
      <c r="E178" s="288">
        <v>45788</v>
      </c>
      <c r="F178" s="289">
        <v>27</v>
      </c>
      <c r="G178" s="606" t="s">
        <v>404</v>
      </c>
      <c r="H178" s="606"/>
      <c r="I178" s="606"/>
      <c r="J178" s="606"/>
      <c r="K178" s="288">
        <v>45803</v>
      </c>
      <c r="L178" s="287" t="s">
        <v>683</v>
      </c>
      <c r="M178" s="287"/>
      <c r="N178" s="616"/>
      <c r="O178" s="616"/>
      <c r="P178" s="616"/>
    </row>
    <row r="179" spans="1:16" s="275" customFormat="1" ht="27.65" customHeight="1">
      <c r="A179" s="287">
        <f t="shared" si="3"/>
        <v>48</v>
      </c>
      <c r="B179" s="290" t="s">
        <v>130</v>
      </c>
      <c r="C179" s="184" t="s">
        <v>447</v>
      </c>
      <c r="D179" s="287" t="s">
        <v>240</v>
      </c>
      <c r="E179" s="288">
        <v>45799</v>
      </c>
      <c r="F179" s="289">
        <v>29</v>
      </c>
      <c r="G179" s="606" t="s">
        <v>404</v>
      </c>
      <c r="H179" s="606"/>
      <c r="I179" s="606"/>
      <c r="J179" s="606"/>
      <c r="K179" s="288">
        <v>45805</v>
      </c>
      <c r="L179" s="287" t="s">
        <v>684</v>
      </c>
      <c r="M179" s="287"/>
      <c r="N179" s="616"/>
      <c r="O179" s="616"/>
      <c r="P179" s="616"/>
    </row>
    <row r="180" spans="1:16" s="275" customFormat="1" ht="27.65" customHeight="1">
      <c r="A180" s="287">
        <f t="shared" si="3"/>
        <v>49</v>
      </c>
      <c r="B180" s="290" t="s">
        <v>133</v>
      </c>
      <c r="C180" s="184" t="s">
        <v>451</v>
      </c>
      <c r="D180" s="287" t="s">
        <v>240</v>
      </c>
      <c r="E180" s="288">
        <v>45807</v>
      </c>
      <c r="F180" s="289">
        <v>27</v>
      </c>
      <c r="G180" s="606" t="s">
        <v>404</v>
      </c>
      <c r="H180" s="606"/>
      <c r="I180" s="606"/>
      <c r="J180" s="606"/>
      <c r="K180" s="288">
        <v>45812</v>
      </c>
      <c r="L180" s="287" t="s">
        <v>683</v>
      </c>
      <c r="M180" s="287"/>
      <c r="N180" s="617"/>
      <c r="O180" s="617"/>
      <c r="P180" s="617"/>
    </row>
    <row r="181" spans="1:16" s="275" customFormat="1" ht="27.65" customHeight="1">
      <c r="A181" s="287">
        <f t="shared" si="3"/>
        <v>50</v>
      </c>
      <c r="B181" s="290" t="s">
        <v>145</v>
      </c>
      <c r="C181" s="184" t="s">
        <v>451</v>
      </c>
      <c r="D181" s="287" t="s">
        <v>240</v>
      </c>
      <c r="E181" s="288">
        <v>45806</v>
      </c>
      <c r="F181" s="289">
        <v>27</v>
      </c>
      <c r="G181" s="606" t="s">
        <v>404</v>
      </c>
      <c r="H181" s="606"/>
      <c r="I181" s="606"/>
      <c r="J181" s="606"/>
      <c r="K181" s="288">
        <v>45810</v>
      </c>
      <c r="L181" s="287" t="s">
        <v>684</v>
      </c>
      <c r="M181" s="287"/>
      <c r="N181" s="617"/>
      <c r="O181" s="617"/>
      <c r="P181" s="617"/>
    </row>
    <row r="182" spans="1:16" s="275" customFormat="1" ht="27.65" customHeight="1">
      <c r="A182" s="287">
        <f t="shared" si="3"/>
        <v>51</v>
      </c>
      <c r="B182" s="290" t="s">
        <v>124</v>
      </c>
      <c r="C182" s="184" t="s">
        <v>451</v>
      </c>
      <c r="D182" s="287" t="s">
        <v>240</v>
      </c>
      <c r="E182" s="288">
        <v>45811</v>
      </c>
      <c r="F182" s="289">
        <v>27</v>
      </c>
      <c r="G182" s="606" t="s">
        <v>404</v>
      </c>
      <c r="H182" s="606"/>
      <c r="I182" s="606"/>
      <c r="J182" s="606"/>
      <c r="K182" s="288">
        <v>45816</v>
      </c>
      <c r="L182" s="287" t="s">
        <v>683</v>
      </c>
      <c r="M182" s="287"/>
      <c r="N182" s="617"/>
      <c r="O182" s="617"/>
      <c r="P182" s="617"/>
    </row>
    <row r="183" spans="1:16" s="275" customFormat="1" ht="27.65" customHeight="1">
      <c r="A183" s="287">
        <f t="shared" si="3"/>
        <v>52</v>
      </c>
      <c r="B183" s="290" t="s">
        <v>125</v>
      </c>
      <c r="C183" s="184" t="s">
        <v>451</v>
      </c>
      <c r="D183" s="287" t="s">
        <v>240</v>
      </c>
      <c r="E183" s="288">
        <v>45817</v>
      </c>
      <c r="F183" s="289">
        <v>27</v>
      </c>
      <c r="G183" s="606" t="s">
        <v>404</v>
      </c>
      <c r="H183" s="606"/>
      <c r="I183" s="606"/>
      <c r="J183" s="606"/>
      <c r="K183" s="288">
        <v>45820</v>
      </c>
      <c r="L183" s="287" t="s">
        <v>683</v>
      </c>
      <c r="M183" s="287"/>
      <c r="N183" s="617"/>
      <c r="O183" s="617"/>
      <c r="P183" s="617"/>
    </row>
    <row r="184" spans="1:16" s="275" customFormat="1" ht="27.65" customHeight="1">
      <c r="A184" s="287">
        <f t="shared" si="3"/>
        <v>53</v>
      </c>
      <c r="B184" s="290" t="s">
        <v>126</v>
      </c>
      <c r="C184" s="184" t="s">
        <v>451</v>
      </c>
      <c r="D184" s="287" t="s">
        <v>240</v>
      </c>
      <c r="E184" s="288">
        <v>45820</v>
      </c>
      <c r="F184" s="289">
        <v>27</v>
      </c>
      <c r="G184" s="606" t="s">
        <v>404</v>
      </c>
      <c r="H184" s="606"/>
      <c r="I184" s="606"/>
      <c r="J184" s="606"/>
      <c r="K184" s="288">
        <v>45825</v>
      </c>
      <c r="L184" s="287" t="s">
        <v>684</v>
      </c>
      <c r="M184" s="287"/>
      <c r="N184" s="617"/>
      <c r="O184" s="617"/>
      <c r="P184" s="617"/>
    </row>
    <row r="185" spans="1:16" s="275" customFormat="1" ht="27.65" customHeight="1">
      <c r="A185" s="287">
        <f t="shared" si="3"/>
        <v>54</v>
      </c>
      <c r="B185" s="483" t="s">
        <v>123</v>
      </c>
      <c r="C185" s="184" t="s">
        <v>696</v>
      </c>
      <c r="D185" s="287" t="s">
        <v>240</v>
      </c>
      <c r="E185" s="288">
        <v>45822</v>
      </c>
      <c r="F185" s="289">
        <v>56</v>
      </c>
      <c r="G185" s="606" t="s">
        <v>404</v>
      </c>
      <c r="H185" s="606"/>
      <c r="I185" s="606"/>
      <c r="J185" s="606"/>
      <c r="K185" s="186">
        <v>45832</v>
      </c>
      <c r="L185" s="287" t="s">
        <v>683</v>
      </c>
      <c r="M185" s="287"/>
      <c r="N185" s="617"/>
      <c r="O185" s="617"/>
      <c r="P185" s="617"/>
    </row>
    <row r="186" spans="1:16" s="275" customFormat="1" ht="27.65" customHeight="1">
      <c r="A186" s="287">
        <f t="shared" si="3"/>
        <v>55</v>
      </c>
      <c r="B186" s="483" t="s">
        <v>655</v>
      </c>
      <c r="C186" s="184" t="s">
        <v>656</v>
      </c>
      <c r="D186" s="287" t="s">
        <v>240</v>
      </c>
      <c r="E186" s="288">
        <v>45827</v>
      </c>
      <c r="F186" s="289">
        <v>47</v>
      </c>
      <c r="G186" s="606" t="s">
        <v>404</v>
      </c>
      <c r="H186" s="606"/>
      <c r="I186" s="606"/>
      <c r="J186" s="606"/>
      <c r="K186" s="186">
        <v>45839</v>
      </c>
      <c r="L186" s="287" t="s">
        <v>684</v>
      </c>
      <c r="M186" s="287"/>
      <c r="N186" s="617"/>
      <c r="O186" s="617"/>
      <c r="P186" s="617"/>
    </row>
    <row r="187" spans="1:16" s="275" customFormat="1" ht="27.65" customHeight="1">
      <c r="A187" s="287">
        <f t="shared" si="3"/>
        <v>56</v>
      </c>
      <c r="B187" s="483" t="s">
        <v>627</v>
      </c>
      <c r="C187" s="184" t="s">
        <v>403</v>
      </c>
      <c r="D187" s="287" t="s">
        <v>240</v>
      </c>
      <c r="E187" s="288">
        <v>45841</v>
      </c>
      <c r="F187" s="289">
        <v>28</v>
      </c>
      <c r="G187" s="606" t="s">
        <v>404</v>
      </c>
      <c r="H187" s="606"/>
      <c r="I187" s="606"/>
      <c r="J187" s="606"/>
      <c r="K187" s="186">
        <v>45850</v>
      </c>
      <c r="L187" s="287" t="s">
        <v>722</v>
      </c>
      <c r="M187" s="287"/>
      <c r="N187" s="617"/>
      <c r="O187" s="617"/>
      <c r="P187" s="617"/>
    </row>
    <row r="188" spans="1:16" s="275" customFormat="1" ht="27.65" customHeight="1">
      <c r="A188" s="287">
        <f t="shared" si="3"/>
        <v>57</v>
      </c>
      <c r="B188" s="483" t="s">
        <v>608</v>
      </c>
      <c r="C188" s="184" t="s">
        <v>607</v>
      </c>
      <c r="D188" s="287" t="s">
        <v>240</v>
      </c>
      <c r="E188" s="288">
        <v>45841</v>
      </c>
      <c r="F188" s="289">
        <v>54</v>
      </c>
      <c r="G188" s="606" t="s">
        <v>404</v>
      </c>
      <c r="H188" s="606"/>
      <c r="I188" s="606"/>
      <c r="J188" s="606"/>
      <c r="K188" s="186">
        <v>45859</v>
      </c>
      <c r="L188" s="287" t="s">
        <v>683</v>
      </c>
      <c r="M188" s="287"/>
      <c r="N188" s="617"/>
      <c r="O188" s="617"/>
      <c r="P188" s="617"/>
    </row>
    <row r="189" spans="1:16" s="275" customFormat="1" ht="27.65" customHeight="1">
      <c r="A189" s="287">
        <f t="shared" si="3"/>
        <v>58</v>
      </c>
      <c r="B189" s="483" t="s">
        <v>530</v>
      </c>
      <c r="C189" s="184" t="s">
        <v>602</v>
      </c>
      <c r="D189" s="287" t="s">
        <v>240</v>
      </c>
      <c r="E189" s="288">
        <v>45841</v>
      </c>
      <c r="F189" s="289">
        <v>47</v>
      </c>
      <c r="G189" s="606" t="s">
        <v>404</v>
      </c>
      <c r="H189" s="606"/>
      <c r="I189" s="606"/>
      <c r="J189" s="606"/>
      <c r="K189" s="186">
        <v>45852</v>
      </c>
      <c r="L189" s="287" t="s">
        <v>723</v>
      </c>
      <c r="M189" s="287"/>
      <c r="N189" s="617"/>
      <c r="O189" s="617"/>
      <c r="P189" s="617"/>
    </row>
    <row r="190" spans="1:16" s="275" customFormat="1" ht="27.65" customHeight="1">
      <c r="A190" s="287">
        <f t="shared" si="3"/>
        <v>59</v>
      </c>
      <c r="B190" s="483" t="s">
        <v>21</v>
      </c>
      <c r="C190" s="184" t="s">
        <v>403</v>
      </c>
      <c r="D190" s="287" t="s">
        <v>240</v>
      </c>
      <c r="E190" s="288">
        <v>45852</v>
      </c>
      <c r="F190" s="289">
        <v>28</v>
      </c>
      <c r="G190" s="606" t="s">
        <v>404</v>
      </c>
      <c r="H190" s="606"/>
      <c r="I190" s="606"/>
      <c r="J190" s="606"/>
      <c r="K190" s="186">
        <v>45858</v>
      </c>
      <c r="L190" s="287" t="s">
        <v>722</v>
      </c>
      <c r="M190" s="287"/>
      <c r="N190" s="617"/>
      <c r="O190" s="617"/>
      <c r="P190" s="617"/>
    </row>
    <row r="191" spans="1:16" s="275" customFormat="1" ht="27.65" customHeight="1">
      <c r="A191" s="287">
        <f t="shared" si="3"/>
        <v>60</v>
      </c>
      <c r="B191" s="483" t="s">
        <v>143</v>
      </c>
      <c r="C191" s="184" t="s">
        <v>456</v>
      </c>
      <c r="D191" s="287" t="s">
        <v>240</v>
      </c>
      <c r="E191" s="288">
        <v>45853</v>
      </c>
      <c r="F191" s="289">
        <v>34.6</v>
      </c>
      <c r="G191" s="606" t="s">
        <v>404</v>
      </c>
      <c r="H191" s="606"/>
      <c r="I191" s="606"/>
      <c r="J191" s="606"/>
      <c r="K191" s="186">
        <v>45861</v>
      </c>
      <c r="L191" s="287" t="s">
        <v>723</v>
      </c>
      <c r="M191" s="287"/>
      <c r="N191" s="617"/>
      <c r="O191" s="617"/>
      <c r="P191" s="617"/>
    </row>
    <row r="192" spans="1:16" s="275" customFormat="1" ht="27.65" customHeight="1">
      <c r="A192" s="287">
        <f t="shared" si="3"/>
        <v>61</v>
      </c>
      <c r="B192" s="483" t="s">
        <v>139</v>
      </c>
      <c r="C192" s="184" t="s">
        <v>456</v>
      </c>
      <c r="D192" s="287" t="s">
        <v>240</v>
      </c>
      <c r="E192" s="288">
        <v>45859</v>
      </c>
      <c r="F192" s="289">
        <v>34.6</v>
      </c>
      <c r="G192" s="606" t="s">
        <v>404</v>
      </c>
      <c r="H192" s="606"/>
      <c r="I192" s="606"/>
      <c r="J192" s="606"/>
      <c r="K192" s="186">
        <v>45869</v>
      </c>
      <c r="L192" s="287" t="s">
        <v>723</v>
      </c>
      <c r="M192" s="287"/>
      <c r="N192" s="617"/>
      <c r="O192" s="617"/>
      <c r="P192" s="617"/>
    </row>
    <row r="193" spans="1:16" s="275" customFormat="1" ht="27.65" customHeight="1">
      <c r="A193" s="287">
        <f t="shared" si="3"/>
        <v>62</v>
      </c>
      <c r="B193" s="483" t="s">
        <v>135</v>
      </c>
      <c r="C193" s="184" t="s">
        <v>403</v>
      </c>
      <c r="D193" s="287" t="s">
        <v>240</v>
      </c>
      <c r="E193" s="288">
        <v>45860</v>
      </c>
      <c r="F193" s="289">
        <v>28</v>
      </c>
      <c r="G193" s="606" t="s">
        <v>404</v>
      </c>
      <c r="H193" s="606"/>
      <c r="I193" s="606"/>
      <c r="J193" s="606"/>
      <c r="K193" s="186">
        <v>45868</v>
      </c>
      <c r="L193" s="287" t="s">
        <v>722</v>
      </c>
      <c r="M193" s="287"/>
      <c r="N193" s="617"/>
      <c r="O193" s="617"/>
      <c r="P193" s="617"/>
    </row>
    <row r="194" spans="1:16" s="275" customFormat="1" ht="27.65" customHeight="1">
      <c r="A194" s="287">
        <f t="shared" si="3"/>
        <v>63</v>
      </c>
      <c r="B194" s="483" t="s">
        <v>131</v>
      </c>
      <c r="C194" s="184" t="s">
        <v>447</v>
      </c>
      <c r="D194" s="287" t="s">
        <v>240</v>
      </c>
      <c r="E194" s="288">
        <v>45859</v>
      </c>
      <c r="F194" s="289">
        <v>29</v>
      </c>
      <c r="G194" s="606" t="s">
        <v>404</v>
      </c>
      <c r="H194" s="606"/>
      <c r="I194" s="606"/>
      <c r="J194" s="606"/>
      <c r="K194" s="186">
        <v>45876</v>
      </c>
      <c r="L194" s="287" t="s">
        <v>721</v>
      </c>
      <c r="M194" s="287"/>
      <c r="N194" s="617"/>
      <c r="O194" s="617"/>
      <c r="P194" s="617"/>
    </row>
    <row r="195" spans="1:16" s="275" customFormat="1" ht="27.65" customHeight="1">
      <c r="A195" s="287">
        <f t="shared" si="3"/>
        <v>64</v>
      </c>
      <c r="B195" s="483" t="s">
        <v>150</v>
      </c>
      <c r="C195" s="184" t="s">
        <v>447</v>
      </c>
      <c r="D195" s="287" t="s">
        <v>240</v>
      </c>
      <c r="E195" s="288">
        <v>45862</v>
      </c>
      <c r="F195" s="289">
        <v>29</v>
      </c>
      <c r="G195" s="606" t="s">
        <v>404</v>
      </c>
      <c r="H195" s="606"/>
      <c r="I195" s="606"/>
      <c r="J195" s="606"/>
      <c r="K195" s="186">
        <v>45875</v>
      </c>
      <c r="L195" s="287" t="s">
        <v>724</v>
      </c>
      <c r="M195" s="287"/>
      <c r="N195" s="618"/>
      <c r="O195" s="618"/>
      <c r="P195" s="618"/>
    </row>
    <row r="196" spans="1:16" s="275" customFormat="1" ht="27.65" customHeight="1">
      <c r="A196" s="287">
        <f t="shared" si="3"/>
        <v>65</v>
      </c>
      <c r="B196" s="483" t="s">
        <v>132</v>
      </c>
      <c r="C196" s="184" t="s">
        <v>447</v>
      </c>
      <c r="D196" s="287" t="s">
        <v>240</v>
      </c>
      <c r="E196" s="288">
        <v>45837</v>
      </c>
      <c r="F196" s="289">
        <v>29</v>
      </c>
      <c r="G196" s="606" t="s">
        <v>404</v>
      </c>
      <c r="H196" s="606"/>
      <c r="I196" s="606"/>
      <c r="J196" s="606"/>
      <c r="K196" s="186">
        <v>45876</v>
      </c>
      <c r="L196" s="287" t="s">
        <v>722</v>
      </c>
      <c r="M196" s="287"/>
      <c r="N196" s="618"/>
      <c r="O196" s="618"/>
      <c r="P196" s="618"/>
    </row>
    <row r="197" spans="1:16" s="438" customFormat="1" ht="27.65" customHeight="1">
      <c r="A197" s="287">
        <f>A196+1</f>
        <v>66</v>
      </c>
      <c r="B197" s="483" t="s">
        <v>19</v>
      </c>
      <c r="C197" s="447" t="s">
        <v>601</v>
      </c>
      <c r="D197" s="287" t="s">
        <v>240</v>
      </c>
      <c r="E197" s="288">
        <v>45875</v>
      </c>
      <c r="F197" s="289">
        <v>54</v>
      </c>
      <c r="G197" s="606" t="s">
        <v>404</v>
      </c>
      <c r="H197" s="606"/>
      <c r="I197" s="606"/>
      <c r="J197" s="606"/>
      <c r="K197" s="186">
        <v>45888</v>
      </c>
      <c r="L197" s="287" t="s">
        <v>723</v>
      </c>
      <c r="M197" s="287"/>
      <c r="N197" s="617"/>
      <c r="O197" s="617"/>
      <c r="P197" s="617"/>
    </row>
    <row r="198" spans="1:16" s="438" customFormat="1" ht="27.65" customHeight="1">
      <c r="A198" s="287">
        <f t="shared" ref="A198:A219" si="4">A197+1</f>
        <v>67</v>
      </c>
      <c r="B198" s="483" t="s">
        <v>140</v>
      </c>
      <c r="C198" s="184" t="s">
        <v>456</v>
      </c>
      <c r="D198" s="287" t="s">
        <v>240</v>
      </c>
      <c r="E198" s="288">
        <v>45876</v>
      </c>
      <c r="F198" s="289">
        <v>34.630000000000003</v>
      </c>
      <c r="G198" s="606" t="s">
        <v>404</v>
      </c>
      <c r="H198" s="606"/>
      <c r="I198" s="606"/>
      <c r="J198" s="606"/>
      <c r="K198" s="186">
        <v>45886</v>
      </c>
      <c r="L198" s="287" t="s">
        <v>722</v>
      </c>
      <c r="M198" s="287"/>
      <c r="N198" s="617"/>
      <c r="O198" s="617"/>
      <c r="P198" s="617"/>
    </row>
    <row r="199" spans="1:16" s="438" customFormat="1" ht="27.65" customHeight="1">
      <c r="A199" s="287">
        <f t="shared" si="4"/>
        <v>68</v>
      </c>
      <c r="B199" s="483" t="s">
        <v>617</v>
      </c>
      <c r="C199" s="184" t="s">
        <v>654</v>
      </c>
      <c r="D199" s="287" t="s">
        <v>240</v>
      </c>
      <c r="E199" s="288">
        <v>45876</v>
      </c>
      <c r="F199" s="289">
        <v>51.6</v>
      </c>
      <c r="G199" s="606" t="s">
        <v>404</v>
      </c>
      <c r="H199" s="606"/>
      <c r="I199" s="606"/>
      <c r="J199" s="606"/>
      <c r="K199" s="186">
        <v>45885</v>
      </c>
      <c r="L199" s="287" t="s">
        <v>720</v>
      </c>
      <c r="M199" s="287"/>
      <c r="N199" s="617"/>
      <c r="O199" s="617"/>
      <c r="P199" s="617"/>
    </row>
    <row r="200" spans="1:16" s="275" customFormat="1" ht="27.65" customHeight="1">
      <c r="A200" s="287">
        <f t="shared" si="4"/>
        <v>69</v>
      </c>
      <c r="B200" s="483" t="s">
        <v>166</v>
      </c>
      <c r="C200" s="184" t="s">
        <v>403</v>
      </c>
      <c r="D200" s="287" t="s">
        <v>240</v>
      </c>
      <c r="E200" s="288">
        <v>45878</v>
      </c>
      <c r="F200" s="289">
        <v>28</v>
      </c>
      <c r="G200" s="606" t="s">
        <v>404</v>
      </c>
      <c r="H200" s="606"/>
      <c r="I200" s="606"/>
      <c r="J200" s="606"/>
      <c r="K200" s="186">
        <v>45891</v>
      </c>
      <c r="L200" s="287" t="s">
        <v>721</v>
      </c>
      <c r="M200" s="287"/>
      <c r="N200" s="617"/>
      <c r="O200" s="617"/>
      <c r="P200" s="617"/>
    </row>
    <row r="201" spans="1:16" s="275" customFormat="1" ht="27.65" customHeight="1">
      <c r="A201" s="287">
        <f t="shared" si="4"/>
        <v>70</v>
      </c>
      <c r="B201" s="483" t="s">
        <v>8</v>
      </c>
      <c r="C201" s="184" t="s">
        <v>455</v>
      </c>
      <c r="D201" s="287" t="s">
        <v>240</v>
      </c>
      <c r="E201" s="288">
        <v>45885</v>
      </c>
      <c r="F201" s="289">
        <v>33</v>
      </c>
      <c r="G201" s="606" t="s">
        <v>404</v>
      </c>
      <c r="H201" s="606"/>
      <c r="I201" s="606"/>
      <c r="J201" s="606"/>
      <c r="K201" s="186">
        <v>45901</v>
      </c>
      <c r="L201" s="287" t="s">
        <v>720</v>
      </c>
      <c r="M201" s="287"/>
      <c r="N201" s="503"/>
      <c r="O201" s="503"/>
      <c r="P201" s="503"/>
    </row>
    <row r="202" spans="1:16" s="275" customFormat="1" ht="27.65" customHeight="1">
      <c r="A202" s="287">
        <f t="shared" si="4"/>
        <v>71</v>
      </c>
      <c r="B202" s="483" t="s">
        <v>151</v>
      </c>
      <c r="C202" s="184" t="s">
        <v>403</v>
      </c>
      <c r="D202" s="287" t="s">
        <v>240</v>
      </c>
      <c r="E202" s="288">
        <v>45887</v>
      </c>
      <c r="F202" s="289">
        <v>28</v>
      </c>
      <c r="G202" s="606" t="s">
        <v>404</v>
      </c>
      <c r="H202" s="606"/>
      <c r="I202" s="606"/>
      <c r="J202" s="606"/>
      <c r="K202" s="186">
        <v>45895</v>
      </c>
      <c r="L202" s="287" t="s">
        <v>722</v>
      </c>
      <c r="M202" s="287"/>
      <c r="N202" s="503"/>
      <c r="O202" s="503"/>
      <c r="P202" s="503"/>
    </row>
    <row r="203" spans="1:16" s="275" customFormat="1" ht="27.65" customHeight="1">
      <c r="A203" s="287">
        <f t="shared" si="4"/>
        <v>72</v>
      </c>
      <c r="B203" s="483" t="s">
        <v>688</v>
      </c>
      <c r="C203" s="184" t="s">
        <v>676</v>
      </c>
      <c r="D203" s="287" t="s">
        <v>240</v>
      </c>
      <c r="E203" s="288">
        <v>45888</v>
      </c>
      <c r="F203" s="289">
        <v>51.6</v>
      </c>
      <c r="G203" s="606" t="s">
        <v>404</v>
      </c>
      <c r="H203" s="606"/>
      <c r="I203" s="606"/>
      <c r="J203" s="606"/>
      <c r="K203" s="186">
        <v>45895</v>
      </c>
      <c r="L203" s="287" t="s">
        <v>720</v>
      </c>
      <c r="M203" s="287"/>
      <c r="N203" s="617"/>
      <c r="O203" s="617"/>
      <c r="P203" s="617"/>
    </row>
    <row r="204" spans="1:16" s="275" customFormat="1" ht="27.65" customHeight="1">
      <c r="A204" s="287">
        <f t="shared" si="4"/>
        <v>73</v>
      </c>
      <c r="B204" s="483" t="s">
        <v>156</v>
      </c>
      <c r="C204" s="184" t="s">
        <v>403</v>
      </c>
      <c r="D204" s="287" t="s">
        <v>240</v>
      </c>
      <c r="E204" s="288">
        <v>45891</v>
      </c>
      <c r="F204" s="289">
        <v>28</v>
      </c>
      <c r="G204" s="606" t="s">
        <v>404</v>
      </c>
      <c r="H204" s="606"/>
      <c r="I204" s="606"/>
      <c r="J204" s="606"/>
      <c r="K204" s="186">
        <v>45895</v>
      </c>
      <c r="L204" s="287" t="s">
        <v>723</v>
      </c>
      <c r="M204" s="287"/>
      <c r="N204" s="617"/>
      <c r="O204" s="617"/>
      <c r="P204" s="617"/>
    </row>
    <row r="205" spans="1:16" s="438" customFormat="1" ht="27.65" customHeight="1">
      <c r="A205" s="501">
        <f t="shared" si="4"/>
        <v>74</v>
      </c>
      <c r="B205" s="479" t="s">
        <v>571</v>
      </c>
      <c r="C205" s="502" t="s">
        <v>403</v>
      </c>
      <c r="D205" s="501" t="s">
        <v>240</v>
      </c>
      <c r="E205" s="437">
        <v>45895</v>
      </c>
      <c r="F205" s="436">
        <v>28</v>
      </c>
      <c r="G205" s="626" t="s">
        <v>742</v>
      </c>
      <c r="H205" s="627"/>
      <c r="I205" s="627"/>
      <c r="J205" s="627"/>
      <c r="K205" s="469"/>
      <c r="L205" s="501" t="s">
        <v>721</v>
      </c>
      <c r="M205" s="501"/>
      <c r="N205" s="499"/>
      <c r="O205" s="499"/>
      <c r="P205" s="499"/>
    </row>
    <row r="206" spans="1:16" s="275" customFormat="1" ht="27.65" customHeight="1">
      <c r="A206" s="287">
        <f t="shared" si="4"/>
        <v>75</v>
      </c>
      <c r="B206" s="483" t="s">
        <v>120</v>
      </c>
      <c r="C206" s="184" t="s">
        <v>456</v>
      </c>
      <c r="D206" s="287" t="s">
        <v>240</v>
      </c>
      <c r="E206" s="288">
        <v>45900</v>
      </c>
      <c r="F206" s="289">
        <v>35</v>
      </c>
      <c r="G206" s="606" t="s">
        <v>404</v>
      </c>
      <c r="H206" s="606"/>
      <c r="I206" s="606"/>
      <c r="J206" s="606"/>
      <c r="K206" s="186">
        <v>45910</v>
      </c>
      <c r="L206" s="287" t="s">
        <v>722</v>
      </c>
      <c r="M206" s="287"/>
      <c r="N206" s="503"/>
      <c r="O206" s="503"/>
      <c r="P206" s="503"/>
    </row>
    <row r="207" spans="1:16" s="275" customFormat="1" ht="27.65" customHeight="1">
      <c r="A207" s="287">
        <f t="shared" si="4"/>
        <v>76</v>
      </c>
      <c r="B207" s="483" t="s">
        <v>619</v>
      </c>
      <c r="C207" s="184" t="s">
        <v>735</v>
      </c>
      <c r="D207" s="287" t="s">
        <v>240</v>
      </c>
      <c r="E207" s="288">
        <v>45901</v>
      </c>
      <c r="F207" s="289">
        <v>63</v>
      </c>
      <c r="G207" s="606" t="s">
        <v>404</v>
      </c>
      <c r="H207" s="606"/>
      <c r="I207" s="606"/>
      <c r="J207" s="606"/>
      <c r="K207" s="186">
        <v>45912</v>
      </c>
      <c r="L207" s="287" t="s">
        <v>723</v>
      </c>
      <c r="M207" s="287"/>
      <c r="N207" s="503"/>
      <c r="O207" s="503"/>
      <c r="P207" s="503"/>
    </row>
    <row r="208" spans="1:16" s="275" customFormat="1" ht="27.65" customHeight="1">
      <c r="A208" s="287">
        <f t="shared" si="4"/>
        <v>77</v>
      </c>
      <c r="B208" s="483" t="s">
        <v>165</v>
      </c>
      <c r="C208" s="184" t="s">
        <v>403</v>
      </c>
      <c r="D208" s="287" t="s">
        <v>240</v>
      </c>
      <c r="E208" s="288">
        <v>45903</v>
      </c>
      <c r="F208" s="289">
        <v>27.9</v>
      </c>
      <c r="G208" s="606" t="s">
        <v>404</v>
      </c>
      <c r="H208" s="606"/>
      <c r="I208" s="606"/>
      <c r="J208" s="606"/>
      <c r="K208" s="186">
        <v>45907</v>
      </c>
      <c r="L208" s="287" t="s">
        <v>720</v>
      </c>
      <c r="M208" s="287"/>
      <c r="N208" s="503"/>
      <c r="O208" s="503"/>
      <c r="P208" s="503"/>
    </row>
    <row r="209" spans="1:16" s="438" customFormat="1" ht="43.25" customHeight="1">
      <c r="A209" s="501">
        <f t="shared" si="4"/>
        <v>78</v>
      </c>
      <c r="B209" s="479" t="s">
        <v>679</v>
      </c>
      <c r="C209" s="502" t="s">
        <v>479</v>
      </c>
      <c r="D209" s="501" t="s">
        <v>240</v>
      </c>
      <c r="E209" s="437">
        <v>45905</v>
      </c>
      <c r="F209" s="436">
        <v>45</v>
      </c>
      <c r="G209" s="619" t="s">
        <v>753</v>
      </c>
      <c r="H209" s="620"/>
      <c r="I209" s="620"/>
      <c r="J209" s="620"/>
      <c r="K209" s="469"/>
      <c r="L209" s="501" t="s">
        <v>721</v>
      </c>
      <c r="M209" s="501">
        <v>27</v>
      </c>
      <c r="N209" s="621"/>
      <c r="O209" s="622"/>
      <c r="P209" s="622"/>
    </row>
    <row r="210" spans="1:16" s="438" customFormat="1" ht="34.75" customHeight="1">
      <c r="A210" s="501">
        <f t="shared" si="4"/>
        <v>79</v>
      </c>
      <c r="B210" s="479" t="s">
        <v>164</v>
      </c>
      <c r="C210" s="502" t="s">
        <v>703</v>
      </c>
      <c r="D210" s="501" t="s">
        <v>240</v>
      </c>
      <c r="E210" s="437">
        <v>45908</v>
      </c>
      <c r="F210" s="436">
        <v>33</v>
      </c>
      <c r="G210" s="623" t="s">
        <v>745</v>
      </c>
      <c r="H210" s="624"/>
      <c r="I210" s="624"/>
      <c r="J210" s="625"/>
      <c r="K210" s="469"/>
      <c r="L210" s="501" t="s">
        <v>720</v>
      </c>
      <c r="M210" s="501"/>
      <c r="N210" s="621"/>
      <c r="O210" s="622"/>
      <c r="P210" s="622"/>
    </row>
    <row r="211" spans="1:16" s="275" customFormat="1" ht="27.65" customHeight="1">
      <c r="A211" s="287">
        <f t="shared" si="4"/>
        <v>80</v>
      </c>
      <c r="B211" s="483" t="s">
        <v>40</v>
      </c>
      <c r="C211" s="184" t="s">
        <v>447</v>
      </c>
      <c r="D211" s="287" t="s">
        <v>240</v>
      </c>
      <c r="E211" s="288">
        <v>45909</v>
      </c>
      <c r="F211" s="289">
        <v>29</v>
      </c>
      <c r="G211" s="606" t="s">
        <v>404</v>
      </c>
      <c r="H211" s="606"/>
      <c r="I211" s="606"/>
      <c r="J211" s="606"/>
      <c r="K211" s="186">
        <v>45913</v>
      </c>
      <c r="L211" s="287" t="s">
        <v>720</v>
      </c>
      <c r="M211" s="287"/>
      <c r="N211" s="503"/>
      <c r="O211" s="503"/>
      <c r="P211" s="503"/>
    </row>
    <row r="212" spans="1:16" s="438" customFormat="1" ht="27.65" customHeight="1">
      <c r="A212" s="501">
        <f t="shared" si="4"/>
        <v>81</v>
      </c>
      <c r="B212" s="479" t="s">
        <v>155</v>
      </c>
      <c r="C212" s="502" t="s">
        <v>455</v>
      </c>
      <c r="D212" s="501" t="s">
        <v>240</v>
      </c>
      <c r="E212" s="437">
        <v>45909</v>
      </c>
      <c r="F212" s="436">
        <v>33.299999999999997</v>
      </c>
      <c r="G212" s="619" t="s">
        <v>755</v>
      </c>
      <c r="H212" s="620"/>
      <c r="I212" s="620"/>
      <c r="J212" s="620"/>
      <c r="K212" s="469"/>
      <c r="L212" s="501" t="s">
        <v>737</v>
      </c>
      <c r="M212" s="501">
        <v>23</v>
      </c>
      <c r="N212" s="499"/>
      <c r="O212" s="499"/>
      <c r="P212" s="499"/>
    </row>
    <row r="213" spans="1:16" s="275" customFormat="1" ht="27.65" customHeight="1">
      <c r="A213" s="287">
        <f t="shared" si="4"/>
        <v>82</v>
      </c>
      <c r="B213" s="483" t="s">
        <v>119</v>
      </c>
      <c r="C213" s="184" t="s">
        <v>455</v>
      </c>
      <c r="D213" s="287" t="s">
        <v>240</v>
      </c>
      <c r="E213" s="288">
        <v>45912</v>
      </c>
      <c r="F213" s="289">
        <v>33.299999999999997</v>
      </c>
      <c r="G213" s="606" t="s">
        <v>404</v>
      </c>
      <c r="H213" s="606"/>
      <c r="I213" s="606"/>
      <c r="J213" s="606"/>
      <c r="K213" s="186">
        <v>45922</v>
      </c>
      <c r="L213" s="287" t="s">
        <v>743</v>
      </c>
      <c r="M213" s="287"/>
      <c r="N213" s="503"/>
      <c r="O213" s="503"/>
      <c r="P213" s="503"/>
    </row>
    <row r="214" spans="1:16" s="275" customFormat="1" ht="27.65" customHeight="1">
      <c r="A214" s="287">
        <f t="shared" si="4"/>
        <v>83</v>
      </c>
      <c r="B214" s="483" t="s">
        <v>574</v>
      </c>
      <c r="C214" s="184" t="s">
        <v>676</v>
      </c>
      <c r="D214" s="287" t="s">
        <v>240</v>
      </c>
      <c r="E214" s="288">
        <v>45914</v>
      </c>
      <c r="F214" s="289">
        <v>51.7</v>
      </c>
      <c r="G214" s="606" t="s">
        <v>404</v>
      </c>
      <c r="H214" s="606"/>
      <c r="I214" s="606"/>
      <c r="J214" s="606"/>
      <c r="K214" s="186">
        <v>45925</v>
      </c>
      <c r="L214" s="287" t="s">
        <v>723</v>
      </c>
      <c r="M214" s="287"/>
      <c r="N214" s="503"/>
      <c r="O214" s="503"/>
      <c r="P214" s="503"/>
    </row>
    <row r="215" spans="1:16" s="275" customFormat="1" ht="34.75" customHeight="1">
      <c r="A215" s="287">
        <f t="shared" si="4"/>
        <v>84</v>
      </c>
      <c r="B215" s="483" t="s">
        <v>715</v>
      </c>
      <c r="C215" s="184" t="s">
        <v>610</v>
      </c>
      <c r="D215" s="287" t="s">
        <v>240</v>
      </c>
      <c r="E215" s="288">
        <v>45916</v>
      </c>
      <c r="F215" s="289">
        <v>60</v>
      </c>
      <c r="G215" s="606" t="s">
        <v>404</v>
      </c>
      <c r="H215" s="606"/>
      <c r="I215" s="606"/>
      <c r="J215" s="606"/>
      <c r="K215" s="186">
        <v>45923</v>
      </c>
      <c r="L215" s="287" t="s">
        <v>720</v>
      </c>
      <c r="M215" s="287"/>
      <c r="N215" s="628"/>
      <c r="O215" s="629"/>
      <c r="P215" s="629"/>
    </row>
    <row r="216" spans="1:16" s="438" customFormat="1" ht="34.75" customHeight="1">
      <c r="A216" s="501">
        <f t="shared" si="4"/>
        <v>85</v>
      </c>
      <c r="B216" s="479" t="s">
        <v>118</v>
      </c>
      <c r="C216" s="502" t="s">
        <v>451</v>
      </c>
      <c r="D216" s="501" t="s">
        <v>240</v>
      </c>
      <c r="E216" s="437">
        <v>45922</v>
      </c>
      <c r="F216" s="436">
        <v>27</v>
      </c>
      <c r="G216" s="619" t="s">
        <v>751</v>
      </c>
      <c r="H216" s="620"/>
      <c r="I216" s="620"/>
      <c r="J216" s="620"/>
      <c r="K216" s="469"/>
      <c r="L216" s="501" t="s">
        <v>743</v>
      </c>
      <c r="M216" s="501">
        <v>29</v>
      </c>
      <c r="N216" s="621"/>
      <c r="O216" s="622"/>
      <c r="P216" s="622"/>
    </row>
    <row r="217" spans="1:16" s="438" customFormat="1" ht="34.75" customHeight="1">
      <c r="A217" s="501">
        <f t="shared" si="4"/>
        <v>86</v>
      </c>
      <c r="B217" s="479" t="s">
        <v>699</v>
      </c>
      <c r="C217" s="502" t="s">
        <v>700</v>
      </c>
      <c r="D217" s="501" t="s">
        <v>240</v>
      </c>
      <c r="E217" s="437">
        <v>45925</v>
      </c>
      <c r="F217" s="436">
        <v>50</v>
      </c>
      <c r="G217" s="619" t="s">
        <v>754</v>
      </c>
      <c r="H217" s="620"/>
      <c r="I217" s="620"/>
      <c r="J217" s="620"/>
      <c r="K217" s="469"/>
      <c r="L217" s="501" t="s">
        <v>720</v>
      </c>
      <c r="M217" s="501">
        <v>26</v>
      </c>
      <c r="N217" s="621"/>
      <c r="O217" s="622"/>
      <c r="P217" s="622"/>
    </row>
    <row r="218" spans="1:16" s="438" customFormat="1" ht="34.75" customHeight="1">
      <c r="A218" s="501">
        <f t="shared" si="4"/>
        <v>87</v>
      </c>
      <c r="B218" s="479" t="s">
        <v>174</v>
      </c>
      <c r="C218" s="502" t="s">
        <v>451</v>
      </c>
      <c r="D218" s="501" t="s">
        <v>240</v>
      </c>
      <c r="E218" s="437">
        <v>45928</v>
      </c>
      <c r="F218" s="436">
        <v>27</v>
      </c>
      <c r="G218" s="619" t="s">
        <v>752</v>
      </c>
      <c r="H218" s="620"/>
      <c r="I218" s="620"/>
      <c r="J218" s="620"/>
      <c r="K218" s="469"/>
      <c r="L218" s="501" t="s">
        <v>723</v>
      </c>
      <c r="M218" s="501">
        <v>34</v>
      </c>
      <c r="N218" s="621"/>
      <c r="O218" s="622"/>
      <c r="P218" s="622"/>
    </row>
    <row r="219" spans="1:16" s="438" customFormat="1" ht="34.75" customHeight="1">
      <c r="A219" s="501">
        <f t="shared" si="4"/>
        <v>88</v>
      </c>
      <c r="B219" s="479" t="s">
        <v>728</v>
      </c>
      <c r="C219" s="502" t="s">
        <v>729</v>
      </c>
      <c r="D219" s="501" t="s">
        <v>240</v>
      </c>
      <c r="E219" s="437">
        <v>45929</v>
      </c>
      <c r="F219" s="436">
        <v>60</v>
      </c>
      <c r="G219" s="619" t="s">
        <v>756</v>
      </c>
      <c r="H219" s="620"/>
      <c r="I219" s="620"/>
      <c r="J219" s="620"/>
      <c r="K219" s="469"/>
      <c r="L219" s="501" t="s">
        <v>737</v>
      </c>
      <c r="M219" s="501">
        <v>2</v>
      </c>
      <c r="N219" s="621"/>
      <c r="O219" s="622"/>
      <c r="P219" s="622"/>
    </row>
    <row r="220" spans="1:16" s="2" customFormat="1" ht="21" customHeight="1">
      <c r="A220" s="45"/>
      <c r="B220" s="151"/>
      <c r="F220" s="152"/>
      <c r="G220" s="660"/>
      <c r="H220" s="660"/>
      <c r="I220" s="660"/>
      <c r="J220" s="660"/>
      <c r="N220" s="659"/>
      <c r="O220" s="659"/>
      <c r="P220" s="659"/>
    </row>
    <row r="221" spans="1:16" ht="21" customHeight="1">
      <c r="A221" s="646" t="s">
        <v>104</v>
      </c>
      <c r="B221" s="647"/>
      <c r="C221" s="647"/>
      <c r="D221" s="647"/>
      <c r="E221" s="647"/>
      <c r="F221" s="647"/>
      <c r="G221" s="647"/>
      <c r="H221" s="647"/>
      <c r="I221" s="647"/>
      <c r="J221" s="648"/>
      <c r="K221" s="153"/>
      <c r="L221" s="153"/>
      <c r="M221" s="153"/>
      <c r="N221" s="153"/>
      <c r="O221" s="153"/>
      <c r="P221" s="153"/>
    </row>
    <row r="222" spans="1:16" ht="27" customHeight="1" thickBot="1">
      <c r="A222" s="163" t="s">
        <v>396</v>
      </c>
      <c r="B222" s="163" t="s">
        <v>110</v>
      </c>
      <c r="C222" s="163" t="s">
        <v>406</v>
      </c>
      <c r="D222" s="652" t="s">
        <v>112</v>
      </c>
      <c r="E222" s="653"/>
      <c r="F222" s="653"/>
      <c r="G222" s="654"/>
      <c r="H222" s="163" t="s">
        <v>400</v>
      </c>
      <c r="I222" s="163" t="s">
        <v>401</v>
      </c>
      <c r="J222" s="163" t="s">
        <v>114</v>
      </c>
      <c r="K222" s="153"/>
      <c r="L222" s="153"/>
      <c r="M222" s="153"/>
      <c r="N222" s="153"/>
      <c r="O222" s="153"/>
      <c r="P222" s="153"/>
    </row>
    <row r="223" spans="1:16" s="153" customFormat="1" ht="27.65" customHeight="1">
      <c r="A223" s="43">
        <v>1</v>
      </c>
      <c r="B223" s="150" t="s">
        <v>747</v>
      </c>
      <c r="C223" s="89">
        <v>1.1060000000000001</v>
      </c>
      <c r="D223" s="606" t="s">
        <v>404</v>
      </c>
      <c r="E223" s="606"/>
      <c r="F223" s="606"/>
      <c r="G223" s="606"/>
      <c r="H223" s="47" t="s">
        <v>748</v>
      </c>
      <c r="I223" s="43">
        <v>30</v>
      </c>
      <c r="J223" s="154"/>
    </row>
    <row r="224" spans="1:16" s="153" customFormat="1" ht="21" customHeight="1">
      <c r="A224" s="43">
        <v>2</v>
      </c>
      <c r="B224" s="150" t="s">
        <v>757</v>
      </c>
      <c r="C224" s="89">
        <v>2.4729999999999999</v>
      </c>
      <c r="D224" s="649" t="s">
        <v>758</v>
      </c>
      <c r="E224" s="650"/>
      <c r="F224" s="650"/>
      <c r="G224" s="651"/>
      <c r="H224" s="47"/>
      <c r="I224" s="43"/>
      <c r="J224" s="154"/>
    </row>
    <row r="225" spans="1:16" s="153" customFormat="1" ht="21" customHeight="1">
      <c r="A225" s="43"/>
      <c r="B225" s="150"/>
      <c r="C225" s="89"/>
      <c r="D225" s="649"/>
      <c r="E225" s="650"/>
      <c r="F225" s="650"/>
      <c r="G225" s="651"/>
      <c r="H225" s="47"/>
      <c r="I225" s="43"/>
      <c r="J225" s="154"/>
    </row>
    <row r="226" spans="1:16" s="153" customFormat="1" ht="21" customHeight="1">
      <c r="A226" s="43"/>
      <c r="B226" s="155"/>
      <c r="C226" s="156"/>
      <c r="D226" s="649"/>
      <c r="E226" s="650"/>
      <c r="F226" s="650"/>
      <c r="G226" s="651"/>
      <c r="H226" s="157"/>
      <c r="I226" s="90"/>
      <c r="J226" s="158"/>
      <c r="K226" s="159"/>
    </row>
    <row r="227" spans="1:16" ht="21" customHeight="1"/>
    <row r="228" spans="1:16" ht="21" customHeight="1"/>
    <row r="229" spans="1:16" ht="21" customHeight="1">
      <c r="A229" s="646" t="s">
        <v>407</v>
      </c>
      <c r="B229" s="647"/>
      <c r="C229" s="647"/>
      <c r="D229" s="647"/>
      <c r="E229" s="647"/>
      <c r="F229" s="647"/>
      <c r="G229" s="647"/>
      <c r="H229" s="647"/>
      <c r="I229" s="647"/>
      <c r="J229" s="648"/>
    </row>
    <row r="230" spans="1:16" ht="29" customHeight="1" thickBot="1">
      <c r="A230" s="163" t="s">
        <v>396</v>
      </c>
      <c r="B230" s="163" t="s">
        <v>110</v>
      </c>
      <c r="C230" s="163" t="s">
        <v>406</v>
      </c>
      <c r="D230" s="652" t="s">
        <v>112</v>
      </c>
      <c r="E230" s="653"/>
      <c r="F230" s="653"/>
      <c r="G230" s="654"/>
      <c r="H230" s="163" t="s">
        <v>400</v>
      </c>
      <c r="I230" s="163" t="s">
        <v>401</v>
      </c>
      <c r="J230" s="163" t="s">
        <v>114</v>
      </c>
      <c r="K230" s="153"/>
      <c r="L230" s="153"/>
      <c r="M230" s="153"/>
      <c r="N230" s="153"/>
      <c r="O230" s="153"/>
      <c r="P230" s="153"/>
    </row>
    <row r="231" spans="1:16" ht="21" customHeight="1">
      <c r="A231" s="43"/>
      <c r="B231" s="150"/>
      <c r="C231" s="89"/>
      <c r="D231" s="655"/>
      <c r="E231" s="656"/>
      <c r="F231" s="656"/>
      <c r="G231" s="657"/>
      <c r="H231" s="47"/>
      <c r="I231" s="43"/>
      <c r="J231" s="154"/>
    </row>
    <row r="232" spans="1:16" ht="21" customHeight="1">
      <c r="A232" s="43"/>
      <c r="B232" s="150"/>
      <c r="C232" s="89"/>
      <c r="D232" s="649"/>
      <c r="E232" s="650"/>
      <c r="F232" s="650"/>
      <c r="G232" s="651"/>
      <c r="H232" s="47"/>
      <c r="I232" s="43"/>
      <c r="J232" s="154"/>
    </row>
    <row r="233" spans="1:16" ht="21" customHeight="1">
      <c r="A233" s="43"/>
      <c r="B233" s="150"/>
      <c r="C233" s="89"/>
      <c r="D233" s="649"/>
      <c r="E233" s="650"/>
      <c r="F233" s="650"/>
      <c r="G233" s="651"/>
      <c r="H233" s="47"/>
      <c r="I233" s="43"/>
      <c r="J233" s="154"/>
    </row>
    <row r="234" spans="1:16" ht="21" customHeight="1">
      <c r="A234" s="43"/>
      <c r="B234" s="155"/>
      <c r="C234" s="156"/>
      <c r="D234" s="649"/>
      <c r="E234" s="650"/>
      <c r="F234" s="650"/>
      <c r="G234" s="651"/>
      <c r="H234" s="157"/>
      <c r="I234" s="90"/>
      <c r="J234" s="158"/>
    </row>
  </sheetData>
  <autoFilter ref="A131:P214" xr:uid="{00000000-0009-0000-0000-000001000000}">
    <filterColumn colId="6" showButton="0"/>
    <filterColumn colId="7" showButton="0"/>
    <filterColumn colId="8" showButton="0"/>
    <filterColumn colId="13" showButton="0"/>
    <filterColumn colId="14" showButton="0"/>
  </autoFilter>
  <mergeCells count="389">
    <mergeCell ref="G147:J147"/>
    <mergeCell ref="G144:J144"/>
    <mergeCell ref="G145:J145"/>
    <mergeCell ref="N153:P153"/>
    <mergeCell ref="N145:P145"/>
    <mergeCell ref="N149:P149"/>
    <mergeCell ref="N147:P147"/>
    <mergeCell ref="G151:J151"/>
    <mergeCell ref="G146:J146"/>
    <mergeCell ref="G169:J169"/>
    <mergeCell ref="N170:P170"/>
    <mergeCell ref="N163:P163"/>
    <mergeCell ref="G161:J161"/>
    <mergeCell ref="N156:P156"/>
    <mergeCell ref="N157:P157"/>
    <mergeCell ref="N168:P168"/>
    <mergeCell ref="G166:J166"/>
    <mergeCell ref="G158:J158"/>
    <mergeCell ref="G159:J159"/>
    <mergeCell ref="G162:J162"/>
    <mergeCell ref="N166:P166"/>
    <mergeCell ref="G164:J164"/>
    <mergeCell ref="G163:J163"/>
    <mergeCell ref="N164:P164"/>
    <mergeCell ref="N220:P220"/>
    <mergeCell ref="G220:J220"/>
    <mergeCell ref="G199:J199"/>
    <mergeCell ref="N199:P199"/>
    <mergeCell ref="G173:J173"/>
    <mergeCell ref="N176:P176"/>
    <mergeCell ref="G201:J201"/>
    <mergeCell ref="G202:J202"/>
    <mergeCell ref="G203:J203"/>
    <mergeCell ref="N203:P203"/>
    <mergeCell ref="G204:J204"/>
    <mergeCell ref="N204:P204"/>
    <mergeCell ref="G189:J189"/>
    <mergeCell ref="N189:P189"/>
    <mergeCell ref="G205:J205"/>
    <mergeCell ref="G211:J211"/>
    <mergeCell ref="G212:J212"/>
    <mergeCell ref="G206:J206"/>
    <mergeCell ref="G185:J185"/>
    <mergeCell ref="N185:P185"/>
    <mergeCell ref="G183:J183"/>
    <mergeCell ref="N183:P183"/>
    <mergeCell ref="N177:P177"/>
    <mergeCell ref="N174:P174"/>
    <mergeCell ref="G131:J131"/>
    <mergeCell ref="A130:P130"/>
    <mergeCell ref="N181:P181"/>
    <mergeCell ref="N135:P135"/>
    <mergeCell ref="N131:P131"/>
    <mergeCell ref="N139:P139"/>
    <mergeCell ref="G152:J152"/>
    <mergeCell ref="G153:J153"/>
    <mergeCell ref="G148:J148"/>
    <mergeCell ref="G155:J155"/>
    <mergeCell ref="G154:J154"/>
    <mergeCell ref="N161:P161"/>
    <mergeCell ref="G160:J160"/>
    <mergeCell ref="N160:P160"/>
    <mergeCell ref="G165:J165"/>
    <mergeCell ref="N165:P165"/>
    <mergeCell ref="G170:J170"/>
    <mergeCell ref="N169:P169"/>
    <mergeCell ref="G168:J168"/>
    <mergeCell ref="G178:J178"/>
    <mergeCell ref="G156:J156"/>
    <mergeCell ref="N167:P167"/>
    <mergeCell ref="G157:J157"/>
    <mergeCell ref="N171:P171"/>
    <mergeCell ref="D234:G234"/>
    <mergeCell ref="D222:G222"/>
    <mergeCell ref="D223:G223"/>
    <mergeCell ref="D224:G224"/>
    <mergeCell ref="D225:G225"/>
    <mergeCell ref="D226:G226"/>
    <mergeCell ref="D230:G230"/>
    <mergeCell ref="D231:G231"/>
    <mergeCell ref="D232:G232"/>
    <mergeCell ref="D233:G233"/>
    <mergeCell ref="A229:J229"/>
    <mergeCell ref="G207:J207"/>
    <mergeCell ref="G208:J208"/>
    <mergeCell ref="G198:J198"/>
    <mergeCell ref="A221:J221"/>
    <mergeCell ref="G181:J181"/>
    <mergeCell ref="G190:J190"/>
    <mergeCell ref="G214:J214"/>
    <mergeCell ref="G215:J215"/>
    <mergeCell ref="G176:J176"/>
    <mergeCell ref="G216:J216"/>
    <mergeCell ref="G200:J200"/>
    <mergeCell ref="G218:J218"/>
    <mergeCell ref="G182:J182"/>
    <mergeCell ref="G21:J21"/>
    <mergeCell ref="G25:J25"/>
    <mergeCell ref="N21:P21"/>
    <mergeCell ref="N22:P22"/>
    <mergeCell ref="G43:J43"/>
    <mergeCell ref="N23:P23"/>
    <mergeCell ref="N24:P24"/>
    <mergeCell ref="N28:P28"/>
    <mergeCell ref="G38:J38"/>
    <mergeCell ref="N38:P38"/>
    <mergeCell ref="N29:P29"/>
    <mergeCell ref="G27:J27"/>
    <mergeCell ref="G40:J40"/>
    <mergeCell ref="G39:J39"/>
    <mergeCell ref="G42:J42"/>
    <mergeCell ref="N39:P39"/>
    <mergeCell ref="N40:P40"/>
    <mergeCell ref="G41:J41"/>
    <mergeCell ref="N41:P41"/>
    <mergeCell ref="N26:P26"/>
    <mergeCell ref="N27:P27"/>
    <mergeCell ref="N25:P25"/>
    <mergeCell ref="N42:P42"/>
    <mergeCell ref="N37:P37"/>
    <mergeCell ref="N43:P43"/>
    <mergeCell ref="G20:J20"/>
    <mergeCell ref="G22:J22"/>
    <mergeCell ref="G33:J33"/>
    <mergeCell ref="G36:J36"/>
    <mergeCell ref="G28:J28"/>
    <mergeCell ref="G29:J29"/>
    <mergeCell ref="G32:J32"/>
    <mergeCell ref="N32:P32"/>
    <mergeCell ref="N33:P33"/>
    <mergeCell ref="G34:J34"/>
    <mergeCell ref="N34:P34"/>
    <mergeCell ref="G24:J24"/>
    <mergeCell ref="N20:P20"/>
    <mergeCell ref="G26:J26"/>
    <mergeCell ref="G31:J31"/>
    <mergeCell ref="N31:P31"/>
    <mergeCell ref="N30:P30"/>
    <mergeCell ref="G30:J30"/>
    <mergeCell ref="G35:J35"/>
    <mergeCell ref="N35:P35"/>
    <mergeCell ref="G23:J23"/>
    <mergeCell ref="N36:P36"/>
    <mergeCell ref="G37:J37"/>
    <mergeCell ref="A1:L1"/>
    <mergeCell ref="G14:J14"/>
    <mergeCell ref="G15:J15"/>
    <mergeCell ref="G16:J16"/>
    <mergeCell ref="G12:J12"/>
    <mergeCell ref="G18:J18"/>
    <mergeCell ref="G19:J19"/>
    <mergeCell ref="A11:P11"/>
    <mergeCell ref="N12:P12"/>
    <mergeCell ref="N13:P13"/>
    <mergeCell ref="N14:P14"/>
    <mergeCell ref="N15:P15"/>
    <mergeCell ref="G13:J13"/>
    <mergeCell ref="G17:J17"/>
    <mergeCell ref="N18:P18"/>
    <mergeCell ref="A7:N7"/>
    <mergeCell ref="M8:N8"/>
    <mergeCell ref="M9:N9"/>
    <mergeCell ref="M10:N10"/>
    <mergeCell ref="N16:P16"/>
    <mergeCell ref="N17:P17"/>
    <mergeCell ref="N19:P19"/>
    <mergeCell ref="N44:P44"/>
    <mergeCell ref="N58:P58"/>
    <mergeCell ref="G59:J59"/>
    <mergeCell ref="N59:P59"/>
    <mergeCell ref="G56:J56"/>
    <mergeCell ref="N56:P56"/>
    <mergeCell ref="N45:P45"/>
    <mergeCell ref="N47:P47"/>
    <mergeCell ref="G49:J49"/>
    <mergeCell ref="N49:P49"/>
    <mergeCell ref="G48:J48"/>
    <mergeCell ref="N48:P48"/>
    <mergeCell ref="G50:J50"/>
    <mergeCell ref="N50:P50"/>
    <mergeCell ref="G53:J53"/>
    <mergeCell ref="N54:P54"/>
    <mergeCell ref="N51:P51"/>
    <mergeCell ref="G46:J46"/>
    <mergeCell ref="G47:J47"/>
    <mergeCell ref="G45:J45"/>
    <mergeCell ref="G44:J44"/>
    <mergeCell ref="G51:J51"/>
    <mergeCell ref="N52:P52"/>
    <mergeCell ref="N57:P57"/>
    <mergeCell ref="G102:J102"/>
    <mergeCell ref="G103:J103"/>
    <mergeCell ref="G81:J81"/>
    <mergeCell ref="G101:J101"/>
    <mergeCell ref="G104:J104"/>
    <mergeCell ref="G105:J105"/>
    <mergeCell ref="G106:J106"/>
    <mergeCell ref="G107:J107"/>
    <mergeCell ref="G95:J95"/>
    <mergeCell ref="G85:J85"/>
    <mergeCell ref="G98:J98"/>
    <mergeCell ref="G86:J86"/>
    <mergeCell ref="G99:J99"/>
    <mergeCell ref="G100:J100"/>
    <mergeCell ref="G97:J97"/>
    <mergeCell ref="G54:J54"/>
    <mergeCell ref="G58:J58"/>
    <mergeCell ref="N63:P63"/>
    <mergeCell ref="N53:P53"/>
    <mergeCell ref="G55:J55"/>
    <mergeCell ref="G61:J61"/>
    <mergeCell ref="G62:J62"/>
    <mergeCell ref="N60:P60"/>
    <mergeCell ref="N61:P61"/>
    <mergeCell ref="N62:P62"/>
    <mergeCell ref="G57:J57"/>
    <mergeCell ref="G60:J60"/>
    <mergeCell ref="G52:J52"/>
    <mergeCell ref="N55:P55"/>
    <mergeCell ref="N74:P74"/>
    <mergeCell ref="N75:P75"/>
    <mergeCell ref="N76:P76"/>
    <mergeCell ref="N80:P80"/>
    <mergeCell ref="G79:J79"/>
    <mergeCell ref="G82:J82"/>
    <mergeCell ref="G63:J63"/>
    <mergeCell ref="G78:J78"/>
    <mergeCell ref="G73:J73"/>
    <mergeCell ref="N77:P77"/>
    <mergeCell ref="N78:P78"/>
    <mergeCell ref="G69:J69"/>
    <mergeCell ref="G77:J77"/>
    <mergeCell ref="G66:J66"/>
    <mergeCell ref="G67:J67"/>
    <mergeCell ref="G64:J64"/>
    <mergeCell ref="N73:P73"/>
    <mergeCell ref="N69:P69"/>
    <mergeCell ref="G71:J71"/>
    <mergeCell ref="G72:J72"/>
    <mergeCell ref="N81:P81"/>
    <mergeCell ref="G76:J76"/>
    <mergeCell ref="G84:J84"/>
    <mergeCell ref="G83:J83"/>
    <mergeCell ref="G96:J96"/>
    <mergeCell ref="N96:P96"/>
    <mergeCell ref="N88:P88"/>
    <mergeCell ref="N89:P89"/>
    <mergeCell ref="N90:P90"/>
    <mergeCell ref="N91:P91"/>
    <mergeCell ref="N92:P92"/>
    <mergeCell ref="G90:J90"/>
    <mergeCell ref="N86:P86"/>
    <mergeCell ref="G87:J87"/>
    <mergeCell ref="N87:P87"/>
    <mergeCell ref="N93:P93"/>
    <mergeCell ref="G92:J92"/>
    <mergeCell ref="N85:P85"/>
    <mergeCell ref="N95:P95"/>
    <mergeCell ref="G88:J88"/>
    <mergeCell ref="G89:J89"/>
    <mergeCell ref="G108:J108"/>
    <mergeCell ref="G114:J114"/>
    <mergeCell ref="G115:J115"/>
    <mergeCell ref="G117:J117"/>
    <mergeCell ref="G111:J111"/>
    <mergeCell ref="N82:P82"/>
    <mergeCell ref="G136:J136"/>
    <mergeCell ref="G134:J134"/>
    <mergeCell ref="N70:P70"/>
    <mergeCell ref="N72:P72"/>
    <mergeCell ref="N71:P71"/>
    <mergeCell ref="N84:P84"/>
    <mergeCell ref="G94:J94"/>
    <mergeCell ref="N94:P94"/>
    <mergeCell ref="G91:J91"/>
    <mergeCell ref="G93:J93"/>
    <mergeCell ref="G109:J109"/>
    <mergeCell ref="G123:J123"/>
    <mergeCell ref="G112:J112"/>
    <mergeCell ref="G120:J120"/>
    <mergeCell ref="G121:J121"/>
    <mergeCell ref="G110:J110"/>
    <mergeCell ref="G116:J116"/>
    <mergeCell ref="G119:J119"/>
    <mergeCell ref="N64:P64"/>
    <mergeCell ref="N65:P65"/>
    <mergeCell ref="N66:P66"/>
    <mergeCell ref="N67:P67"/>
    <mergeCell ref="N68:P68"/>
    <mergeCell ref="G65:J65"/>
    <mergeCell ref="G70:J70"/>
    <mergeCell ref="G68:J68"/>
    <mergeCell ref="N83:P83"/>
    <mergeCell ref="N79:P79"/>
    <mergeCell ref="G74:J74"/>
    <mergeCell ref="G75:J75"/>
    <mergeCell ref="G80:J80"/>
    <mergeCell ref="G122:J122"/>
    <mergeCell ref="G113:J113"/>
    <mergeCell ref="G126:J126"/>
    <mergeCell ref="G127:J127"/>
    <mergeCell ref="G124:J124"/>
    <mergeCell ref="G125:J125"/>
    <mergeCell ref="G118:J118"/>
    <mergeCell ref="N132:P132"/>
    <mergeCell ref="G167:J167"/>
    <mergeCell ref="G138:J138"/>
    <mergeCell ref="N138:P138"/>
    <mergeCell ref="N154:P154"/>
    <mergeCell ref="G150:J150"/>
    <mergeCell ref="N152:P152"/>
    <mergeCell ref="N150:P150"/>
    <mergeCell ref="N148:P148"/>
    <mergeCell ref="N162:P162"/>
    <mergeCell ref="N155:P155"/>
    <mergeCell ref="N151:P151"/>
    <mergeCell ref="N158:P158"/>
    <mergeCell ref="N159:P159"/>
    <mergeCell ref="G149:J149"/>
    <mergeCell ref="N140:P140"/>
    <mergeCell ref="G137:J137"/>
    <mergeCell ref="N134:P134"/>
    <mergeCell ref="G133:J133"/>
    <mergeCell ref="N136:P136"/>
    <mergeCell ref="N133:P133"/>
    <mergeCell ref="N137:P137"/>
    <mergeCell ref="G135:J135"/>
    <mergeCell ref="G132:J132"/>
    <mergeCell ref="N146:P146"/>
    <mergeCell ref="G141:J141"/>
    <mergeCell ref="N143:P143"/>
    <mergeCell ref="G139:J139"/>
    <mergeCell ref="N141:P141"/>
    <mergeCell ref="N144:P144"/>
    <mergeCell ref="N142:P142"/>
    <mergeCell ref="G142:J142"/>
    <mergeCell ref="G140:J140"/>
    <mergeCell ref="G143:J143"/>
    <mergeCell ref="N200:P200"/>
    <mergeCell ref="G197:J197"/>
    <mergeCell ref="N197:P197"/>
    <mergeCell ref="G193:J193"/>
    <mergeCell ref="N193:P193"/>
    <mergeCell ref="G194:J194"/>
    <mergeCell ref="N194:P194"/>
    <mergeCell ref="N191:P191"/>
    <mergeCell ref="G192:J192"/>
    <mergeCell ref="N192:P192"/>
    <mergeCell ref="N198:P198"/>
    <mergeCell ref="G196:J196"/>
    <mergeCell ref="N196:P196"/>
    <mergeCell ref="G195:J195"/>
    <mergeCell ref="N195:P195"/>
    <mergeCell ref="G191:J191"/>
    <mergeCell ref="N190:P190"/>
    <mergeCell ref="G188:J188"/>
    <mergeCell ref="N188:P188"/>
    <mergeCell ref="G187:J187"/>
    <mergeCell ref="N187:P187"/>
    <mergeCell ref="N186:P186"/>
    <mergeCell ref="G171:J171"/>
    <mergeCell ref="N179:P179"/>
    <mergeCell ref="G179:J179"/>
    <mergeCell ref="N173:P173"/>
    <mergeCell ref="N172:P172"/>
    <mergeCell ref="N178:P178"/>
    <mergeCell ref="G177:J177"/>
    <mergeCell ref="G175:J175"/>
    <mergeCell ref="G174:J174"/>
    <mergeCell ref="G172:J172"/>
    <mergeCell ref="G180:J180"/>
    <mergeCell ref="G186:J186"/>
    <mergeCell ref="N175:P175"/>
    <mergeCell ref="G184:J184"/>
    <mergeCell ref="N184:P184"/>
    <mergeCell ref="N182:P182"/>
    <mergeCell ref="N180:P180"/>
    <mergeCell ref="N218:P218"/>
    <mergeCell ref="G219:J219"/>
    <mergeCell ref="N219:P219"/>
    <mergeCell ref="G217:J217"/>
    <mergeCell ref="N217:P217"/>
    <mergeCell ref="N216:P216"/>
    <mergeCell ref="N215:P215"/>
    <mergeCell ref="N209:P209"/>
    <mergeCell ref="N210:P210"/>
    <mergeCell ref="G213:J213"/>
    <mergeCell ref="G210:J210"/>
    <mergeCell ref="G209:J209"/>
  </mergeCells>
  <phoneticPr fontId="93" type="noConversion"/>
  <conditionalFormatting sqref="B13:B37 B40:B50">
    <cfRule type="duplicateValues" dxfId="30" priority="104"/>
  </conditionalFormatting>
  <conditionalFormatting sqref="B51:B70">
    <cfRule type="duplicateValues" dxfId="29" priority="106"/>
  </conditionalFormatting>
  <conditionalFormatting sqref="B71:B128">
    <cfRule type="duplicateValues" dxfId="28" priority="108"/>
  </conditionalFormatting>
  <conditionalFormatting sqref="B129">
    <cfRule type="duplicateValues" dxfId="27" priority="45"/>
  </conditionalFormatting>
  <conditionalFormatting sqref="B223:B225">
    <cfRule type="duplicateValues" dxfId="26" priority="100" stopIfTrue="1"/>
    <cfRule type="duplicateValues" dxfId="25" priority="101" stopIfTrue="1"/>
  </conditionalFormatting>
  <conditionalFormatting sqref="B226">
    <cfRule type="duplicateValues" dxfId="24" priority="102" stopIfTrue="1"/>
    <cfRule type="duplicateValues" dxfId="23" priority="103" stopIfTrue="1"/>
  </conditionalFormatting>
  <conditionalFormatting sqref="B231:B233">
    <cfRule type="duplicateValues" dxfId="22" priority="96" stopIfTrue="1"/>
    <cfRule type="duplicateValues" dxfId="21" priority="97" stopIfTrue="1"/>
  </conditionalFormatting>
  <conditionalFormatting sqref="B234">
    <cfRule type="duplicateValues" dxfId="20" priority="98" stopIfTrue="1"/>
    <cfRule type="duplicateValues" dxfId="19" priority="99" stopIfTrue="1"/>
  </conditionalFormatting>
  <conditionalFormatting sqref="C3:K4">
    <cfRule type="cellIs" dxfId="18" priority="1" stopIfTrue="1" operator="greaterThan">
      <formula>600</formula>
    </cfRule>
  </conditionalFormatting>
  <conditionalFormatting sqref="D6">
    <cfRule type="cellIs" dxfId="17" priority="50" stopIfTrue="1" operator="greaterThan">
      <formula>600</formula>
    </cfRule>
  </conditionalFormatting>
  <conditionalFormatting sqref="D9:D10">
    <cfRule type="cellIs" dxfId="16" priority="41" stopIfTrue="1" operator="greaterThan">
      <formula>600</formula>
    </cfRule>
  </conditionalFormatting>
  <pageMargins left="0.47244094488188981" right="0.31496062992125984" top="0.35433070866141736" bottom="0.35433070866141736" header="0.31496062992125984" footer="0.31496062992125984"/>
  <pageSetup paperSize="9" scal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  <pageSetUpPr fitToPage="1"/>
  </sheetPr>
  <dimension ref="A1:AK180"/>
  <sheetViews>
    <sheetView view="pageBreakPreview" topLeftCell="B1" zoomScale="70" zoomScaleNormal="100" zoomScaleSheetLayoutView="70" workbookViewId="0">
      <selection activeCell="Z11" sqref="Z11"/>
    </sheetView>
  </sheetViews>
  <sheetFormatPr defaultColWidth="9.1796875" defaultRowHeight="12.5"/>
  <cols>
    <col min="1" max="1" width="0" style="9" hidden="1" customWidth="1"/>
    <col min="2" max="2" width="8.6328125" style="9" customWidth="1"/>
    <col min="3" max="3" width="9.90625" style="9" customWidth="1"/>
    <col min="4" max="4" width="9.1796875" style="9" bestFit="1" customWidth="1"/>
    <col min="5" max="5" width="9.1796875" style="9" customWidth="1"/>
    <col min="6" max="6" width="9.1796875" style="9" bestFit="1" customWidth="1"/>
    <col min="7" max="8" width="9.1796875" style="9"/>
    <col min="9" max="22" width="9.1796875" style="9" customWidth="1"/>
    <col min="23" max="23" width="12.54296875" style="9" customWidth="1"/>
    <col min="24" max="28" width="9.1796875" style="9" customWidth="1"/>
    <col min="29" max="31" width="9.1796875" style="9"/>
    <col min="32" max="33" width="7.6328125" style="9" customWidth="1"/>
    <col min="34" max="42" width="9.1796875" style="9"/>
    <col min="43" max="46" width="9.1796875" style="9" customWidth="1"/>
    <col min="47" max="16384" width="9.1796875" style="9"/>
  </cols>
  <sheetData>
    <row r="1" spans="1:37" ht="3.75" customHeight="1" thickBot="1">
      <c r="A1" s="126"/>
      <c r="B1" s="37"/>
      <c r="C1" s="694"/>
      <c r="D1" s="694"/>
      <c r="E1" s="694"/>
      <c r="F1" s="694"/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/>
      <c r="S1" s="694"/>
      <c r="T1" s="694"/>
      <c r="U1" s="694"/>
      <c r="V1" s="694"/>
      <c r="W1" s="38"/>
    </row>
    <row r="2" spans="1:37" s="46" customFormat="1" ht="23.5" thickBot="1">
      <c r="A2" s="127"/>
      <c r="B2" s="720" t="s">
        <v>236</v>
      </c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203"/>
    </row>
    <row r="3" spans="1:37" s="208" customFormat="1" ht="14" customHeight="1" thickBot="1">
      <c r="A3" s="373"/>
      <c r="B3" s="706" t="s">
        <v>438</v>
      </c>
      <c r="C3" s="707"/>
      <c r="D3" s="707"/>
      <c r="E3" s="707"/>
      <c r="F3" s="707"/>
      <c r="G3" s="707"/>
      <c r="H3" s="707"/>
      <c r="I3" s="707"/>
      <c r="J3" s="707"/>
      <c r="K3" s="707"/>
      <c r="L3" s="707"/>
      <c r="M3" s="707"/>
      <c r="N3" s="707"/>
      <c r="O3" s="707"/>
      <c r="P3" s="707"/>
      <c r="Q3" s="708"/>
      <c r="R3" s="128"/>
      <c r="S3" s="204"/>
      <c r="T3" s="205"/>
      <c r="U3" s="695"/>
      <c r="V3" s="695"/>
      <c r="W3" s="10"/>
      <c r="AA3" s="374"/>
    </row>
    <row r="4" spans="1:37" s="208" customFormat="1" ht="14" customHeight="1" thickBot="1">
      <c r="A4" s="373"/>
      <c r="B4" s="709" t="s">
        <v>439</v>
      </c>
      <c r="C4" s="710"/>
      <c r="D4" s="710"/>
      <c r="E4" s="710"/>
      <c r="F4" s="710"/>
      <c r="G4" s="710"/>
      <c r="H4" s="710"/>
      <c r="I4" s="710"/>
      <c r="J4" s="710"/>
      <c r="K4" s="710"/>
      <c r="L4" s="710"/>
      <c r="M4" s="710"/>
      <c r="N4" s="710"/>
      <c r="O4" s="710"/>
      <c r="P4" s="710"/>
      <c r="Q4" s="711"/>
      <c r="R4" s="128"/>
      <c r="S4" s="128"/>
      <c r="T4" s="128"/>
      <c r="U4" s="128"/>
      <c r="V4" s="206"/>
      <c r="W4" s="40"/>
    </row>
    <row r="5" spans="1:37" s="208" customFormat="1" ht="14" customHeight="1" thickBot="1">
      <c r="A5" s="373"/>
      <c r="B5" s="160" t="s">
        <v>440</v>
      </c>
      <c r="C5" s="712" t="s">
        <v>373</v>
      </c>
      <c r="D5" s="712"/>
      <c r="E5" s="712"/>
      <c r="F5" s="712"/>
      <c r="G5" s="712" t="s">
        <v>441</v>
      </c>
      <c r="H5" s="712"/>
      <c r="I5" s="712" t="s">
        <v>442</v>
      </c>
      <c r="J5" s="712"/>
      <c r="K5" s="712"/>
      <c r="L5" s="712" t="s">
        <v>55</v>
      </c>
      <c r="M5" s="712"/>
      <c r="N5" s="712"/>
      <c r="O5" s="712" t="s">
        <v>57</v>
      </c>
      <c r="P5" s="712"/>
      <c r="Q5" s="713"/>
      <c r="R5" s="128"/>
      <c r="S5" s="204"/>
      <c r="T5" s="205"/>
      <c r="U5" s="695"/>
      <c r="V5" s="695"/>
      <c r="W5" s="10"/>
      <c r="AA5" s="374"/>
    </row>
    <row r="6" spans="1:37" s="208" customFormat="1" ht="14" customHeight="1">
      <c r="A6" s="373"/>
      <c r="B6" s="161">
        <v>1</v>
      </c>
      <c r="C6" s="714" t="s">
        <v>394</v>
      </c>
      <c r="D6" s="714"/>
      <c r="E6" s="714"/>
      <c r="F6" s="714"/>
      <c r="G6" s="714" t="s">
        <v>108</v>
      </c>
      <c r="H6" s="714"/>
      <c r="I6" s="714">
        <v>47.84</v>
      </c>
      <c r="J6" s="714"/>
      <c r="K6" s="714"/>
      <c r="L6" s="714">
        <v>47.84</v>
      </c>
      <c r="M6" s="714"/>
      <c r="N6" s="714"/>
      <c r="O6" s="714">
        <f t="shared" ref="O6:O12" si="0">I6-L6</f>
        <v>0</v>
      </c>
      <c r="P6" s="714"/>
      <c r="Q6" s="715"/>
      <c r="R6" s="128"/>
      <c r="S6" s="128"/>
      <c r="T6" s="128"/>
      <c r="U6" s="128"/>
      <c r="V6" s="206"/>
      <c r="W6" s="40"/>
    </row>
    <row r="7" spans="1:37" s="208" customFormat="1" ht="14" customHeight="1">
      <c r="A7" s="373"/>
      <c r="B7" s="162">
        <v>2</v>
      </c>
      <c r="C7" s="704" t="s">
        <v>238</v>
      </c>
      <c r="D7" s="704"/>
      <c r="E7" s="704"/>
      <c r="F7" s="704"/>
      <c r="G7" s="704" t="s">
        <v>108</v>
      </c>
      <c r="H7" s="704"/>
      <c r="I7" s="714">
        <v>47.84</v>
      </c>
      <c r="J7" s="714"/>
      <c r="K7" s="714"/>
      <c r="L7" s="714">
        <v>47.84</v>
      </c>
      <c r="M7" s="714"/>
      <c r="N7" s="714"/>
      <c r="O7" s="704">
        <f t="shared" si="0"/>
        <v>0</v>
      </c>
      <c r="P7" s="704"/>
      <c r="Q7" s="705"/>
      <c r="R7" s="128"/>
      <c r="S7" s="204"/>
      <c r="T7" s="205"/>
      <c r="U7" s="695"/>
      <c r="V7" s="695"/>
      <c r="W7" s="10"/>
      <c r="AA7" s="374"/>
    </row>
    <row r="8" spans="1:37" s="208" customFormat="1" ht="14" customHeight="1">
      <c r="A8" s="373"/>
      <c r="B8" s="162">
        <v>3</v>
      </c>
      <c r="C8" s="704" t="s">
        <v>101</v>
      </c>
      <c r="D8" s="704"/>
      <c r="E8" s="704"/>
      <c r="F8" s="704"/>
      <c r="G8" s="704" t="s">
        <v>107</v>
      </c>
      <c r="H8" s="704"/>
      <c r="I8" s="704">
        <v>127</v>
      </c>
      <c r="J8" s="704"/>
      <c r="K8" s="704"/>
      <c r="L8" s="704">
        <v>115</v>
      </c>
      <c r="M8" s="704"/>
      <c r="N8" s="704"/>
      <c r="O8" s="704">
        <f t="shared" si="0"/>
        <v>12</v>
      </c>
      <c r="P8" s="704"/>
      <c r="Q8" s="705"/>
      <c r="R8" s="128"/>
      <c r="S8" s="128"/>
      <c r="T8" s="128"/>
      <c r="U8" s="128"/>
      <c r="V8" s="206"/>
      <c r="W8" s="40"/>
    </row>
    <row r="9" spans="1:37" s="208" customFormat="1" ht="14" customHeight="1">
      <c r="A9" s="373"/>
      <c r="B9" s="162">
        <v>4</v>
      </c>
      <c r="C9" s="704" t="s">
        <v>102</v>
      </c>
      <c r="D9" s="704"/>
      <c r="E9" s="704"/>
      <c r="F9" s="704"/>
      <c r="G9" s="704" t="s">
        <v>107</v>
      </c>
      <c r="H9" s="704"/>
      <c r="I9" s="704">
        <v>127</v>
      </c>
      <c r="J9" s="704"/>
      <c r="K9" s="704"/>
      <c r="L9" s="704">
        <v>110</v>
      </c>
      <c r="M9" s="704"/>
      <c r="N9" s="704"/>
      <c r="O9" s="704">
        <f t="shared" si="0"/>
        <v>17</v>
      </c>
      <c r="P9" s="704"/>
      <c r="Q9" s="705"/>
      <c r="R9" s="128"/>
      <c r="S9" s="204"/>
      <c r="T9" s="205"/>
      <c r="U9" s="695"/>
      <c r="V9" s="695"/>
      <c r="W9" s="10"/>
      <c r="AA9" s="374"/>
    </row>
    <row r="10" spans="1:37" s="208" customFormat="1" ht="14" customHeight="1">
      <c r="A10" s="373"/>
      <c r="B10" s="162">
        <v>5</v>
      </c>
      <c r="C10" s="704" t="s">
        <v>103</v>
      </c>
      <c r="D10" s="704"/>
      <c r="E10" s="704"/>
      <c r="F10" s="704"/>
      <c r="G10" s="704" t="s">
        <v>107</v>
      </c>
      <c r="H10" s="704"/>
      <c r="I10" s="704">
        <v>127</v>
      </c>
      <c r="J10" s="704"/>
      <c r="K10" s="704"/>
      <c r="L10" s="704">
        <v>80</v>
      </c>
      <c r="M10" s="704"/>
      <c r="N10" s="704"/>
      <c r="O10" s="704">
        <f t="shared" si="0"/>
        <v>47</v>
      </c>
      <c r="P10" s="704"/>
      <c r="Q10" s="705"/>
      <c r="R10" s="128"/>
      <c r="S10" s="128"/>
      <c r="T10" s="128"/>
      <c r="U10" s="128"/>
      <c r="V10" s="206"/>
      <c r="W10" s="40"/>
    </row>
    <row r="11" spans="1:37" s="208" customFormat="1" ht="14" customHeight="1">
      <c r="A11" s="373"/>
      <c r="B11" s="162">
        <v>7</v>
      </c>
      <c r="C11" s="704" t="s">
        <v>443</v>
      </c>
      <c r="D11" s="704"/>
      <c r="E11" s="704"/>
      <c r="F11" s="704"/>
      <c r="G11" s="704" t="s">
        <v>108</v>
      </c>
      <c r="H11" s="704"/>
      <c r="I11" s="704">
        <v>47.84</v>
      </c>
      <c r="J11" s="704"/>
      <c r="K11" s="704"/>
      <c r="L11" s="704">
        <v>0</v>
      </c>
      <c r="M11" s="704"/>
      <c r="N11" s="704"/>
      <c r="O11" s="704">
        <f t="shared" si="0"/>
        <v>47.84</v>
      </c>
      <c r="P11" s="704"/>
      <c r="Q11" s="705"/>
      <c r="R11" s="128"/>
      <c r="T11" s="206" t="s">
        <v>444</v>
      </c>
      <c r="U11" s="427">
        <f>(W17+W26+W37+W46+W55+W65+W74+W83+W92+W101+W110+W119+W129+W139)/1000</f>
        <v>47.835704</v>
      </c>
      <c r="W11" s="40"/>
    </row>
    <row r="12" spans="1:37" s="208" customFormat="1" ht="14" customHeight="1" thickBot="1">
      <c r="A12" s="373"/>
      <c r="B12" s="149">
        <v>8</v>
      </c>
      <c r="C12" s="693" t="s">
        <v>445</v>
      </c>
      <c r="D12" s="693"/>
      <c r="E12" s="693"/>
      <c r="F12" s="693"/>
      <c r="G12" s="693" t="s">
        <v>107</v>
      </c>
      <c r="H12" s="693"/>
      <c r="I12" s="693">
        <v>47.84</v>
      </c>
      <c r="J12" s="693"/>
      <c r="K12" s="693"/>
      <c r="L12" s="693">
        <f>AH168</f>
        <v>0</v>
      </c>
      <c r="M12" s="693"/>
      <c r="N12" s="693"/>
      <c r="O12" s="693">
        <f t="shared" si="0"/>
        <v>47.84</v>
      </c>
      <c r="P12" s="693"/>
      <c r="Q12" s="719"/>
      <c r="R12" s="128"/>
      <c r="S12" s="128"/>
      <c r="T12" s="128"/>
      <c r="U12" s="128"/>
      <c r="V12" s="206"/>
      <c r="W12" s="40"/>
    </row>
    <row r="13" spans="1:37" ht="2.5" customHeight="1" thickBot="1">
      <c r="A13" s="11"/>
      <c r="B13" s="681"/>
      <c r="C13" s="682"/>
      <c r="D13" s="682"/>
      <c r="E13" s="682"/>
      <c r="F13" s="682"/>
      <c r="G13" s="682"/>
      <c r="H13" s="682"/>
      <c r="I13" s="682"/>
      <c r="J13" s="682"/>
      <c r="K13" s="682"/>
      <c r="L13" s="682"/>
      <c r="M13" s="682"/>
      <c r="N13" s="682"/>
      <c r="O13" s="682"/>
      <c r="P13" s="682"/>
      <c r="Q13" s="682"/>
      <c r="R13" s="682"/>
      <c r="S13" s="682"/>
      <c r="T13" s="682"/>
      <c r="U13" s="682"/>
      <c r="V13" s="682"/>
      <c r="W13" s="683"/>
      <c r="AK13" s="9" t="s">
        <v>98</v>
      </c>
    </row>
    <row r="14" spans="1:37" ht="14">
      <c r="A14" s="11"/>
      <c r="B14" s="681" t="s">
        <v>196</v>
      </c>
      <c r="C14" s="682"/>
      <c r="D14" s="682"/>
      <c r="E14" s="682"/>
      <c r="F14" s="682"/>
      <c r="G14" s="682"/>
      <c r="H14" s="682"/>
      <c r="I14" s="682"/>
      <c r="J14" s="682"/>
      <c r="K14" s="682"/>
      <c r="L14" s="682"/>
      <c r="M14" s="682"/>
      <c r="N14" s="682"/>
      <c r="O14" s="682"/>
      <c r="P14" s="682"/>
      <c r="Q14" s="682"/>
      <c r="R14" s="682"/>
      <c r="S14" s="682"/>
      <c r="T14" s="682"/>
      <c r="U14" s="682"/>
      <c r="V14" s="682"/>
      <c r="W14" s="683"/>
    </row>
    <row r="15" spans="1:37" ht="18" customHeight="1">
      <c r="A15" s="11"/>
      <c r="B15" s="11"/>
      <c r="D15" s="207" t="s">
        <v>206</v>
      </c>
      <c r="E15" s="208"/>
      <c r="F15" s="208"/>
      <c r="G15" s="209" t="s">
        <v>477</v>
      </c>
      <c r="H15" s="208"/>
      <c r="I15" s="209" t="s">
        <v>251</v>
      </c>
      <c r="K15" s="209" t="s">
        <v>252</v>
      </c>
      <c r="M15" s="209" t="s">
        <v>253</v>
      </c>
      <c r="P15" s="207" t="s">
        <v>207</v>
      </c>
      <c r="R15" s="210"/>
      <c r="S15" s="209" t="s">
        <v>256</v>
      </c>
      <c r="T15" s="210"/>
      <c r="U15" s="209" t="s">
        <v>257</v>
      </c>
      <c r="V15" s="211"/>
      <c r="W15" s="12"/>
    </row>
    <row r="16" spans="1:37" ht="16.25" customHeight="1">
      <c r="A16" s="11"/>
      <c r="B16" s="30"/>
      <c r="C16" s="212" t="s">
        <v>249</v>
      </c>
      <c r="E16" s="212" t="s">
        <v>250</v>
      </c>
      <c r="F16" s="213"/>
      <c r="G16" s="212"/>
      <c r="H16" s="213"/>
      <c r="I16" s="212"/>
      <c r="J16" s="213"/>
      <c r="K16" s="212"/>
      <c r="L16" s="213"/>
      <c r="M16" s="212"/>
      <c r="N16" s="213"/>
      <c r="O16" s="212" t="s">
        <v>254</v>
      </c>
      <c r="P16" s="213"/>
      <c r="Q16" s="212" t="s">
        <v>255</v>
      </c>
      <c r="R16" s="213" t="s">
        <v>241</v>
      </c>
      <c r="S16" s="212"/>
      <c r="T16" s="214"/>
      <c r="U16" s="215"/>
      <c r="V16" s="41"/>
      <c r="W16" s="12"/>
      <c r="X16" s="9" t="s">
        <v>63</v>
      </c>
      <c r="Y16" s="9" t="s">
        <v>92</v>
      </c>
      <c r="Z16" s="9" t="s">
        <v>64</v>
      </c>
      <c r="AA16" s="20" t="s">
        <v>106</v>
      </c>
      <c r="AB16" s="9" t="s">
        <v>62</v>
      </c>
    </row>
    <row r="17" spans="1:29" s="31" customFormat="1" ht="13" thickBot="1">
      <c r="A17" s="61"/>
      <c r="B17" s="61"/>
      <c r="D17" s="31">
        <f>VLOOKUP(C20,[18]TS!$B$10:$D$253,3,0)</f>
        <v>249.63499999999999</v>
      </c>
      <c r="E17" s="216"/>
      <c r="F17" s="31">
        <f>VLOOKUP(E20,[18]TS!$B$10:$D$253,3,0)</f>
        <v>425</v>
      </c>
      <c r="G17" s="216"/>
      <c r="H17" s="31">
        <f>VLOOKUP(G20,[18]TS!$B$10:$D$253,3,0)</f>
        <v>425</v>
      </c>
      <c r="J17" s="31">
        <f>VLOOKUP(I20,[18]TS!$B$10:$D$253,3,0)</f>
        <v>390</v>
      </c>
      <c r="K17" s="216"/>
      <c r="L17" s="31">
        <f>VLOOKUP(K20,[18]TS!$B$10:$D$253,3,0)</f>
        <v>265</v>
      </c>
      <c r="N17" s="31">
        <f>VLOOKUP(M20,[18]TS!$B$10:$D$253,3,0)</f>
        <v>510</v>
      </c>
      <c r="P17" s="31">
        <f>VLOOKUP(O20,[18]TS!$B$10:$D$253,3,0)</f>
        <v>380</v>
      </c>
      <c r="R17" s="31">
        <f>VLOOKUP(Q20,[18]TS!$B$10:$D$253,3,0)</f>
        <v>420</v>
      </c>
      <c r="T17" s="31">
        <f>VLOOKUP(S20,[18]TS!$B$10:$D$253,3,0)</f>
        <v>335</v>
      </c>
      <c r="V17" s="31">
        <f>VLOOKUP(U20,[18]TS!$B$10:$D$253,3,0)</f>
        <v>345</v>
      </c>
      <c r="W17" s="62">
        <f>SUM(D17:V17)</f>
        <v>3744.6350000000002</v>
      </c>
    </row>
    <row r="18" spans="1:29" s="31" customFormat="1" ht="13.5" thickBot="1">
      <c r="A18" s="61">
        <v>1</v>
      </c>
      <c r="B18" s="61"/>
      <c r="C18" s="164" t="s">
        <v>240</v>
      </c>
      <c r="E18" s="164" t="s">
        <v>240</v>
      </c>
      <c r="F18" s="217"/>
      <c r="G18" s="164" t="s">
        <v>240</v>
      </c>
      <c r="H18" s="217"/>
      <c r="I18" s="164" t="s">
        <v>689</v>
      </c>
      <c r="J18" s="217"/>
      <c r="K18" s="164" t="s">
        <v>689</v>
      </c>
      <c r="M18" s="164" t="s">
        <v>689</v>
      </c>
      <c r="O18" s="164" t="s">
        <v>240</v>
      </c>
      <c r="Q18" s="164" t="s">
        <v>240</v>
      </c>
      <c r="S18" s="164" t="s">
        <v>240</v>
      </c>
      <c r="U18" s="164" t="s">
        <v>240</v>
      </c>
      <c r="W18" s="64"/>
      <c r="X18" s="31">
        <v>10</v>
      </c>
      <c r="Y18" s="31">
        <v>10</v>
      </c>
      <c r="Z18" s="31">
        <v>6</v>
      </c>
      <c r="AA18" s="31">
        <v>0</v>
      </c>
      <c r="AB18" s="31">
        <v>0</v>
      </c>
      <c r="AC18" s="31" t="s">
        <v>65</v>
      </c>
    </row>
    <row r="19" spans="1:29" s="31" customFormat="1" ht="13" thickBot="1">
      <c r="A19" s="61"/>
      <c r="B19" s="61"/>
      <c r="C19" s="274"/>
      <c r="E19" s="195"/>
      <c r="G19" s="274"/>
      <c r="I19" s="195"/>
      <c r="K19" s="195"/>
      <c r="M19" s="195"/>
      <c r="O19" s="274"/>
      <c r="Q19" s="274"/>
      <c r="R19" s="121"/>
      <c r="S19" s="274"/>
      <c r="T19" s="121"/>
      <c r="U19" s="274"/>
      <c r="V19" s="121"/>
      <c r="W19" s="64"/>
      <c r="X19" s="31">
        <v>0</v>
      </c>
      <c r="Y19" s="31">
        <f>COUNTIF($B$19:$U$19,"WIP")</f>
        <v>0</v>
      </c>
      <c r="Z19" s="31">
        <v>1</v>
      </c>
      <c r="AA19" s="31">
        <v>0</v>
      </c>
      <c r="AB19" s="31">
        <v>0</v>
      </c>
      <c r="AC19" s="31" t="s">
        <v>56</v>
      </c>
    </row>
    <row r="20" spans="1:29" s="31" customFormat="1">
      <c r="A20" s="61"/>
      <c r="B20" s="61"/>
      <c r="C20" s="31" t="s">
        <v>23</v>
      </c>
      <c r="E20" s="218" t="s">
        <v>24</v>
      </c>
      <c r="F20" s="218"/>
      <c r="G20" s="218" t="s">
        <v>118</v>
      </c>
      <c r="H20" s="218"/>
      <c r="I20" s="218" t="s">
        <v>119</v>
      </c>
      <c r="J20" s="218"/>
      <c r="K20" s="218" t="s">
        <v>120</v>
      </c>
      <c r="L20" s="218"/>
      <c r="M20" s="218" t="s">
        <v>121</v>
      </c>
      <c r="N20" s="218"/>
      <c r="O20" s="218" t="s">
        <v>122</v>
      </c>
      <c r="P20" s="218"/>
      <c r="Q20" s="218" t="s">
        <v>123</v>
      </c>
      <c r="R20" s="218"/>
      <c r="S20" s="218" t="s">
        <v>124</v>
      </c>
      <c r="T20" s="218"/>
      <c r="U20" s="218" t="s">
        <v>125</v>
      </c>
      <c r="W20" s="64"/>
      <c r="X20" s="31">
        <f>COUNTIF($C$18:$U$18,"ROW")</f>
        <v>0</v>
      </c>
      <c r="Y20" s="31">
        <f>COUNTIF($B$19:$U$19,"ROW")</f>
        <v>0</v>
      </c>
      <c r="Z20" s="31">
        <v>1</v>
      </c>
      <c r="AA20" s="31">
        <v>0</v>
      </c>
      <c r="AB20" s="31">
        <v>0</v>
      </c>
      <c r="AC20" s="31" t="s">
        <v>61</v>
      </c>
    </row>
    <row r="21" spans="1:29" s="31" customFormat="1">
      <c r="A21" s="61"/>
      <c r="B21" s="61"/>
      <c r="C21" s="219" t="s">
        <v>116</v>
      </c>
      <c r="E21" s="219" t="s">
        <v>117</v>
      </c>
      <c r="G21" s="219" t="str">
        <f>VLOOKUP(G20,[18]TS!$B$10:$D$253,2,0)</f>
        <v>1DA-3</v>
      </c>
      <c r="I21" s="219" t="str">
        <f>VLOOKUP(I20,[18]TS!$B$10:$D$253,2,0)</f>
        <v>1DA+6</v>
      </c>
      <c r="K21" s="219" t="str">
        <f>VLOOKUP(K20,[18]TS!$B$10:$D$253,2,0)</f>
        <v>1DA+9</v>
      </c>
      <c r="M21" s="219" t="str">
        <f>VLOOKUP(M20,[18]TS!$B$10:$D$253,2,0)</f>
        <v>1DA+3</v>
      </c>
      <c r="O21" s="219" t="str">
        <f>VLOOKUP(O20,[18]TS!$B$10:$D$253,2,0)</f>
        <v>1DB1+9</v>
      </c>
      <c r="Q21" s="219" t="str">
        <f>VLOOKUP(Q20,[18]TS!$B$10:$D$253,2,0)</f>
        <v>1DB1+9</v>
      </c>
      <c r="S21" s="219" t="str">
        <f>VLOOKUP(S20,[18]TS!$B$10:$D$253,2,0)</f>
        <v>1DA-3</v>
      </c>
      <c r="U21" s="219" t="str">
        <f>VLOOKUP(U20,[18]TS!$B$10:$D$253,2,0)</f>
        <v>1DA-3</v>
      </c>
      <c r="W21" s="64"/>
      <c r="Y21" s="31">
        <f>X18-Y18-Y19-Y20</f>
        <v>0</v>
      </c>
      <c r="Z21" s="31" t="s">
        <v>498</v>
      </c>
      <c r="AA21" s="31">
        <f>Z18-AA19-AA20-AA18</f>
        <v>6</v>
      </c>
      <c r="AC21" s="31" t="s">
        <v>95</v>
      </c>
    </row>
    <row r="22" spans="1:29" s="105" customFormat="1" ht="13.5" customHeight="1">
      <c r="A22" s="104"/>
      <c r="B22" s="108"/>
      <c r="C22" s="702">
        <f>(D17)/1000</f>
        <v>0.249635</v>
      </c>
      <c r="D22" s="702"/>
      <c r="E22" s="702"/>
      <c r="F22" s="686"/>
      <c r="G22" s="686"/>
      <c r="H22" s="686"/>
      <c r="I22" s="686"/>
      <c r="J22" s="686"/>
      <c r="K22" s="686"/>
      <c r="L22" s="686"/>
      <c r="M22" s="686"/>
      <c r="N22" s="686"/>
      <c r="O22" s="686"/>
      <c r="P22" s="686"/>
      <c r="Q22" s="686"/>
      <c r="R22" s="686"/>
      <c r="S22" s="686"/>
      <c r="T22" s="686"/>
      <c r="U22" s="686"/>
      <c r="V22" s="686"/>
      <c r="W22" s="129"/>
    </row>
    <row r="23" spans="1:29" s="31" customFormat="1" ht="11.5" customHeight="1">
      <c r="A23" s="61"/>
      <c r="B23" s="61"/>
      <c r="D23" s="684" t="s">
        <v>198</v>
      </c>
      <c r="E23" s="684"/>
      <c r="F23" s="684"/>
      <c r="G23" s="221"/>
      <c r="H23" s="221"/>
      <c r="J23" s="220" t="s">
        <v>199</v>
      </c>
      <c r="P23" s="221"/>
      <c r="Q23" s="221"/>
      <c r="R23" s="221"/>
      <c r="S23" s="697" t="s">
        <v>200</v>
      </c>
      <c r="T23" s="697"/>
      <c r="U23" s="697"/>
      <c r="W23" s="64"/>
    </row>
    <row r="24" spans="1:29" s="31" customFormat="1" ht="15.65" customHeight="1">
      <c r="A24" s="61"/>
      <c r="B24" s="65"/>
      <c r="C24" s="209" t="s">
        <v>258</v>
      </c>
      <c r="E24" s="209" t="s">
        <v>259</v>
      </c>
      <c r="G24" s="209" t="s">
        <v>260</v>
      </c>
      <c r="I24" s="209" t="s">
        <v>261</v>
      </c>
      <c r="K24" s="209" t="s">
        <v>262</v>
      </c>
      <c r="W24" s="64"/>
    </row>
    <row r="25" spans="1:29" s="31" customFormat="1" ht="17" customHeight="1">
      <c r="A25" s="61"/>
      <c r="B25" s="61"/>
      <c r="D25" s="213" t="s">
        <v>638</v>
      </c>
      <c r="W25" s="64"/>
      <c r="X25" s="9" t="s">
        <v>63</v>
      </c>
      <c r="Y25" s="9" t="s">
        <v>92</v>
      </c>
      <c r="Z25" s="9" t="s">
        <v>64</v>
      </c>
      <c r="AA25" s="20" t="s">
        <v>106</v>
      </c>
      <c r="AB25" s="9" t="s">
        <v>62</v>
      </c>
    </row>
    <row r="26" spans="1:29" s="31" customFormat="1" ht="13" thickBot="1">
      <c r="A26" s="61"/>
      <c r="B26" s="61"/>
      <c r="C26" s="216"/>
      <c r="D26" s="31">
        <f>VLOOKUP(C29,[18]TS!$B$10:$D$253,3,0)</f>
        <v>365</v>
      </c>
      <c r="F26" s="31">
        <f>VLOOKUP(E29,[18]TS!$B$10:$D$253,3,0)</f>
        <v>356</v>
      </c>
      <c r="G26" s="216"/>
      <c r="H26" s="31">
        <f>VLOOKUP(G29,[18]TS!$B$10:$D$253,3,0)</f>
        <v>332</v>
      </c>
      <c r="I26" s="216"/>
      <c r="J26" s="31">
        <f>VLOOKUP(I29,[18]TS!$B$10:$D$253,3,0)</f>
        <v>384.42399999999998</v>
      </c>
      <c r="L26" s="31">
        <f>VLOOKUP(K29,[18]TS!$B$10:$D$253,3,0)</f>
        <v>385</v>
      </c>
      <c r="W26" s="62">
        <f>SUM(D26:L26)</f>
        <v>1822.424</v>
      </c>
    </row>
    <row r="27" spans="1:29" s="31" customFormat="1" ht="13.5" thickBot="1">
      <c r="A27" s="61">
        <f>A18+1</f>
        <v>2</v>
      </c>
      <c r="B27" s="61"/>
      <c r="C27" s="164" t="s">
        <v>240</v>
      </c>
      <c r="E27" s="164" t="s">
        <v>240</v>
      </c>
      <c r="G27" s="273" t="s">
        <v>499</v>
      </c>
      <c r="I27" s="164" t="s">
        <v>240</v>
      </c>
      <c r="K27" s="164" t="s">
        <v>240</v>
      </c>
      <c r="W27" s="62"/>
      <c r="X27" s="31">
        <v>5</v>
      </c>
      <c r="Y27" s="31">
        <v>5</v>
      </c>
      <c r="Z27" s="31">
        <v>5</v>
      </c>
      <c r="AA27" s="31">
        <v>0</v>
      </c>
      <c r="AB27" s="31">
        <v>0</v>
      </c>
      <c r="AC27" s="31" t="s">
        <v>65</v>
      </c>
    </row>
    <row r="28" spans="1:29" s="31" customFormat="1" ht="13" thickBot="1">
      <c r="A28" s="61"/>
      <c r="B28" s="61"/>
      <c r="C28" s="274"/>
      <c r="E28" s="274"/>
      <c r="G28" s="274"/>
      <c r="I28" s="274"/>
      <c r="K28" s="274"/>
      <c r="W28" s="64"/>
      <c r="X28" s="31">
        <v>0</v>
      </c>
      <c r="Y28" s="31">
        <f>COUNTIF($B$28:$U$28,"WIP")</f>
        <v>0</v>
      </c>
      <c r="Z28" s="31">
        <v>0</v>
      </c>
      <c r="AA28" s="31">
        <v>0</v>
      </c>
      <c r="AB28" s="31">
        <v>0</v>
      </c>
      <c r="AC28" s="31" t="s">
        <v>56</v>
      </c>
    </row>
    <row r="29" spans="1:29" s="31" customFormat="1">
      <c r="A29" s="61"/>
      <c r="B29" s="61"/>
      <c r="C29" s="218" t="s">
        <v>126</v>
      </c>
      <c r="D29" s="218"/>
      <c r="E29" s="218" t="s">
        <v>127</v>
      </c>
      <c r="F29" s="218"/>
      <c r="G29" s="218" t="s">
        <v>128</v>
      </c>
      <c r="H29" s="218"/>
      <c r="I29" s="218" t="s">
        <v>129</v>
      </c>
      <c r="J29" s="218"/>
      <c r="K29" s="218" t="s">
        <v>25</v>
      </c>
      <c r="L29" s="218"/>
      <c r="W29" s="64"/>
      <c r="X29" s="31">
        <f>COUNTIF($C$27:$U$27,"ROW")</f>
        <v>0</v>
      </c>
      <c r="Y29" s="31">
        <f>COUNTIF($B$28:$U$28,"ROW")</f>
        <v>0</v>
      </c>
      <c r="Z29" s="31">
        <f>COUNTIF($C$26:$V$26,"ROW")</f>
        <v>0</v>
      </c>
      <c r="AA29" s="31">
        <v>0</v>
      </c>
      <c r="AB29" s="31">
        <v>0</v>
      </c>
      <c r="AC29" s="31" t="s">
        <v>61</v>
      </c>
    </row>
    <row r="30" spans="1:29" s="31" customFormat="1">
      <c r="A30" s="61"/>
      <c r="B30" s="61"/>
      <c r="C30" s="219" t="str">
        <f>VLOOKUP(C29,[18]TS!$B$10:$D$253,2,0)</f>
        <v>1DA-3</v>
      </c>
      <c r="E30" s="219" t="str">
        <f>VLOOKUP(E29,[18]TS!$B$10:$D$253,2,0)</f>
        <v>1DA+0</v>
      </c>
      <c r="G30" s="219" t="str">
        <f>VLOOKUP(G29,[18]TS!$B$10:$D$253,2,0)</f>
        <v>1DA-3</v>
      </c>
      <c r="I30" s="219" t="str">
        <f>VLOOKUP(I29,[18]TS!$B$10:$D$253,2,0)</f>
        <v>1DA+0</v>
      </c>
      <c r="K30" s="219" t="str">
        <f>VLOOKUP(K29,[18]TS!$B$10:$D$253,2,0)</f>
        <v>1DB1+0</v>
      </c>
      <c r="M30" s="219"/>
      <c r="O30" s="219"/>
      <c r="Q30" s="219"/>
      <c r="S30" s="219"/>
      <c r="U30" s="219"/>
      <c r="W30" s="64"/>
      <c r="Y30" s="31">
        <f>X27-Y27-Y28-Y29</f>
        <v>0</v>
      </c>
      <c r="Z30" s="31">
        <f>X27-Z27-Z28-Z29</f>
        <v>0</v>
      </c>
      <c r="AA30" s="31">
        <f>Z27-AA28-AA29-AA27</f>
        <v>5</v>
      </c>
      <c r="AC30" s="31" t="s">
        <v>95</v>
      </c>
    </row>
    <row r="31" spans="1:29" s="105" customFormat="1" ht="13.5" customHeight="1">
      <c r="A31" s="104"/>
      <c r="B31" s="104"/>
      <c r="C31" s="686">
        <f>(F17+H17+J17+L17+N17+P17+R17+T17+V17+D26+H26+F26+J26)/1000</f>
        <v>4.9324240000000001</v>
      </c>
      <c r="D31" s="686"/>
      <c r="E31" s="686"/>
      <c r="F31" s="686"/>
      <c r="G31" s="686"/>
      <c r="H31" s="686"/>
      <c r="I31" s="686"/>
      <c r="J31" s="686"/>
      <c r="K31" s="686"/>
      <c r="L31" s="109"/>
      <c r="M31" s="222"/>
      <c r="N31" s="222"/>
      <c r="O31" s="222"/>
      <c r="P31" s="701"/>
      <c r="Q31" s="701"/>
      <c r="R31" s="701"/>
      <c r="S31" s="701"/>
      <c r="T31" s="701"/>
      <c r="U31" s="701"/>
      <c r="V31" s="701"/>
      <c r="W31" s="110"/>
    </row>
    <row r="32" spans="1:29" s="31" customFormat="1" ht="15.75" customHeight="1">
      <c r="A32" s="61"/>
      <c r="B32" s="65"/>
      <c r="C32" s="684" t="s">
        <v>200</v>
      </c>
      <c r="D32" s="684"/>
      <c r="E32" s="684"/>
      <c r="O32" s="700"/>
      <c r="P32" s="700"/>
      <c r="Q32" s="700"/>
      <c r="W32" s="64"/>
      <c r="X32" s="9" t="s">
        <v>63</v>
      </c>
      <c r="Y32" s="9" t="s">
        <v>92</v>
      </c>
      <c r="Z32" s="9" t="s">
        <v>64</v>
      </c>
      <c r="AA32" s="20" t="s">
        <v>106</v>
      </c>
      <c r="AB32" s="9" t="s">
        <v>62</v>
      </c>
    </row>
    <row r="33" spans="1:31" s="31" customFormat="1" ht="14.5" customHeight="1" thickBot="1">
      <c r="A33" s="61"/>
      <c r="B33" s="65"/>
      <c r="C33" s="224"/>
      <c r="D33" s="224"/>
      <c r="E33" s="224"/>
      <c r="O33" s="223"/>
      <c r="P33" s="223"/>
      <c r="Q33" s="223"/>
      <c r="W33" s="64"/>
      <c r="X33" s="53">
        <f>X18+X27</f>
        <v>15</v>
      </c>
      <c r="Y33" s="53">
        <f t="shared" ref="Y33:AB36" si="1">Y18+Y27</f>
        <v>15</v>
      </c>
      <c r="Z33" s="53">
        <f t="shared" si="1"/>
        <v>11</v>
      </c>
      <c r="AA33" s="53">
        <f t="shared" si="1"/>
        <v>0</v>
      </c>
      <c r="AB33" s="53">
        <f t="shared" si="1"/>
        <v>0</v>
      </c>
      <c r="AC33" s="39" t="s">
        <v>93</v>
      </c>
    </row>
    <row r="34" spans="1:31" s="31" customFormat="1" ht="14">
      <c r="A34" s="61"/>
      <c r="B34" s="681" t="s">
        <v>195</v>
      </c>
      <c r="C34" s="682"/>
      <c r="D34" s="682"/>
      <c r="E34" s="682"/>
      <c r="F34" s="682"/>
      <c r="G34" s="682"/>
      <c r="H34" s="682"/>
      <c r="I34" s="682"/>
      <c r="J34" s="682"/>
      <c r="K34" s="682"/>
      <c r="L34" s="682"/>
      <c r="M34" s="682"/>
      <c r="N34" s="682"/>
      <c r="O34" s="682"/>
      <c r="P34" s="682"/>
      <c r="Q34" s="682"/>
      <c r="R34" s="682"/>
      <c r="S34" s="682"/>
      <c r="T34" s="682"/>
      <c r="U34" s="682"/>
      <c r="V34" s="682"/>
      <c r="W34" s="683"/>
      <c r="X34" s="53">
        <f>X19+X28</f>
        <v>0</v>
      </c>
      <c r="Y34" s="53">
        <f t="shared" si="1"/>
        <v>0</v>
      </c>
      <c r="Z34" s="53">
        <f t="shared" si="1"/>
        <v>1</v>
      </c>
      <c r="AA34" s="53">
        <f t="shared" si="1"/>
        <v>0</v>
      </c>
      <c r="AB34" s="53">
        <f t="shared" si="1"/>
        <v>0</v>
      </c>
      <c r="AC34" s="39" t="s">
        <v>56</v>
      </c>
      <c r="AE34" s="48" t="s">
        <v>197</v>
      </c>
    </row>
    <row r="35" spans="1:31" s="31" customFormat="1" ht="13">
      <c r="A35" s="61"/>
      <c r="B35" s="65"/>
      <c r="C35" s="209" t="s">
        <v>263</v>
      </c>
      <c r="D35" s="213"/>
      <c r="E35" s="209" t="s">
        <v>264</v>
      </c>
      <c r="F35" s="213"/>
      <c r="G35" s="209" t="s">
        <v>265</v>
      </c>
      <c r="H35" s="213"/>
      <c r="I35" s="209" t="s">
        <v>266</v>
      </c>
      <c r="J35" s="213"/>
      <c r="K35" s="209" t="s">
        <v>267</v>
      </c>
      <c r="L35" s="213"/>
      <c r="M35" s="209" t="s">
        <v>268</v>
      </c>
      <c r="N35" s="213"/>
      <c r="O35" s="209" t="s">
        <v>269</v>
      </c>
      <c r="P35" s="213"/>
      <c r="Q35" s="209" t="s">
        <v>270</v>
      </c>
      <c r="R35" s="213"/>
      <c r="S35" s="209" t="s">
        <v>271</v>
      </c>
      <c r="U35" s="209" t="s">
        <v>272</v>
      </c>
      <c r="W35" s="64"/>
      <c r="X35" s="53">
        <f>X20+X29</f>
        <v>0</v>
      </c>
      <c r="Y35" s="53">
        <f t="shared" si="1"/>
        <v>0</v>
      </c>
      <c r="Z35" s="53">
        <f t="shared" si="1"/>
        <v>1</v>
      </c>
      <c r="AA35" s="53">
        <f t="shared" si="1"/>
        <v>0</v>
      </c>
      <c r="AB35" s="53">
        <f t="shared" si="1"/>
        <v>0</v>
      </c>
      <c r="AC35" s="39" t="s">
        <v>61</v>
      </c>
    </row>
    <row r="36" spans="1:31" s="31" customFormat="1">
      <c r="A36" s="61"/>
      <c r="B36" s="61"/>
      <c r="C36" s="213"/>
      <c r="D36" s="213" t="s">
        <v>243</v>
      </c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 t="s">
        <v>245</v>
      </c>
      <c r="W36" s="64"/>
      <c r="X36" s="53">
        <f>X21+X30</f>
        <v>0</v>
      </c>
      <c r="Y36" s="53">
        <f t="shared" si="1"/>
        <v>0</v>
      </c>
      <c r="Z36" s="53" t="e">
        <f t="shared" si="1"/>
        <v>#VALUE!</v>
      </c>
      <c r="AA36" s="53">
        <f t="shared" si="1"/>
        <v>11</v>
      </c>
      <c r="AB36" s="53">
        <f t="shared" si="1"/>
        <v>0</v>
      </c>
      <c r="AC36" s="53" t="s">
        <v>95</v>
      </c>
    </row>
    <row r="37" spans="1:31" s="31" customFormat="1" ht="15.65" customHeight="1" thickBot="1">
      <c r="A37" s="61"/>
      <c r="B37" s="61"/>
      <c r="D37" s="31">
        <f>VLOOKUP(C40,[18]TS!$B$10:$D$253,3,0)</f>
        <v>423</v>
      </c>
      <c r="F37" s="31">
        <f>VLOOKUP(E40,[18]TS!$B$10:$D$253,3,0)</f>
        <v>382</v>
      </c>
      <c r="G37" s="216"/>
      <c r="H37" s="31">
        <f>VLOOKUP(G40,[18]TS!$B$10:$D$253,3,0)</f>
        <v>405</v>
      </c>
      <c r="I37" s="216"/>
      <c r="J37" s="31">
        <f>VLOOKUP(I40,[18]TS!$B$10:$D$253,3,0)</f>
        <v>388.45800000000003</v>
      </c>
      <c r="K37" s="216"/>
      <c r="L37" s="31">
        <f>VLOOKUP(K40,[18]TS!$B$10:$D$253,3,0)</f>
        <v>405</v>
      </c>
      <c r="M37" s="216"/>
      <c r="N37" s="31">
        <f>VLOOKUP(M40,[18]TS!$B$10:$D$253,3,0)</f>
        <v>360</v>
      </c>
      <c r="O37" s="216"/>
      <c r="P37" s="31">
        <f>VLOOKUP(O40,[18]TS!$B$10:$D$253,3,0)</f>
        <v>390</v>
      </c>
      <c r="Q37" s="216"/>
      <c r="R37" s="31">
        <f>VLOOKUP(Q40,[18]TS!$B$10:$D$253,3,0)</f>
        <v>325</v>
      </c>
      <c r="S37" s="216"/>
      <c r="T37" s="31">
        <f>VLOOKUP(S40,[18]TS!$B$10:$D$253,3,0)</f>
        <v>430</v>
      </c>
      <c r="V37" s="31">
        <f>VLOOKUP(U40,[18]TS!$B$10:$D$253,3,0)</f>
        <v>298</v>
      </c>
      <c r="W37" s="62">
        <f>SUM(D37:V37)</f>
        <v>3806.4580000000001</v>
      </c>
    </row>
    <row r="38" spans="1:31" s="31" customFormat="1" ht="13.5" thickBot="1">
      <c r="A38" s="61">
        <f>A27+1</f>
        <v>3</v>
      </c>
      <c r="B38" s="61"/>
      <c r="C38" s="164" t="s">
        <v>240</v>
      </c>
      <c r="E38" s="164" t="s">
        <v>240</v>
      </c>
      <c r="G38" s="164" t="s">
        <v>240</v>
      </c>
      <c r="I38" s="164" t="s">
        <v>240</v>
      </c>
      <c r="K38" s="164" t="s">
        <v>240</v>
      </c>
      <c r="M38" s="164" t="s">
        <v>689</v>
      </c>
      <c r="O38" s="164" t="s">
        <v>689</v>
      </c>
      <c r="Q38" s="164" t="s">
        <v>240</v>
      </c>
      <c r="S38" s="164" t="s">
        <v>240</v>
      </c>
      <c r="U38" s="164" t="s">
        <v>689</v>
      </c>
      <c r="W38" s="62"/>
      <c r="X38" s="31">
        <v>10</v>
      </c>
      <c r="Y38" s="31">
        <v>10</v>
      </c>
      <c r="Z38" s="31">
        <v>10</v>
      </c>
      <c r="AA38" s="31">
        <v>0</v>
      </c>
      <c r="AB38" s="31">
        <v>0</v>
      </c>
      <c r="AC38" s="31" t="s">
        <v>65</v>
      </c>
    </row>
    <row r="39" spans="1:31" s="31" customFormat="1" ht="13" thickBot="1">
      <c r="A39" s="61"/>
      <c r="B39" s="61"/>
      <c r="C39" s="195"/>
      <c r="E39" s="274"/>
      <c r="G39" s="195"/>
      <c r="I39" s="195"/>
      <c r="K39" s="274"/>
      <c r="M39" s="274"/>
      <c r="O39" s="274"/>
      <c r="Q39" s="195"/>
      <c r="S39" s="195"/>
      <c r="U39" s="195"/>
      <c r="W39" s="64"/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 t="s">
        <v>56</v>
      </c>
    </row>
    <row r="40" spans="1:31">
      <c r="A40" s="11"/>
      <c r="B40" s="11"/>
      <c r="C40" s="225" t="s">
        <v>16</v>
      </c>
      <c r="D40" s="225"/>
      <c r="E40" s="225" t="s">
        <v>17</v>
      </c>
      <c r="F40" s="225"/>
      <c r="G40" s="225" t="s">
        <v>18</v>
      </c>
      <c r="H40" s="225"/>
      <c r="I40" s="225" t="s">
        <v>130</v>
      </c>
      <c r="J40" s="225"/>
      <c r="K40" s="218" t="s">
        <v>26</v>
      </c>
      <c r="L40" s="225"/>
      <c r="M40" s="225" t="s">
        <v>131</v>
      </c>
      <c r="N40" s="225"/>
      <c r="O40" s="225" t="s">
        <v>132</v>
      </c>
      <c r="P40" s="225"/>
      <c r="Q40" s="225" t="s">
        <v>133</v>
      </c>
      <c r="R40" s="225"/>
      <c r="S40" s="225" t="s">
        <v>134</v>
      </c>
      <c r="T40" s="225"/>
      <c r="U40" s="225" t="s">
        <v>135</v>
      </c>
      <c r="W40" s="12"/>
      <c r="X40" s="9">
        <f>COUNTIF($C$38:$U$38,"ROW")</f>
        <v>0</v>
      </c>
      <c r="Y40" s="9">
        <f>COUNTIF($B$39:$U$39,"ROW")</f>
        <v>0</v>
      </c>
      <c r="Z40" s="9">
        <f>COUNTIF($C$37:$V$37,"ROW")</f>
        <v>0</v>
      </c>
      <c r="AA40" s="9">
        <v>0</v>
      </c>
      <c r="AB40" s="9">
        <v>0</v>
      </c>
      <c r="AC40" s="9" t="s">
        <v>61</v>
      </c>
    </row>
    <row r="41" spans="1:31">
      <c r="A41" s="11"/>
      <c r="B41" s="11"/>
      <c r="C41" s="226" t="str">
        <f>VLOOKUP(C40,[18]TS!$B$10:$D$253,2,0)</f>
        <v>1DA+0</v>
      </c>
      <c r="D41" s="31"/>
      <c r="E41" s="226" t="str">
        <f>VLOOKUP(E40,[18]TS!$B$10:$D$253,2,0)</f>
        <v>1DA+0</v>
      </c>
      <c r="G41" s="226" t="str">
        <f>VLOOKUP(G40,[18]TS!$B$10:$D$253,2,0)</f>
        <v>1DA+0</v>
      </c>
      <c r="I41" s="226" t="str">
        <f>VLOOKUP(I40,[18]TS!$B$10:$D$253,2,0)</f>
        <v>1DA+3</v>
      </c>
      <c r="K41" s="226" t="str">
        <f>VLOOKUP(K40,[18]TS!$B$10:$D$253,2,0)</f>
        <v>1DB1+0</v>
      </c>
      <c r="M41" s="226" t="str">
        <f>VLOOKUP(M40,[18]TS!$B$10:$D$253,2,0)</f>
        <v>1DA+3</v>
      </c>
      <c r="O41" s="226" t="str">
        <f>VLOOKUP(O40,[18]TS!$B$10:$D$253,2,0)</f>
        <v>1DA+3</v>
      </c>
      <c r="Q41" s="226" t="str">
        <f>VLOOKUP(Q40,[18]TS!$B$10:$D$253,2,0)</f>
        <v>1DA-3</v>
      </c>
      <c r="S41" s="226" t="str">
        <f>VLOOKUP(S40,[18]TS!$B$10:$D$253,2,0)</f>
        <v>1DA+0</v>
      </c>
      <c r="U41" s="226" t="str">
        <f>VLOOKUP(U40,[18]TS!$B$10:$D$253,2,0)</f>
        <v>1DA+0</v>
      </c>
      <c r="W41" s="12"/>
      <c r="Y41" s="9">
        <f>X38-Y38-Y39-Y40</f>
        <v>0</v>
      </c>
      <c r="Z41" s="9">
        <f>X38-Z38-Z39-Z40</f>
        <v>0</v>
      </c>
      <c r="AA41" s="9">
        <f>Z38-AA39-AA40-AA38</f>
        <v>10</v>
      </c>
      <c r="AC41" s="9" t="s">
        <v>95</v>
      </c>
    </row>
    <row r="42" spans="1:31" s="103" customFormat="1" ht="13.5" customHeight="1">
      <c r="A42" s="107"/>
      <c r="B42" s="107"/>
      <c r="C42" s="698">
        <f>(L26+D37+F37+H37+J37)/1000</f>
        <v>1.9834580000000002</v>
      </c>
      <c r="D42" s="699"/>
      <c r="E42" s="698"/>
      <c r="F42" s="698"/>
      <c r="G42" s="698"/>
      <c r="H42" s="698"/>
      <c r="I42" s="698"/>
      <c r="J42" s="698"/>
      <c r="K42" s="698"/>
      <c r="L42" s="698"/>
      <c r="M42" s="698"/>
      <c r="N42" s="698"/>
      <c r="O42" s="698"/>
      <c r="P42" s="698"/>
      <c r="Q42" s="698"/>
      <c r="R42" s="698"/>
      <c r="S42" s="698"/>
      <c r="T42" s="698"/>
      <c r="U42" s="698"/>
      <c r="V42" s="698"/>
      <c r="W42" s="106"/>
    </row>
    <row r="43" spans="1:31" s="99" customFormat="1" ht="15" customHeight="1" thickBot="1">
      <c r="A43" s="102"/>
      <c r="B43" s="132"/>
      <c r="C43" s="118"/>
      <c r="D43" s="118"/>
      <c r="E43" s="118"/>
      <c r="F43" s="118"/>
      <c r="G43" s="689" t="s">
        <v>201</v>
      </c>
      <c r="H43" s="689"/>
      <c r="I43" s="118"/>
      <c r="J43" s="118"/>
      <c r="K43" s="118"/>
      <c r="L43" s="689"/>
      <c r="M43" s="689"/>
      <c r="N43" s="118"/>
      <c r="O43" s="118"/>
      <c r="P43" s="118"/>
      <c r="Q43" s="227"/>
      <c r="R43" s="227"/>
      <c r="S43" s="227"/>
      <c r="T43" s="689" t="s">
        <v>203</v>
      </c>
      <c r="U43" s="689"/>
      <c r="V43" s="118"/>
      <c r="W43" s="228"/>
    </row>
    <row r="44" spans="1:31" ht="11" customHeight="1">
      <c r="A44" s="11"/>
      <c r="B44" s="126"/>
      <c r="C44" s="229" t="s">
        <v>274</v>
      </c>
      <c r="D44" s="230"/>
      <c r="E44" s="229" t="s">
        <v>275</v>
      </c>
      <c r="F44" s="230"/>
      <c r="G44" s="229" t="s">
        <v>276</v>
      </c>
      <c r="H44" s="230"/>
      <c r="I44" s="229" t="s">
        <v>277</v>
      </c>
      <c r="J44" s="230"/>
      <c r="K44" s="229" t="s">
        <v>278</v>
      </c>
      <c r="L44" s="230"/>
      <c r="M44" s="229" t="s">
        <v>279</v>
      </c>
      <c r="N44" s="230"/>
      <c r="O44" s="229" t="s">
        <v>280</v>
      </c>
      <c r="P44" s="230"/>
      <c r="Q44" s="229" t="s">
        <v>281</v>
      </c>
      <c r="R44" s="230"/>
      <c r="S44" s="229" t="s">
        <v>282</v>
      </c>
      <c r="T44" s="230"/>
      <c r="U44" s="229" t="s">
        <v>283</v>
      </c>
      <c r="V44" s="230"/>
      <c r="W44" s="231"/>
    </row>
    <row r="45" spans="1:31">
      <c r="A45" s="11"/>
      <c r="B45" s="61"/>
      <c r="C45" s="31"/>
      <c r="D45" s="31"/>
      <c r="E45" s="31"/>
      <c r="F45" s="31"/>
      <c r="G45" s="31"/>
      <c r="H45" s="31"/>
      <c r="I45" s="31"/>
      <c r="J45" s="31"/>
      <c r="K45" s="31"/>
      <c r="L45" s="213" t="s">
        <v>242</v>
      </c>
      <c r="M45" s="213"/>
      <c r="N45" s="213" t="s">
        <v>243</v>
      </c>
      <c r="O45" s="31"/>
      <c r="P45" s="31"/>
      <c r="Q45" s="31"/>
      <c r="R45" s="207" t="s">
        <v>273</v>
      </c>
      <c r="S45" s="31"/>
      <c r="T45" s="31"/>
      <c r="U45" s="31"/>
      <c r="V45" s="31"/>
      <c r="W45" s="12"/>
    </row>
    <row r="46" spans="1:31" ht="13" thickBot="1">
      <c r="A46" s="11"/>
      <c r="B46" s="61"/>
      <c r="C46" s="216"/>
      <c r="D46" s="31">
        <f>VLOOKUP(C49,[18]TS!$B$10:$D$253,3,0)</f>
        <v>422</v>
      </c>
      <c r="E46" s="216"/>
      <c r="F46" s="31">
        <f>VLOOKUP(E49,[18]TS!$B$10:$D$253,3,0)</f>
        <v>345</v>
      </c>
      <c r="G46" s="216"/>
      <c r="H46" s="31">
        <f>VLOOKUP(G49,[18]TS!$B$10:$D$253,3,0)</f>
        <v>370</v>
      </c>
      <c r="I46" s="31"/>
      <c r="J46" s="31">
        <f>VLOOKUP(I49,[18]TS!$B$10:$D$253,3,0)</f>
        <v>320</v>
      </c>
      <c r="K46" s="216"/>
      <c r="L46" s="31">
        <f>VLOOKUP(K49,[18]TS!$B$10:$D$253,3,0)</f>
        <v>390</v>
      </c>
      <c r="M46" s="216"/>
      <c r="N46" s="31">
        <f>VLOOKUP(M49,[18]TS!$B$10:$D$253,3,0)</f>
        <v>425.02</v>
      </c>
      <c r="O46" s="216"/>
      <c r="P46" s="31">
        <f>VLOOKUP(O49,[18]TS!$B$10:$D$253,3,0)</f>
        <v>480</v>
      </c>
      <c r="Q46" s="216"/>
      <c r="R46" s="31">
        <f>VLOOKUP(Q49,[18]TS!$B$10:$D$253,3,0)</f>
        <v>297.315</v>
      </c>
      <c r="S46" s="216"/>
      <c r="T46" s="31">
        <f>VLOOKUP(S49,[18]TS!$B$10:$D$253,3,0)</f>
        <v>417</v>
      </c>
      <c r="U46" s="31"/>
      <c r="V46" s="31">
        <f>VLOOKUP(U49,[18]TS!$B$10:$D$253,3,0)</f>
        <v>409</v>
      </c>
      <c r="W46" s="14">
        <f>SUM(D46:V46)</f>
        <v>3875.335</v>
      </c>
      <c r="X46" s="9" t="s">
        <v>63</v>
      </c>
      <c r="Y46" s="9" t="s">
        <v>92</v>
      </c>
      <c r="Z46" s="9" t="s">
        <v>64</v>
      </c>
      <c r="AA46" s="20" t="s">
        <v>106</v>
      </c>
      <c r="AB46" s="9" t="s">
        <v>62</v>
      </c>
    </row>
    <row r="47" spans="1:31" ht="13.5" thickBot="1">
      <c r="A47" s="11">
        <f>A38+1</f>
        <v>4</v>
      </c>
      <c r="B47" s="61"/>
      <c r="C47" s="164" t="s">
        <v>240</v>
      </c>
      <c r="D47" s="31"/>
      <c r="E47" s="164" t="s">
        <v>240</v>
      </c>
      <c r="F47" s="31"/>
      <c r="G47" s="164" t="s">
        <v>240</v>
      </c>
      <c r="H47" s="31"/>
      <c r="I47" s="164" t="s">
        <v>689</v>
      </c>
      <c r="J47" s="232"/>
      <c r="K47" s="164" t="s">
        <v>689</v>
      </c>
      <c r="L47" s="31"/>
      <c r="M47" s="164" t="s">
        <v>240</v>
      </c>
      <c r="N47" s="31"/>
      <c r="O47" s="164" t="s">
        <v>240</v>
      </c>
      <c r="P47" s="31"/>
      <c r="Q47" s="164" t="s">
        <v>689</v>
      </c>
      <c r="R47" s="31"/>
      <c r="S47" s="164" t="s">
        <v>240</v>
      </c>
      <c r="T47" s="31"/>
      <c r="U47" s="164" t="s">
        <v>240</v>
      </c>
      <c r="V47" s="31"/>
      <c r="W47" s="14"/>
      <c r="X47" s="9">
        <v>10</v>
      </c>
      <c r="Y47" s="9">
        <v>10</v>
      </c>
      <c r="Z47" s="9">
        <v>10</v>
      </c>
      <c r="AA47" s="9">
        <v>0</v>
      </c>
      <c r="AB47" s="9">
        <v>0</v>
      </c>
      <c r="AC47" s="9" t="s">
        <v>65</v>
      </c>
    </row>
    <row r="48" spans="1:31" ht="13" thickBot="1">
      <c r="A48" s="11"/>
      <c r="B48" s="61"/>
      <c r="C48" s="195"/>
      <c r="D48" s="31"/>
      <c r="E48" s="195"/>
      <c r="F48" s="31"/>
      <c r="G48" s="195"/>
      <c r="H48" s="31"/>
      <c r="I48" s="195"/>
      <c r="J48" s="31"/>
      <c r="K48" s="274"/>
      <c r="L48" s="31"/>
      <c r="M48" s="195"/>
      <c r="N48" s="31"/>
      <c r="O48" s="195"/>
      <c r="P48" s="31"/>
      <c r="Q48" s="195"/>
      <c r="R48" s="31"/>
      <c r="S48" s="195"/>
      <c r="T48" s="31"/>
      <c r="U48" s="274"/>
      <c r="V48" s="31"/>
      <c r="W48" s="12"/>
      <c r="X48" s="9">
        <v>0</v>
      </c>
      <c r="Y48" s="9">
        <v>0</v>
      </c>
      <c r="Z48" s="9">
        <v>0</v>
      </c>
      <c r="AA48" s="9">
        <v>0</v>
      </c>
      <c r="AB48" s="50">
        <v>0</v>
      </c>
      <c r="AC48" s="9" t="s">
        <v>56</v>
      </c>
    </row>
    <row r="49" spans="1:29">
      <c r="A49" s="11"/>
      <c r="B49" s="61"/>
      <c r="C49" s="218" t="s">
        <v>136</v>
      </c>
      <c r="D49" s="218"/>
      <c r="E49" s="218" t="s">
        <v>137</v>
      </c>
      <c r="F49" s="218"/>
      <c r="G49" s="218" t="s">
        <v>138</v>
      </c>
      <c r="H49" s="218"/>
      <c r="I49" s="218" t="s">
        <v>139</v>
      </c>
      <c r="J49" s="218"/>
      <c r="K49" s="218" t="s">
        <v>140</v>
      </c>
      <c r="L49" s="218"/>
      <c r="M49" s="218" t="s">
        <v>141</v>
      </c>
      <c r="N49" s="218"/>
      <c r="O49" s="218" t="s">
        <v>27</v>
      </c>
      <c r="P49" s="218"/>
      <c r="Q49" s="218" t="s">
        <v>19</v>
      </c>
      <c r="R49" s="218"/>
      <c r="S49" s="218" t="s">
        <v>28</v>
      </c>
      <c r="T49" s="218"/>
      <c r="U49" s="218" t="s">
        <v>20</v>
      </c>
      <c r="V49" s="31"/>
      <c r="W49" s="12"/>
      <c r="X49" s="9">
        <f>COUNTIF($C$47:$U$47,"ROW")</f>
        <v>0</v>
      </c>
      <c r="Y49" s="9">
        <f>COUNTIF($B$48:$U$48,"ROW")</f>
        <v>0</v>
      </c>
      <c r="Z49" s="9">
        <f>COUNTIF($C$46:$V$46,"ROW")</f>
        <v>0</v>
      </c>
      <c r="AA49" s="9">
        <v>0</v>
      </c>
      <c r="AC49" s="9" t="s">
        <v>61</v>
      </c>
    </row>
    <row r="50" spans="1:29">
      <c r="A50" s="11"/>
      <c r="B50" s="61"/>
      <c r="C50" s="219" t="str">
        <f>VLOOKUP(C49,[18]TS!$B$10:$D$253,2,0)</f>
        <v>1DA+0</v>
      </c>
      <c r="D50" s="31"/>
      <c r="E50" s="219" t="str">
        <f>VLOOKUP(E49,[18]TS!$B$10:$D$253,2,0)</f>
        <v>1DA+9</v>
      </c>
      <c r="F50" s="31"/>
      <c r="G50" s="219" t="str">
        <f>VLOOKUP(G49,[18]TS!$B$10:$D$253,2,0)</f>
        <v>1DA+3</v>
      </c>
      <c r="H50" s="31"/>
      <c r="I50" s="219" t="str">
        <f>VLOOKUP(I49,[18]TS!$B$10:$D$253,2,0)</f>
        <v>1DA+9</v>
      </c>
      <c r="J50" s="31"/>
      <c r="K50" s="219" t="str">
        <f>VLOOKUP(K49,[18]TS!$B$10:$D$253,2,0)</f>
        <v>1DA+9</v>
      </c>
      <c r="L50" s="31"/>
      <c r="M50" s="219" t="str">
        <f>VLOOKUP(M49,[18]TS!$B$10:$D$253,2,0)</f>
        <v>1DA+3</v>
      </c>
      <c r="N50" s="31"/>
      <c r="O50" s="219" t="str">
        <f>VLOOKUP(O49,[18]TS!$B$10:$D$253,2,0)</f>
        <v>1DB1+3</v>
      </c>
      <c r="P50" s="31"/>
      <c r="Q50" s="219" t="str">
        <f>VLOOKUP(Q49,[18]TS!$B$10:$D$253,2,0)</f>
        <v>1DB1+9</v>
      </c>
      <c r="R50" s="31"/>
      <c r="S50" s="219" t="str">
        <f>VLOOKUP(S49,[18]TS!$B$10:$D$253,2,0)</f>
        <v>1DB2+3</v>
      </c>
      <c r="T50" s="31"/>
      <c r="U50" s="219" t="str">
        <f>VLOOKUP(U49,[18]TS!$B$10:$D$253,2,0)</f>
        <v>1DA+3</v>
      </c>
      <c r="V50" s="31"/>
      <c r="W50" s="12"/>
      <c r="Y50" s="9">
        <f>X47-Y47-Y48-Y49</f>
        <v>0</v>
      </c>
      <c r="Z50" s="9">
        <f>X47-Z47-Z48-Z49</f>
        <v>0</v>
      </c>
      <c r="AA50" s="9">
        <f>Z47-AA48-AA49-AA47</f>
        <v>10</v>
      </c>
      <c r="AC50" s="9" t="s">
        <v>95</v>
      </c>
    </row>
    <row r="51" spans="1:29" s="103" customFormat="1" ht="9" customHeight="1">
      <c r="A51" s="107"/>
      <c r="B51" s="104"/>
      <c r="C51" s="686">
        <f>SUM(L37+N37+P37+R37+T37+H46+J46+L46+N46+D46+V37+F46)/1000</f>
        <v>4.4800200000000006</v>
      </c>
      <c r="D51" s="686"/>
      <c r="E51" s="686"/>
      <c r="F51" s="686"/>
      <c r="G51" s="686"/>
      <c r="H51" s="686"/>
      <c r="I51" s="686"/>
      <c r="J51" s="686"/>
      <c r="K51" s="686"/>
      <c r="L51" s="686"/>
      <c r="M51" s="686"/>
      <c r="N51" s="686"/>
      <c r="O51" s="686">
        <f>(P46+R46)/1000</f>
        <v>0.77731500000000009</v>
      </c>
      <c r="P51" s="686"/>
      <c r="Q51" s="686"/>
      <c r="R51" s="686"/>
      <c r="S51" s="686"/>
      <c r="T51" s="686"/>
      <c r="U51" s="686"/>
      <c r="V51" s="686"/>
      <c r="W51" s="106"/>
    </row>
    <row r="52" spans="1:29" s="99" customFormat="1" ht="12" customHeight="1">
      <c r="A52" s="102"/>
      <c r="B52" s="100"/>
      <c r="C52" s="684"/>
      <c r="D52" s="684"/>
      <c r="E52" s="684"/>
      <c r="F52" s="233"/>
      <c r="G52" s="233"/>
      <c r="H52" s="233"/>
      <c r="I52" s="233"/>
      <c r="J52" s="680" t="s">
        <v>204</v>
      </c>
      <c r="K52" s="680"/>
      <c r="L52" s="680"/>
      <c r="M52" s="233"/>
      <c r="N52" s="233"/>
      <c r="O52" s="690"/>
      <c r="P52" s="690"/>
      <c r="Q52" s="690"/>
      <c r="R52" s="234"/>
      <c r="S52" s="233"/>
      <c r="T52" s="233"/>
      <c r="U52" s="233"/>
      <c r="V52" s="233"/>
      <c r="W52" s="101"/>
    </row>
    <row r="53" spans="1:29" ht="13">
      <c r="A53" s="11"/>
      <c r="B53" s="61"/>
      <c r="C53" s="209" t="s">
        <v>284</v>
      </c>
      <c r="D53" s="235"/>
      <c r="E53" s="209" t="s">
        <v>285</v>
      </c>
      <c r="F53" s="31"/>
      <c r="G53" s="209" t="s">
        <v>286</v>
      </c>
      <c r="H53" s="31"/>
      <c r="I53" s="209" t="s">
        <v>287</v>
      </c>
      <c r="J53" s="31"/>
      <c r="K53" s="209" t="s">
        <v>288</v>
      </c>
      <c r="L53" s="236" t="s">
        <v>208</v>
      </c>
      <c r="M53" s="209" t="s">
        <v>289</v>
      </c>
      <c r="N53" s="31"/>
      <c r="O53" s="209" t="s">
        <v>290</v>
      </c>
      <c r="P53" s="31"/>
      <c r="Q53" s="209" t="s">
        <v>291</v>
      </c>
      <c r="R53" s="31"/>
      <c r="S53" s="209" t="s">
        <v>292</v>
      </c>
      <c r="T53" s="31"/>
      <c r="U53" s="209" t="s">
        <v>293</v>
      </c>
      <c r="V53" s="237"/>
      <c r="W53" s="12"/>
    </row>
    <row r="54" spans="1:29" ht="14" customHeight="1">
      <c r="A54" s="11"/>
      <c r="B54" s="61"/>
      <c r="C54" s="31"/>
      <c r="D54" s="237"/>
      <c r="E54" s="31"/>
      <c r="F54" s="238" t="s">
        <v>631</v>
      </c>
      <c r="G54" s="31"/>
      <c r="H54" s="238" t="s">
        <v>241</v>
      </c>
      <c r="I54" s="213"/>
      <c r="J54" s="213"/>
      <c r="K54" s="213"/>
      <c r="L54" s="236" t="s">
        <v>208</v>
      </c>
      <c r="M54" s="213"/>
      <c r="N54" s="213"/>
      <c r="O54" s="213"/>
      <c r="P54" s="213"/>
      <c r="Q54" s="213"/>
      <c r="R54" s="213"/>
      <c r="S54" s="213"/>
      <c r="T54" s="213" t="s">
        <v>241</v>
      </c>
      <c r="U54" s="31"/>
      <c r="V54" s="31"/>
      <c r="W54" s="12"/>
      <c r="X54" s="9" t="s">
        <v>63</v>
      </c>
      <c r="Y54" s="9" t="s">
        <v>92</v>
      </c>
      <c r="Z54" s="9" t="s">
        <v>64</v>
      </c>
      <c r="AA54" s="20" t="s">
        <v>106</v>
      </c>
      <c r="AB54" s="9" t="s">
        <v>62</v>
      </c>
    </row>
    <row r="55" spans="1:29" ht="16.25" customHeight="1" thickBot="1">
      <c r="A55" s="11"/>
      <c r="B55" s="61"/>
      <c r="C55" s="216"/>
      <c r="D55" s="31">
        <f>VLOOKUP(C58,[18]TS!$B$10:$D$253,3,0)</f>
        <v>432.78199999999998</v>
      </c>
      <c r="E55" s="216"/>
      <c r="F55" s="31">
        <f>VLOOKUP(E58,[18]TS!$B$10:$D$253,3,0)</f>
        <v>469</v>
      </c>
      <c r="G55" s="216"/>
      <c r="H55" s="31">
        <f>VLOOKUP(G58,[18]TS!$B$10:$D$253,3,0)</f>
        <v>387</v>
      </c>
      <c r="I55" s="216"/>
      <c r="J55" s="31">
        <v>444.76</v>
      </c>
      <c r="K55" s="216"/>
      <c r="L55" s="31">
        <v>230.87</v>
      </c>
      <c r="M55" s="216"/>
      <c r="N55" s="31">
        <f>VLOOKUP(M58,[18]TS!$B$10:$D$253,3,0)</f>
        <v>430</v>
      </c>
      <c r="O55" s="216"/>
      <c r="P55" s="31">
        <f>VLOOKUP(O58,[18]TS!$B$10:$D$253,3,0)</f>
        <v>400</v>
      </c>
      <c r="Q55" s="216"/>
      <c r="R55" s="31">
        <f>VLOOKUP(Q58,[18]TS!$B$10:$D$253,3,0)</f>
        <v>410</v>
      </c>
      <c r="S55" s="216"/>
      <c r="T55" s="31">
        <f>VLOOKUP(S58,[18]TS!$B$10:$D$253,3,0)</f>
        <v>435</v>
      </c>
      <c r="U55" s="216"/>
      <c r="V55" s="31">
        <f>VLOOKUP(U58,[18]TS!$B$10:$D$253,3,0)</f>
        <v>360</v>
      </c>
      <c r="W55" s="14">
        <f>SUM(D55:V55)</f>
        <v>3999.4119999999998</v>
      </c>
    </row>
    <row r="56" spans="1:29" ht="13.5" thickBot="1">
      <c r="A56" s="11">
        <f>A47+1</f>
        <v>5</v>
      </c>
      <c r="B56" s="61"/>
      <c r="C56" s="164" t="s">
        <v>240</v>
      </c>
      <c r="D56" s="31"/>
      <c r="E56" s="119"/>
      <c r="F56" s="31"/>
      <c r="G56" s="164" t="s">
        <v>240</v>
      </c>
      <c r="H56" s="66"/>
      <c r="I56" s="164" t="s">
        <v>240</v>
      </c>
      <c r="J56" s="66"/>
      <c r="K56" s="164" t="s">
        <v>240</v>
      </c>
      <c r="L56" s="66"/>
      <c r="M56" s="164" t="s">
        <v>240</v>
      </c>
      <c r="N56" s="31"/>
      <c r="O56" s="164" t="s">
        <v>240</v>
      </c>
      <c r="P56" s="31"/>
      <c r="Q56" s="164" t="s">
        <v>240</v>
      </c>
      <c r="R56" s="31"/>
      <c r="S56" s="164" t="s">
        <v>240</v>
      </c>
      <c r="T56" s="66"/>
      <c r="U56" s="164" t="s">
        <v>240</v>
      </c>
      <c r="V56" s="66"/>
      <c r="W56" s="14"/>
      <c r="X56" s="9">
        <v>9</v>
      </c>
      <c r="Y56" s="9">
        <v>9</v>
      </c>
      <c r="Z56" s="9">
        <v>8</v>
      </c>
      <c r="AA56" s="9">
        <v>0</v>
      </c>
      <c r="AB56" s="9">
        <v>0</v>
      </c>
      <c r="AC56" s="9" t="s">
        <v>65</v>
      </c>
    </row>
    <row r="57" spans="1:29" ht="13" thickBot="1">
      <c r="A57" s="11"/>
      <c r="B57" s="61"/>
      <c r="C57" s="274"/>
      <c r="D57" s="31"/>
      <c r="E57" s="72"/>
      <c r="F57" s="31"/>
      <c r="G57" s="274"/>
      <c r="H57" s="31"/>
      <c r="I57" s="274"/>
      <c r="J57" s="31"/>
      <c r="K57" s="195"/>
      <c r="L57" s="31"/>
      <c r="M57" s="274"/>
      <c r="N57" s="31"/>
      <c r="O57" s="195"/>
      <c r="P57" s="31"/>
      <c r="Q57" s="188"/>
      <c r="R57" s="31"/>
      <c r="S57" s="188"/>
      <c r="T57" s="31"/>
      <c r="U57" s="195"/>
      <c r="V57" s="31"/>
      <c r="W57" s="12"/>
      <c r="X57" s="9">
        <v>0</v>
      </c>
      <c r="Y57" s="9">
        <f>COUNTIF($B$57:$U$57,"WIP")</f>
        <v>0</v>
      </c>
      <c r="Z57" s="9">
        <v>0</v>
      </c>
      <c r="AA57" s="9">
        <v>0</v>
      </c>
      <c r="AB57" s="9">
        <v>0</v>
      </c>
      <c r="AC57" s="9" t="s">
        <v>56</v>
      </c>
    </row>
    <row r="58" spans="1:29">
      <c r="A58" s="11"/>
      <c r="B58" s="61"/>
      <c r="C58" s="218" t="s">
        <v>21</v>
      </c>
      <c r="D58" s="218"/>
      <c r="E58" s="218" t="s">
        <v>22</v>
      </c>
      <c r="F58" s="218"/>
      <c r="G58" s="218" t="s">
        <v>143</v>
      </c>
      <c r="H58" s="218"/>
      <c r="I58" s="366" t="s">
        <v>627</v>
      </c>
      <c r="J58" s="218"/>
      <c r="K58" s="218" t="s">
        <v>29</v>
      </c>
      <c r="L58" s="218"/>
      <c r="M58" s="218" t="s">
        <v>30</v>
      </c>
      <c r="N58" s="218"/>
      <c r="O58" s="218" t="s">
        <v>2</v>
      </c>
      <c r="P58" s="218"/>
      <c r="Q58" s="218" t="s">
        <v>49</v>
      </c>
      <c r="R58" s="218"/>
      <c r="S58" s="218" t="s">
        <v>50</v>
      </c>
      <c r="T58" s="218"/>
      <c r="U58" s="218" t="s">
        <v>144</v>
      </c>
      <c r="V58" s="31"/>
      <c r="W58" s="12"/>
      <c r="X58" s="9">
        <f>COUNTIF($C$56:$U$56,"ROW")</f>
        <v>0</v>
      </c>
      <c r="Y58" s="9">
        <f>COUNTIF($B$57:$U$57,"ROW")</f>
        <v>0</v>
      </c>
      <c r="Z58" s="9">
        <f>COUNTIF($C$55:$V$55,"ROW")</f>
        <v>0</v>
      </c>
      <c r="AA58" s="9">
        <v>0</v>
      </c>
      <c r="AC58" s="9" t="s">
        <v>61</v>
      </c>
    </row>
    <row r="59" spans="1:29">
      <c r="A59" s="11"/>
      <c r="B59" s="61"/>
      <c r="C59" s="219" t="str">
        <f>VLOOKUP(C58,[18]TS!$B$10:$D$253,2,0)</f>
        <v>1DA+0</v>
      </c>
      <c r="D59" s="31"/>
      <c r="E59" s="219" t="str">
        <f>VLOOKUP(E58,[18]TS!$B$10:$D$253,2,0)</f>
        <v>1DD60+6</v>
      </c>
      <c r="F59" s="31"/>
      <c r="G59" s="219" t="str">
        <f>VLOOKUP(G58,[18]TS!$B$10:$D$253,2,0)</f>
        <v>1DA+9</v>
      </c>
      <c r="H59" s="31"/>
      <c r="I59" s="219" t="str">
        <f>VLOOKUP(I58,[18]TS!$B$10:$D$253,2,0)</f>
        <v>1DA+0</v>
      </c>
      <c r="J59" s="31"/>
      <c r="K59" s="219" t="s">
        <v>521</v>
      </c>
      <c r="L59" s="31"/>
      <c r="M59" s="219" t="str">
        <f>VLOOKUP(M58,[18]TS!$B$10:$D$253,2,0)</f>
        <v>1DB2+9</v>
      </c>
      <c r="N59" s="31"/>
      <c r="O59" s="219" t="str">
        <f>VLOOKUP(O58,[18]TS!$B$10:$D$253,2,0)</f>
        <v>1DA+0</v>
      </c>
      <c r="P59" s="31"/>
      <c r="Q59" s="219" t="str">
        <f>VLOOKUP(Q58,[18]TS!$B$10:$D$253,2,0)</f>
        <v>1DA+0</v>
      </c>
      <c r="R59" s="31"/>
      <c r="S59" s="219" t="str">
        <f>VLOOKUP(S58,[18]TS!$B$10:$D$253,2,0)</f>
        <v>1DA+3</v>
      </c>
      <c r="T59" s="31"/>
      <c r="U59" s="219" t="str">
        <f>VLOOKUP(U58,[18]TS!$B$10:$D$253,2,0)</f>
        <v>1DA+0</v>
      </c>
      <c r="V59" s="31"/>
      <c r="W59" s="12"/>
      <c r="Y59" s="9">
        <f>X56-Y56-Y57-Y58</f>
        <v>0</v>
      </c>
      <c r="Z59" s="9">
        <f>X56-Z56-Z57-Z58</f>
        <v>1</v>
      </c>
      <c r="AA59" s="9">
        <f>Z56-AA57-AA58-AA56</f>
        <v>8</v>
      </c>
      <c r="AC59" s="9" t="s">
        <v>95</v>
      </c>
    </row>
    <row r="60" spans="1:29" s="103" customFormat="1" ht="13.5" customHeight="1">
      <c r="A60" s="107"/>
      <c r="B60" s="104"/>
      <c r="C60" s="686">
        <f>SUM(T46+V46+D55+F55)/1000</f>
        <v>1.7277819999999999</v>
      </c>
      <c r="D60" s="686"/>
      <c r="E60" s="686"/>
      <c r="F60" s="686"/>
      <c r="G60" s="686">
        <f>SUM(H55+J55)/1000</f>
        <v>0.83175999999999994</v>
      </c>
      <c r="H60" s="686"/>
      <c r="I60" s="686"/>
      <c r="J60" s="686"/>
      <c r="K60" s="686">
        <f>SUM(L55)/1000</f>
        <v>0.23086999999999999</v>
      </c>
      <c r="L60" s="686"/>
      <c r="M60" s="686"/>
      <c r="N60" s="686"/>
      <c r="O60" s="686"/>
      <c r="P60" s="686"/>
      <c r="Q60" s="686"/>
      <c r="R60" s="686"/>
      <c r="S60" s="686"/>
      <c r="T60" s="686"/>
      <c r="U60" s="686"/>
      <c r="V60" s="105"/>
      <c r="W60" s="106"/>
    </row>
    <row r="61" spans="1:29" s="99" customFormat="1" ht="11.5">
      <c r="A61" s="102"/>
      <c r="B61" s="100"/>
      <c r="C61" s="233"/>
      <c r="D61" s="220" t="s">
        <v>205</v>
      </c>
      <c r="E61" s="220"/>
      <c r="F61" s="220"/>
      <c r="I61" s="233"/>
      <c r="J61" s="684"/>
      <c r="K61" s="684"/>
      <c r="L61" s="684"/>
      <c r="M61" s="233"/>
      <c r="N61" s="233"/>
      <c r="O61" s="233"/>
      <c r="P61" s="233"/>
      <c r="Q61" s="233"/>
      <c r="R61" s="703" t="s">
        <v>212</v>
      </c>
      <c r="S61" s="703"/>
      <c r="T61" s="233"/>
      <c r="U61" s="233"/>
      <c r="V61" s="233"/>
      <c r="W61" s="101"/>
    </row>
    <row r="62" spans="1:29" ht="3" customHeight="1" thickBot="1">
      <c r="A62" s="11"/>
      <c r="B62" s="68"/>
      <c r="C62" s="69"/>
      <c r="D62" s="73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29"/>
    </row>
    <row r="63" spans="1:29" ht="12.65" customHeight="1">
      <c r="A63" s="11"/>
      <c r="B63" s="61"/>
      <c r="C63" s="209" t="s">
        <v>294</v>
      </c>
      <c r="D63" s="235"/>
      <c r="E63" s="209" t="s">
        <v>295</v>
      </c>
      <c r="F63" s="31"/>
      <c r="G63" s="209" t="s">
        <v>296</v>
      </c>
      <c r="H63" s="31"/>
      <c r="I63" s="209" t="s">
        <v>297</v>
      </c>
      <c r="J63" s="31"/>
      <c r="K63" s="209" t="s">
        <v>298</v>
      </c>
      <c r="L63" s="31"/>
      <c r="M63" s="209" t="s">
        <v>299</v>
      </c>
      <c r="N63" s="31"/>
      <c r="O63" s="209" t="s">
        <v>300</v>
      </c>
      <c r="P63" s="31"/>
      <c r="Q63" s="209" t="s">
        <v>301</v>
      </c>
      <c r="R63" s="31"/>
      <c r="S63" s="209" t="s">
        <v>302</v>
      </c>
      <c r="T63" s="31"/>
      <c r="U63" s="209" t="s">
        <v>303</v>
      </c>
      <c r="V63" s="31"/>
      <c r="W63" s="12"/>
    </row>
    <row r="64" spans="1:29" ht="13">
      <c r="A64" s="11"/>
      <c r="B64" s="61"/>
      <c r="C64" s="31"/>
      <c r="D64" s="237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213"/>
      <c r="R64" s="213"/>
      <c r="S64" s="31"/>
      <c r="T64" s="31"/>
      <c r="U64" s="31"/>
      <c r="V64" s="31"/>
      <c r="W64" s="12"/>
      <c r="X64" s="9" t="s">
        <v>63</v>
      </c>
      <c r="Y64" s="9" t="s">
        <v>92</v>
      </c>
      <c r="Z64" s="9" t="s">
        <v>64</v>
      </c>
      <c r="AA64" s="20" t="s">
        <v>106</v>
      </c>
      <c r="AB64" s="9" t="s">
        <v>62</v>
      </c>
    </row>
    <row r="65" spans="1:35" ht="13" thickBot="1">
      <c r="A65" s="11"/>
      <c r="B65" s="61"/>
      <c r="C65" s="31"/>
      <c r="D65" s="233">
        <f>VLOOKUP(C68,[18]TS!$B$10:$D$253,3,0)</f>
        <v>391.45100000000002</v>
      </c>
      <c r="E65" s="525"/>
      <c r="F65" s="233">
        <f>VLOOKUP(E68,[18]TS!$B$10:$D$253,3,0)</f>
        <v>380</v>
      </c>
      <c r="G65" s="233"/>
      <c r="H65" s="233">
        <f>VLOOKUP(G68,[18]TS!$B$10:$D$253,3,0)</f>
        <v>475</v>
      </c>
      <c r="I65" s="525"/>
      <c r="J65" s="233">
        <f>VLOOKUP(I68,[18]TS!$B$10:$D$253,3,0)</f>
        <v>380</v>
      </c>
      <c r="K65" s="525"/>
      <c r="L65" s="233">
        <f>VLOOKUP(K68,[18]TS!$B$10:$D$253,3,0)</f>
        <v>390</v>
      </c>
      <c r="M65" s="525"/>
      <c r="N65" s="233">
        <f>VLOOKUP(M68,[18]TS!$B$10:$D$253,3,0)</f>
        <v>465</v>
      </c>
      <c r="O65" s="525"/>
      <c r="P65" s="233">
        <f>VLOOKUP(O68,[18]TS!$B$10:$D$253,3,0)</f>
        <v>383.20800000000003</v>
      </c>
      <c r="Q65" s="216"/>
      <c r="R65" s="523">
        <f>VLOOKUP(Q68,[18]TS!$B$10:$D$253,3,0)</f>
        <v>380</v>
      </c>
      <c r="S65" s="524"/>
      <c r="T65" s="523">
        <f>VLOOKUP(S68,[18]TS!$B$10:$D$253,3,0)</f>
        <v>348</v>
      </c>
      <c r="U65" s="524"/>
      <c r="V65" s="523">
        <f>VLOOKUP(U68,[18]TS!$B$10:$D$253,3,0)</f>
        <v>377.78399999999999</v>
      </c>
      <c r="W65" s="14">
        <f>SUM(D65:V65)</f>
        <v>3970.4430000000002</v>
      </c>
    </row>
    <row r="66" spans="1:35" ht="13.5" thickBot="1">
      <c r="A66" s="11" t="e">
        <f>#REF!+1</f>
        <v>#REF!</v>
      </c>
      <c r="B66" s="61"/>
      <c r="C66" s="164" t="s">
        <v>240</v>
      </c>
      <c r="D66" s="31"/>
      <c r="E66" s="164" t="s">
        <v>240</v>
      </c>
      <c r="F66" s="31"/>
      <c r="G66" s="164" t="s">
        <v>240</v>
      </c>
      <c r="H66" s="31"/>
      <c r="I66" s="164" t="s">
        <v>240</v>
      </c>
      <c r="J66" s="31"/>
      <c r="K66" s="164" t="s">
        <v>240</v>
      </c>
      <c r="L66" s="31"/>
      <c r="M66" s="164" t="s">
        <v>240</v>
      </c>
      <c r="N66" s="31"/>
      <c r="O66" s="164" t="s">
        <v>689</v>
      </c>
      <c r="P66" s="31"/>
      <c r="Q66" s="388" t="s">
        <v>240</v>
      </c>
      <c r="R66" s="31"/>
      <c r="S66" s="164" t="s">
        <v>240</v>
      </c>
      <c r="T66" s="31"/>
      <c r="U66" s="164" t="s">
        <v>240</v>
      </c>
      <c r="V66" s="31"/>
      <c r="W66" s="14"/>
      <c r="X66" s="9">
        <v>10</v>
      </c>
      <c r="Y66" s="9">
        <v>10</v>
      </c>
      <c r="Z66" s="9">
        <v>10</v>
      </c>
      <c r="AA66" s="9">
        <v>0</v>
      </c>
      <c r="AB66" s="9">
        <f>R65+V65+T65</f>
        <v>1105.7840000000001</v>
      </c>
      <c r="AC66" s="9" t="s">
        <v>65</v>
      </c>
    </row>
    <row r="67" spans="1:35" ht="13" thickBot="1">
      <c r="A67" s="11"/>
      <c r="B67" s="61"/>
      <c r="C67" s="196"/>
      <c r="D67" s="31"/>
      <c r="E67" s="274"/>
      <c r="F67" s="31"/>
      <c r="G67" s="195"/>
      <c r="H67" s="31"/>
      <c r="I67" s="195"/>
      <c r="J67" s="31"/>
      <c r="K67" s="188"/>
      <c r="L67" s="31"/>
      <c r="M67" s="195"/>
      <c r="N67" s="31"/>
      <c r="O67" s="274"/>
      <c r="P67" s="31"/>
      <c r="Q67" s="274"/>
      <c r="R67" s="31"/>
      <c r="S67" s="195"/>
      <c r="T67" s="31"/>
      <c r="U67" s="274"/>
      <c r="V67" s="31"/>
      <c r="W67" s="12"/>
      <c r="X67" s="9">
        <v>0</v>
      </c>
      <c r="Y67" s="9">
        <v>0</v>
      </c>
      <c r="Z67" s="9">
        <v>0</v>
      </c>
      <c r="AA67" s="9">
        <v>0</v>
      </c>
      <c r="AB67" s="9">
        <f>F65+H65+J65+L65+N65+P65</f>
        <v>2473.2080000000001</v>
      </c>
      <c r="AC67" s="9" t="s">
        <v>56</v>
      </c>
    </row>
    <row r="68" spans="1:35" ht="16.5" customHeight="1">
      <c r="A68" s="11"/>
      <c r="B68" s="61"/>
      <c r="C68" s="239" t="s">
        <v>145</v>
      </c>
      <c r="D68" s="239"/>
      <c r="E68" s="239" t="s">
        <v>31</v>
      </c>
      <c r="F68" s="239"/>
      <c r="G68" s="239" t="s">
        <v>146</v>
      </c>
      <c r="H68" s="239"/>
      <c r="I68" s="239" t="s">
        <v>147</v>
      </c>
      <c r="J68" s="239"/>
      <c r="K68" s="239" t="s">
        <v>148</v>
      </c>
      <c r="L68" s="239"/>
      <c r="M68" s="239" t="s">
        <v>149</v>
      </c>
      <c r="N68" s="239"/>
      <c r="O68" s="239" t="s">
        <v>150</v>
      </c>
      <c r="P68" s="239"/>
      <c r="Q68" s="239" t="s">
        <v>32</v>
      </c>
      <c r="R68" s="239"/>
      <c r="S68" s="239" t="s">
        <v>51</v>
      </c>
      <c r="T68" s="239"/>
      <c r="U68" s="239" t="s">
        <v>52</v>
      </c>
      <c r="V68" s="31"/>
      <c r="W68" s="12"/>
      <c r="X68" s="9">
        <v>0</v>
      </c>
      <c r="Y68" s="9">
        <f>COUNTIF($B$67:$U$67,"ROW")</f>
        <v>0</v>
      </c>
      <c r="Z68" s="9">
        <f>COUNTIF($C$65:$V$65,"ROW")</f>
        <v>0</v>
      </c>
      <c r="AA68" s="9">
        <v>0</v>
      </c>
      <c r="AC68" s="9" t="s">
        <v>61</v>
      </c>
    </row>
    <row r="69" spans="1:35" ht="16.5" customHeight="1">
      <c r="A69" s="11"/>
      <c r="B69" s="61"/>
      <c r="C69" s="240" t="str">
        <f>VLOOKUP(C68,[18]TS!$B$10:$D$253,2,0)</f>
        <v>1DA-3</v>
      </c>
      <c r="D69" s="31"/>
      <c r="E69" s="240" t="str">
        <f>VLOOKUP(E68,[18]TS!$B$10:$D$253,2,0)</f>
        <v>1DB1+0</v>
      </c>
      <c r="F69" s="31"/>
      <c r="G69" s="240" t="str">
        <f>VLOOKUP(G68,[18]TS!$B$10:$D$253,2,0)</f>
        <v>1DA+6</v>
      </c>
      <c r="H69" s="31"/>
      <c r="I69" s="240" t="str">
        <f>VLOOKUP(I68,[18]TS!$B$10:$D$253,2,0)</f>
        <v>1DA+3</v>
      </c>
      <c r="J69" s="31"/>
      <c r="K69" s="240" t="str">
        <f>VLOOKUP(K68,[18]TS!$B$10:$D$253,2,0)</f>
        <v>1DA+0</v>
      </c>
      <c r="L69" s="31"/>
      <c r="M69" s="240" t="str">
        <f>VLOOKUP(M68,[18]TS!$B$10:$D$253,2,0)</f>
        <v>1DA+3</v>
      </c>
      <c r="N69" s="31"/>
      <c r="O69" s="240" t="str">
        <f>VLOOKUP(O68,[18]TS!$B$10:$D$253,2,0)</f>
        <v>1DA+3</v>
      </c>
      <c r="P69" s="31"/>
      <c r="Q69" s="240" t="str">
        <f>VLOOKUP(Q68,[18]TS!$B$10:$D$253,2,0)</f>
        <v>1DB2+3</v>
      </c>
      <c r="R69" s="31"/>
      <c r="S69" s="240" t="str">
        <f>VLOOKUP(S68,[18]TS!$B$10:$D$253,2,0)</f>
        <v>1DA+0</v>
      </c>
      <c r="T69" s="31"/>
      <c r="U69" s="240" t="str">
        <f>VLOOKUP(U68,[18]TS!$B$10:$D$253,2,0)</f>
        <v>1DA+0</v>
      </c>
      <c r="V69" s="31"/>
      <c r="W69" s="12"/>
      <c r="Y69" s="9">
        <f>X66-Y66-Y67-Y68</f>
        <v>0</v>
      </c>
      <c r="Z69" s="9">
        <f>X66-Z66-Z67-Z68</f>
        <v>0</v>
      </c>
      <c r="AA69" s="9">
        <f>Z66-AA67-AA68-AA66</f>
        <v>10</v>
      </c>
      <c r="AC69" s="9" t="s">
        <v>95</v>
      </c>
    </row>
    <row r="70" spans="1:35" s="91" customFormat="1" ht="16.5" customHeight="1">
      <c r="A70" s="130"/>
      <c r="B70" s="92"/>
      <c r="C70" s="686">
        <f>SUM(N55+P55+R55+T55+V55+D65)/1000</f>
        <v>2.4264510000000001</v>
      </c>
      <c r="D70" s="686"/>
      <c r="E70" s="686">
        <f>SUM(F65+H65+J65+L65+N65+P65)/1000</f>
        <v>2.4732080000000001</v>
      </c>
      <c r="F70" s="686"/>
      <c r="G70" s="686"/>
      <c r="H70" s="686"/>
      <c r="I70" s="686"/>
      <c r="J70" s="686"/>
      <c r="K70" s="686"/>
      <c r="L70" s="686"/>
      <c r="M70" s="686"/>
      <c r="N70" s="686"/>
      <c r="O70" s="686"/>
      <c r="P70" s="686"/>
      <c r="Q70" s="686"/>
      <c r="R70" s="686">
        <f>SUM(R65+T65+V65)/1000</f>
        <v>1.1057840000000001</v>
      </c>
      <c r="S70" s="686"/>
      <c r="T70" s="686"/>
      <c r="U70" s="686"/>
      <c r="V70" s="686"/>
      <c r="W70" s="98"/>
    </row>
    <row r="71" spans="1:35" s="99" customFormat="1" ht="16.5" customHeight="1">
      <c r="A71" s="102"/>
      <c r="B71" s="100"/>
      <c r="C71" s="233"/>
      <c r="D71" s="233"/>
      <c r="E71" s="241" t="s">
        <v>213</v>
      </c>
      <c r="F71" s="233"/>
      <c r="G71" s="233"/>
      <c r="H71" s="233"/>
      <c r="I71" s="233"/>
      <c r="J71" s="233"/>
      <c r="K71" s="233"/>
      <c r="L71" s="220"/>
      <c r="M71" s="233"/>
      <c r="N71" s="233"/>
      <c r="O71" s="233"/>
      <c r="P71" s="233"/>
      <c r="Q71" s="233"/>
      <c r="R71" s="233"/>
      <c r="S71" s="233"/>
      <c r="T71" s="684" t="s">
        <v>214</v>
      </c>
      <c r="U71" s="684"/>
      <c r="V71" s="233"/>
      <c r="W71" s="101"/>
    </row>
    <row r="72" spans="1:35">
      <c r="A72" s="11"/>
      <c r="B72" s="61"/>
      <c r="C72" s="209" t="s">
        <v>304</v>
      </c>
      <c r="D72" s="31"/>
      <c r="E72" s="209" t="s">
        <v>305</v>
      </c>
      <c r="F72" s="31"/>
      <c r="G72" s="209" t="s">
        <v>306</v>
      </c>
      <c r="H72" s="31"/>
      <c r="I72" s="209" t="s">
        <v>307</v>
      </c>
      <c r="J72" s="31"/>
      <c r="K72" s="209" t="s">
        <v>308</v>
      </c>
      <c r="L72" s="31"/>
      <c r="M72" s="209" t="s">
        <v>309</v>
      </c>
      <c r="N72" s="31"/>
      <c r="O72" s="209" t="s">
        <v>310</v>
      </c>
      <c r="Q72" s="209" t="s">
        <v>311</v>
      </c>
      <c r="R72" s="31"/>
      <c r="S72" s="209" t="s">
        <v>312</v>
      </c>
      <c r="T72" s="31"/>
      <c r="U72" s="209" t="s">
        <v>313</v>
      </c>
      <c r="V72" s="31"/>
      <c r="W72" s="12"/>
    </row>
    <row r="73" spans="1:35">
      <c r="A73" s="11"/>
      <c r="B73" s="61"/>
      <c r="C73" s="31"/>
      <c r="D73" s="31"/>
      <c r="E73" s="31"/>
      <c r="F73" s="31"/>
      <c r="G73" s="31"/>
      <c r="H73" s="31"/>
      <c r="I73" s="31"/>
      <c r="J73" s="213" t="s">
        <v>243</v>
      </c>
      <c r="K73" s="31"/>
      <c r="L73" s="31"/>
      <c r="M73" s="31"/>
      <c r="N73" s="31"/>
      <c r="O73" s="31"/>
      <c r="P73" s="242" t="s">
        <v>207</v>
      </c>
      <c r="Q73" s="31"/>
      <c r="R73" s="213" t="s">
        <v>242</v>
      </c>
      <c r="S73" s="31"/>
      <c r="T73" s="213" t="s">
        <v>243</v>
      </c>
      <c r="U73" s="31"/>
      <c r="V73" s="31"/>
      <c r="W73" s="12"/>
      <c r="X73" s="9" t="s">
        <v>63</v>
      </c>
      <c r="Y73" s="9" t="s">
        <v>92</v>
      </c>
      <c r="Z73" s="9" t="s">
        <v>64</v>
      </c>
      <c r="AA73" s="20" t="s">
        <v>106</v>
      </c>
      <c r="AB73" s="9" t="s">
        <v>62</v>
      </c>
      <c r="AD73" s="9" t="s">
        <v>63</v>
      </c>
      <c r="AE73" s="9" t="s">
        <v>92</v>
      </c>
      <c r="AF73" s="9" t="s">
        <v>64</v>
      </c>
      <c r="AG73" s="20" t="s">
        <v>106</v>
      </c>
      <c r="AH73" s="9" t="s">
        <v>62</v>
      </c>
    </row>
    <row r="74" spans="1:35" ht="13" thickBot="1">
      <c r="A74" s="11"/>
      <c r="B74" s="61"/>
      <c r="C74" s="216"/>
      <c r="D74" s="31">
        <f>VLOOKUP(C77,[18]TS!$B$10:$D$253,3,0)</f>
        <v>410</v>
      </c>
      <c r="E74" s="216"/>
      <c r="F74" s="31">
        <f>VLOOKUP(E77,[18]TS!$B$10:$D$253,3,0)</f>
        <v>380</v>
      </c>
      <c r="G74" s="216"/>
      <c r="H74" s="31">
        <f>VLOOKUP(G77,[18]TS!$B$10:$D$253,3,0)</f>
        <v>325</v>
      </c>
      <c r="I74" s="216"/>
      <c r="J74" s="31">
        <f>VLOOKUP(I77,[18]TS!$B$10:$D$253,3,0)</f>
        <v>329.8</v>
      </c>
      <c r="K74" s="216"/>
      <c r="L74" s="31">
        <f>VLOOKUP(K77,[18]TS!$B$10:$D$253,3,0)</f>
        <v>385</v>
      </c>
      <c r="M74" s="216"/>
      <c r="N74" s="31">
        <f>VLOOKUP(M77,[18]TS!$B$10:$D$253,3,0)</f>
        <v>312.55799999999999</v>
      </c>
      <c r="O74" s="31"/>
      <c r="P74" s="31">
        <f>VLOOKUP(O77,[18]TS!$B$10:$D$253,3,0)</f>
        <v>242</v>
      </c>
      <c r="Q74" s="31"/>
      <c r="R74" s="31">
        <f>VLOOKUP(Q77,[18]TS!$B$10:$D$253,3,0)</f>
        <v>464</v>
      </c>
      <c r="S74" s="216"/>
      <c r="T74" s="31">
        <f>VLOOKUP(S77,[18]TS!$B$10:$D$253,3,0)</f>
        <v>391</v>
      </c>
      <c r="U74" s="216"/>
      <c r="V74" s="31">
        <f>VLOOKUP(U77,[18]TS!$B$10:$D$253,3,0)</f>
        <v>417.51799999999997</v>
      </c>
      <c r="W74" s="14">
        <f>SUM(D74:V74)</f>
        <v>3656.8760000000002</v>
      </c>
    </row>
    <row r="75" spans="1:35" ht="13.5" thickBot="1">
      <c r="A75" s="11" t="e">
        <f>A66+1</f>
        <v>#REF!</v>
      </c>
      <c r="B75" s="61"/>
      <c r="C75" s="164" t="s">
        <v>240</v>
      </c>
      <c r="D75" s="31"/>
      <c r="E75" s="164" t="s">
        <v>689</v>
      </c>
      <c r="F75" s="31"/>
      <c r="G75" s="164" t="s">
        <v>689</v>
      </c>
      <c r="H75" s="31"/>
      <c r="I75" s="164" t="s">
        <v>689</v>
      </c>
      <c r="J75" s="31"/>
      <c r="K75" s="164" t="s">
        <v>689</v>
      </c>
      <c r="L75" s="31"/>
      <c r="M75" s="164" t="s">
        <v>689</v>
      </c>
      <c r="N75" s="31"/>
      <c r="O75" s="164" t="s">
        <v>240</v>
      </c>
      <c r="P75" s="31"/>
      <c r="Q75" s="164" t="s">
        <v>240</v>
      </c>
      <c r="R75" s="31"/>
      <c r="S75" s="164" t="s">
        <v>240</v>
      </c>
      <c r="T75" s="31"/>
      <c r="U75" s="164" t="s">
        <v>689</v>
      </c>
      <c r="V75" s="31"/>
      <c r="W75" s="12"/>
      <c r="X75" s="9">
        <v>10</v>
      </c>
      <c r="Y75" s="9">
        <v>10</v>
      </c>
      <c r="Z75" s="9">
        <v>5</v>
      </c>
      <c r="AA75" s="9">
        <v>0</v>
      </c>
      <c r="AB75" s="9">
        <v>0</v>
      </c>
      <c r="AC75" s="9" t="s">
        <v>65</v>
      </c>
      <c r="AD75" s="9">
        <f>COUNTIF($L$75:$V$75,"F")</f>
        <v>0</v>
      </c>
      <c r="AE75" s="9">
        <f>COUNTIF($L$75:$V$75,"ET")</f>
        <v>0</v>
      </c>
      <c r="AF75" s="9">
        <f>COUNTIF($L$75:$V$75,"E")</f>
        <v>0</v>
      </c>
      <c r="AG75" s="9">
        <v>0</v>
      </c>
      <c r="AH75" s="9">
        <v>0</v>
      </c>
      <c r="AI75" s="9" t="s">
        <v>65</v>
      </c>
    </row>
    <row r="76" spans="1:35" ht="13" thickBot="1">
      <c r="A76" s="11"/>
      <c r="B76" s="61"/>
      <c r="C76" s="274"/>
      <c r="D76" s="31"/>
      <c r="E76" s="195"/>
      <c r="F76" s="31"/>
      <c r="G76" s="195"/>
      <c r="H76" s="31"/>
      <c r="I76" s="195"/>
      <c r="J76" s="31"/>
      <c r="K76" s="195"/>
      <c r="L76" s="31"/>
      <c r="M76" s="195"/>
      <c r="N76" s="31"/>
      <c r="O76" s="435"/>
      <c r="P76" s="31"/>
      <c r="Q76" s="274"/>
      <c r="R76" s="31"/>
      <c r="S76" s="274"/>
      <c r="T76" s="31"/>
      <c r="U76" s="188"/>
      <c r="V76" s="31"/>
      <c r="W76" s="12"/>
      <c r="X76" s="9">
        <v>0</v>
      </c>
      <c r="Y76" s="9">
        <v>0</v>
      </c>
      <c r="Z76" s="9">
        <v>2</v>
      </c>
      <c r="AA76" s="9">
        <v>0</v>
      </c>
      <c r="AB76" s="9">
        <v>0</v>
      </c>
      <c r="AC76" s="9" t="s">
        <v>56</v>
      </c>
      <c r="AD76" s="9">
        <f>COUNTIF($L$75:$V$75,"WIP")</f>
        <v>0</v>
      </c>
      <c r="AE76" s="9">
        <f>COUNTIF($L$75:$V$75,"WIP")</f>
        <v>0</v>
      </c>
      <c r="AF76" s="9">
        <f>COUNTIF($L$75:$V$75,"WIP")</f>
        <v>0</v>
      </c>
      <c r="AG76" s="9">
        <v>0</v>
      </c>
      <c r="AH76" s="9">
        <v>0</v>
      </c>
      <c r="AI76" s="9" t="s">
        <v>56</v>
      </c>
    </row>
    <row r="77" spans="1:35" ht="16.5" customHeight="1">
      <c r="A77" s="11"/>
      <c r="B77" s="61"/>
      <c r="C77" s="218" t="s">
        <v>33</v>
      </c>
      <c r="D77" s="218"/>
      <c r="E77" s="218" t="s">
        <v>151</v>
      </c>
      <c r="F77" s="218"/>
      <c r="G77" s="218" t="s">
        <v>152</v>
      </c>
      <c r="H77" s="218"/>
      <c r="I77" s="218" t="s">
        <v>153</v>
      </c>
      <c r="J77" s="218"/>
      <c r="K77" s="218" t="s">
        <v>34</v>
      </c>
      <c r="L77" s="218"/>
      <c r="M77" s="218" t="s">
        <v>154</v>
      </c>
      <c r="N77" s="218"/>
      <c r="O77" s="218" t="s">
        <v>35</v>
      </c>
      <c r="P77" s="218"/>
      <c r="Q77" s="218" t="s">
        <v>4</v>
      </c>
      <c r="R77" s="218"/>
      <c r="S77" s="218" t="s">
        <v>5</v>
      </c>
      <c r="T77" s="218"/>
      <c r="U77" s="218" t="s">
        <v>155</v>
      </c>
      <c r="V77" s="31"/>
      <c r="W77" s="12"/>
      <c r="X77" s="9">
        <f>COUNTIF($C$75:$K$75,"ROW")</f>
        <v>0</v>
      </c>
      <c r="Y77" s="9">
        <f>COUNTIF($C$75:$K$75,"ROW")</f>
        <v>0</v>
      </c>
      <c r="Z77" s="9">
        <f>COUNTIF($C$75:$K77,"ROW")</f>
        <v>0</v>
      </c>
      <c r="AA77" s="9">
        <v>0</v>
      </c>
      <c r="AB77" s="9">
        <v>0</v>
      </c>
      <c r="AC77" s="9" t="s">
        <v>61</v>
      </c>
      <c r="AD77" s="9">
        <f>COUNTIF($L$75:$V$75,"ROW")</f>
        <v>0</v>
      </c>
      <c r="AE77" s="9">
        <f>COUNTIF($L$75:$V$75,"ROW")</f>
        <v>0</v>
      </c>
      <c r="AF77" s="9">
        <f>COUNTIF($L$75:$V$75,"ROW")</f>
        <v>0</v>
      </c>
      <c r="AG77" s="9">
        <v>0</v>
      </c>
      <c r="AH77" s="9">
        <v>0</v>
      </c>
      <c r="AI77" s="9" t="s">
        <v>61</v>
      </c>
    </row>
    <row r="78" spans="1:35" ht="16.5" customHeight="1">
      <c r="A78" s="11"/>
      <c r="B78" s="61"/>
      <c r="C78" s="240" t="str">
        <f>VLOOKUP(C77,[18]TS!$B$10:$D$253,2,0)</f>
        <v>1DB1+0</v>
      </c>
      <c r="D78" s="31"/>
      <c r="E78" s="240" t="str">
        <f>VLOOKUP(E77,[18]TS!$B$10:$D$253,2,0)</f>
        <v>1DA+0</v>
      </c>
      <c r="F78" s="31"/>
      <c r="G78" s="240" t="str">
        <f>VLOOKUP(G77,[18]TS!$B$10:$D$253,2,0)</f>
        <v>1DA+0</v>
      </c>
      <c r="H78" s="31"/>
      <c r="I78" s="240" t="str">
        <f>VLOOKUP(I77,[18]TS!$B$10:$D$253,2,0)</f>
        <v>1DA-3</v>
      </c>
      <c r="J78" s="31"/>
      <c r="K78" s="240" t="str">
        <f>VLOOKUP(K77,[18]TS!$B$10:$D$253,2,0)</f>
        <v>1DC1-3</v>
      </c>
      <c r="L78" s="243"/>
      <c r="M78" s="240" t="str">
        <f>VLOOKUP(M77,[18]TS!$B$10:$D$253,2,0)</f>
        <v>1DA+0</v>
      </c>
      <c r="N78" s="31"/>
      <c r="O78" s="240" t="str">
        <f>VLOOKUP(O77,[18]TS!$B$10:$D$253,2,0)</f>
        <v>1DC1+3</v>
      </c>
      <c r="P78" s="31"/>
      <c r="Q78" s="240" t="str">
        <f>VLOOKUP(Q77,[18]TS!$B$10:$D$253,2,0)</f>
        <v>1DB1+6</v>
      </c>
      <c r="R78" s="31"/>
      <c r="S78" s="240" t="str">
        <f>VLOOKUP(S77,[18]TS!$B$10:$D$253,2,0)</f>
        <v>1DA+0</v>
      </c>
      <c r="T78" s="31"/>
      <c r="U78" s="240" t="str">
        <f>VLOOKUP(U77,[18]TS!$B$10:$D$253,2,0)</f>
        <v>1DA+6</v>
      </c>
      <c r="V78" s="31"/>
      <c r="W78" s="12"/>
      <c r="Y78" s="9">
        <f>X75-Y75-Y76-Y77</f>
        <v>0</v>
      </c>
      <c r="Z78" s="9">
        <f>X75-Z75-Z76-Z77</f>
        <v>3</v>
      </c>
      <c r="AA78" s="9">
        <f>Z75-AA76-AA77-AA75</f>
        <v>5</v>
      </c>
      <c r="AC78" s="9" t="s">
        <v>95</v>
      </c>
      <c r="AE78" s="9">
        <f>AD75-AE75-AE76-AE77</f>
        <v>0</v>
      </c>
      <c r="AF78" s="9">
        <f>AD75-AF75-AF76-AF77</f>
        <v>0</v>
      </c>
      <c r="AG78" s="9">
        <f>AF75-AG76-AG77-AG75</f>
        <v>0</v>
      </c>
      <c r="AI78" s="9" t="s">
        <v>95</v>
      </c>
    </row>
    <row r="79" spans="1:35" s="91" customFormat="1" ht="17.25" customHeight="1">
      <c r="A79" s="130"/>
      <c r="B79" s="92"/>
      <c r="C79" s="686">
        <f>SUM(D74+F74+H74+J74)/1000</f>
        <v>1.4447999999999999</v>
      </c>
      <c r="D79" s="686"/>
      <c r="E79" s="686"/>
      <c r="F79" s="686"/>
      <c r="G79" s="686"/>
      <c r="H79" s="686"/>
      <c r="I79" s="686"/>
      <c r="J79" s="686"/>
      <c r="K79" s="686"/>
      <c r="L79" s="686">
        <f>SUM(N74+L74)/1000</f>
        <v>0.69755800000000001</v>
      </c>
      <c r="M79" s="686"/>
      <c r="N79" s="686"/>
      <c r="O79" s="686"/>
      <c r="P79" s="686">
        <f>SUM(P74+R74+T74+V74)/1000</f>
        <v>1.514518</v>
      </c>
      <c r="Q79" s="686"/>
      <c r="R79" s="686"/>
      <c r="S79" s="686"/>
      <c r="T79" s="686"/>
      <c r="U79" s="686"/>
      <c r="V79" s="686"/>
      <c r="W79" s="93"/>
      <c r="X79" s="96">
        <f>X38+X47+X56+X66+X75</f>
        <v>49</v>
      </c>
      <c r="Y79" s="96">
        <f t="shared" ref="Y79:AB82" si="2">Y38+Y47+Y56+Y66+Y75</f>
        <v>49</v>
      </c>
      <c r="Z79" s="96">
        <f t="shared" si="2"/>
        <v>43</v>
      </c>
      <c r="AA79" s="96">
        <f t="shared" si="2"/>
        <v>0</v>
      </c>
      <c r="AB79" s="96">
        <f t="shared" si="2"/>
        <v>1105.7840000000001</v>
      </c>
      <c r="AC79" s="97" t="s">
        <v>93</v>
      </c>
    </row>
    <row r="80" spans="1:35" s="99" customFormat="1" ht="17.25" customHeight="1">
      <c r="A80" s="102"/>
      <c r="B80" s="100"/>
      <c r="C80" s="684" t="s">
        <v>214</v>
      </c>
      <c r="D80" s="684"/>
      <c r="E80" s="233"/>
      <c r="F80" s="233"/>
      <c r="G80" s="233"/>
      <c r="H80" s="233"/>
      <c r="I80" s="233"/>
      <c r="J80" s="241" t="s">
        <v>215</v>
      </c>
      <c r="K80" s="233"/>
      <c r="L80" s="233"/>
      <c r="M80" s="244"/>
      <c r="N80" s="244"/>
      <c r="O80" s="244"/>
      <c r="P80" s="244"/>
      <c r="Q80" s="233"/>
      <c r="R80" s="233"/>
      <c r="S80" s="233"/>
      <c r="T80" s="684" t="s">
        <v>216</v>
      </c>
      <c r="U80" s="684"/>
      <c r="V80" s="233"/>
      <c r="W80" s="111"/>
      <c r="X80" s="94">
        <f>X39+X48+X57+X67+X76</f>
        <v>0</v>
      </c>
      <c r="Y80" s="94">
        <f t="shared" si="2"/>
        <v>0</v>
      </c>
      <c r="Z80" s="94">
        <f t="shared" si="2"/>
        <v>2</v>
      </c>
      <c r="AA80" s="94">
        <f t="shared" si="2"/>
        <v>0</v>
      </c>
      <c r="AB80" s="94">
        <f t="shared" si="2"/>
        <v>2473.2080000000001</v>
      </c>
      <c r="AC80" s="95" t="s">
        <v>56</v>
      </c>
      <c r="AE80" s="112" t="s">
        <v>202</v>
      </c>
    </row>
    <row r="81" spans="1:29" ht="12.75" customHeight="1">
      <c r="A81" s="11"/>
      <c r="B81" s="61"/>
      <c r="C81" s="209" t="s">
        <v>314</v>
      </c>
      <c r="D81" s="31"/>
      <c r="E81" s="209" t="s">
        <v>315</v>
      </c>
      <c r="F81" s="235"/>
      <c r="G81" s="209" t="s">
        <v>316</v>
      </c>
      <c r="H81" s="235"/>
      <c r="I81" s="209" t="s">
        <v>317</v>
      </c>
      <c r="J81" s="235"/>
      <c r="K81" s="209" t="s">
        <v>318</v>
      </c>
      <c r="L81" s="235"/>
      <c r="M81" s="209" t="s">
        <v>319</v>
      </c>
      <c r="N81" s="235"/>
      <c r="O81" s="209" t="s">
        <v>321</v>
      </c>
      <c r="P81" s="31"/>
      <c r="Q81" s="209" t="s">
        <v>322</v>
      </c>
      <c r="R81" s="31"/>
      <c r="S81" s="209" t="s">
        <v>323</v>
      </c>
      <c r="T81" s="31"/>
      <c r="U81" s="209" t="s">
        <v>324</v>
      </c>
      <c r="V81" s="31"/>
      <c r="W81" s="12"/>
      <c r="X81" s="74">
        <f>X40+X49+X58+X68+X77</f>
        <v>0</v>
      </c>
      <c r="Y81" s="74">
        <f t="shared" si="2"/>
        <v>0</v>
      </c>
      <c r="Z81" s="74">
        <f t="shared" si="2"/>
        <v>0</v>
      </c>
      <c r="AA81" s="74">
        <f t="shared" si="2"/>
        <v>0</v>
      </c>
      <c r="AB81" s="74">
        <f t="shared" si="2"/>
        <v>0</v>
      </c>
      <c r="AC81" s="75" t="s">
        <v>61</v>
      </c>
    </row>
    <row r="82" spans="1:29" ht="20">
      <c r="A82" s="11"/>
      <c r="B82" s="61"/>
      <c r="C82" s="31"/>
      <c r="D82" s="213" t="s">
        <v>244</v>
      </c>
      <c r="E82" s="213"/>
      <c r="F82" s="213" t="s">
        <v>640</v>
      </c>
      <c r="G82" s="31"/>
      <c r="H82" s="237"/>
      <c r="I82" s="31"/>
      <c r="J82" s="31"/>
      <c r="K82" s="31"/>
      <c r="L82" s="237"/>
      <c r="M82" s="31"/>
      <c r="N82" s="237"/>
      <c r="O82" s="31"/>
      <c r="P82" s="31"/>
      <c r="Q82" s="31"/>
      <c r="R82" s="31"/>
      <c r="S82" s="31"/>
      <c r="T82" s="237"/>
      <c r="U82" s="31"/>
      <c r="V82" s="31"/>
      <c r="W82" s="12"/>
      <c r="X82" s="74">
        <f>X41+X50+X59+X69+X78</f>
        <v>0</v>
      </c>
      <c r="Y82" s="74">
        <f t="shared" si="2"/>
        <v>0</v>
      </c>
      <c r="Z82" s="74">
        <f t="shared" si="2"/>
        <v>4</v>
      </c>
      <c r="AA82" s="74">
        <f t="shared" si="2"/>
        <v>43</v>
      </c>
      <c r="AB82" s="74">
        <f t="shared" si="2"/>
        <v>0</v>
      </c>
      <c r="AC82" s="74" t="s">
        <v>95</v>
      </c>
    </row>
    <row r="83" spans="1:29" ht="13" thickBot="1">
      <c r="A83" s="11"/>
      <c r="B83" s="61"/>
      <c r="C83" s="216"/>
      <c r="D83" s="31">
        <f>VLOOKUP(C86,[18]TS!$B$10:$D$253,3,0)</f>
        <v>315</v>
      </c>
      <c r="E83" s="216"/>
      <c r="F83" s="31">
        <f>VLOOKUP(E86,[18]TS!$B$10:$D$253,3,0)</f>
        <v>375</v>
      </c>
      <c r="G83" s="216"/>
      <c r="H83" s="31">
        <f>VLOOKUP(G86,[18]TS!$B$10:$D$253,3,0)</f>
        <v>416</v>
      </c>
      <c r="I83" s="216"/>
      <c r="J83" s="31">
        <f>VLOOKUP(I86,[18]TS!$B$10:$D$253,3,0)</f>
        <v>422</v>
      </c>
      <c r="K83" s="216"/>
      <c r="L83" s="31">
        <f>VLOOKUP(K86,[18]TS!$B$10:$D$253,3,0)</f>
        <v>388</v>
      </c>
      <c r="M83" s="31"/>
      <c r="N83" s="31">
        <f>VLOOKUP(M86,[18]TS!$B$10:$D$253,3,0)</f>
        <v>409</v>
      </c>
      <c r="O83" s="31"/>
      <c r="P83" s="31">
        <f>VLOOKUP(O86,[18]TS!$B$10:$D$253,3,0)</f>
        <v>420</v>
      </c>
      <c r="Q83" s="216"/>
      <c r="R83" s="31">
        <f>VLOOKUP(Q86,[18]TS!$B$10:$D$253,3,0)</f>
        <v>399</v>
      </c>
      <c r="S83" s="31"/>
      <c r="T83" s="31">
        <f>VLOOKUP(S86,[18]TS!$B$10:$D$253,3,0)</f>
        <v>381</v>
      </c>
      <c r="U83" s="31"/>
      <c r="V83" s="31">
        <f>VLOOKUP(U86,[18]TS!$B$10:$D$253,3,0)</f>
        <v>382</v>
      </c>
      <c r="W83" s="14">
        <f>SUM(D83:V83)</f>
        <v>3907</v>
      </c>
    </row>
    <row r="84" spans="1:29" ht="13.5" thickBot="1">
      <c r="A84" s="11" t="e">
        <f>A75+1</f>
        <v>#REF!</v>
      </c>
      <c r="B84" s="61"/>
      <c r="C84" s="164" t="s">
        <v>240</v>
      </c>
      <c r="D84" s="31"/>
      <c r="E84" s="164" t="s">
        <v>240</v>
      </c>
      <c r="F84" s="31"/>
      <c r="G84" s="164" t="s">
        <v>448</v>
      </c>
      <c r="H84" s="31"/>
      <c r="I84" s="164" t="s">
        <v>689</v>
      </c>
      <c r="J84" s="31"/>
      <c r="K84" s="164" t="s">
        <v>240</v>
      </c>
      <c r="L84" s="31"/>
      <c r="M84" s="164" t="s">
        <v>240</v>
      </c>
      <c r="N84" s="31"/>
      <c r="O84" s="164" t="s">
        <v>687</v>
      </c>
      <c r="P84" s="31"/>
      <c r="Q84" s="164" t="s">
        <v>240</v>
      </c>
      <c r="R84" s="31"/>
      <c r="S84" s="164" t="s">
        <v>240</v>
      </c>
      <c r="T84" s="31"/>
      <c r="U84" s="164" t="s">
        <v>240</v>
      </c>
      <c r="V84" s="31"/>
      <c r="W84" s="14"/>
      <c r="X84" s="9">
        <v>10</v>
      </c>
      <c r="Y84" s="9">
        <v>10</v>
      </c>
      <c r="Z84" s="9">
        <v>8</v>
      </c>
      <c r="AA84" s="9">
        <v>0</v>
      </c>
      <c r="AB84" s="50">
        <v>0</v>
      </c>
      <c r="AC84" s="9" t="s">
        <v>65</v>
      </c>
    </row>
    <row r="85" spans="1:29" ht="13" thickBot="1">
      <c r="A85" s="11"/>
      <c r="B85" s="61"/>
      <c r="C85" s="274"/>
      <c r="D85" s="31"/>
      <c r="E85" s="195"/>
      <c r="F85" s="31"/>
      <c r="G85" s="274"/>
      <c r="H85" s="31"/>
      <c r="I85" s="195"/>
      <c r="J85" s="31"/>
      <c r="K85" s="274"/>
      <c r="L85" s="31"/>
      <c r="M85" s="274"/>
      <c r="N85" s="31"/>
      <c r="O85" s="195"/>
      <c r="P85" s="31"/>
      <c r="Q85" s="274"/>
      <c r="R85" s="31"/>
      <c r="S85" s="274"/>
      <c r="T85" s="31"/>
      <c r="U85" s="274"/>
      <c r="V85" s="31"/>
      <c r="W85" s="14"/>
      <c r="X85" s="9">
        <v>0</v>
      </c>
      <c r="Y85" s="9">
        <f>COUNTIF($B$85:$U$85,"WIP")</f>
        <v>0</v>
      </c>
      <c r="Z85" s="9">
        <v>0</v>
      </c>
      <c r="AA85" s="9">
        <v>0</v>
      </c>
      <c r="AB85" s="9">
        <v>0</v>
      </c>
      <c r="AC85" s="9" t="s">
        <v>56</v>
      </c>
    </row>
    <row r="86" spans="1:29" ht="16.5" customHeight="1">
      <c r="A86" s="11"/>
      <c r="B86" s="61"/>
      <c r="C86" s="218" t="s">
        <v>36</v>
      </c>
      <c r="D86" s="218"/>
      <c r="E86" s="218" t="s">
        <v>6</v>
      </c>
      <c r="F86" s="218"/>
      <c r="G86" s="218" t="s">
        <v>37</v>
      </c>
      <c r="H86" s="218"/>
      <c r="I86" s="218" t="s">
        <v>156</v>
      </c>
      <c r="J86" s="218"/>
      <c r="K86" s="218" t="s">
        <v>157</v>
      </c>
      <c r="L86" s="218"/>
      <c r="M86" s="218" t="s">
        <v>158</v>
      </c>
      <c r="N86" s="218"/>
      <c r="O86" s="218" t="s">
        <v>159</v>
      </c>
      <c r="P86" s="218"/>
      <c r="Q86" s="218" t="s">
        <v>160</v>
      </c>
      <c r="R86" s="218"/>
      <c r="S86" s="218" t="s">
        <v>161</v>
      </c>
      <c r="T86" s="218"/>
      <c r="U86" s="218" t="s">
        <v>162</v>
      </c>
      <c r="V86" s="31"/>
      <c r="W86" s="14"/>
      <c r="X86" s="9">
        <f>COUNTIF($C$84:$U$84,"ROW")</f>
        <v>0</v>
      </c>
      <c r="Y86" s="9">
        <f>COUNTIF($B$85:$U$85,"ROW")</f>
        <v>0</v>
      </c>
      <c r="Z86" s="9">
        <f>COUNTIF($C$83:$V$83,"ROW")</f>
        <v>0</v>
      </c>
      <c r="AA86" s="9">
        <v>0</v>
      </c>
      <c r="AC86" s="9" t="s">
        <v>61</v>
      </c>
    </row>
    <row r="87" spans="1:29" ht="16.5" customHeight="1">
      <c r="A87" s="11"/>
      <c r="B87" s="61"/>
      <c r="C87" s="240" t="str">
        <f>VLOOKUP(C86,[18]TS!$B$10:$D$253,2,0)</f>
        <v>1DB1+0</v>
      </c>
      <c r="D87" s="31"/>
      <c r="E87" s="240" t="str">
        <f>VLOOKUP(E86,[18]TS!$B$10:$D$253,2,0)</f>
        <v>1DA-3</v>
      </c>
      <c r="F87" s="31"/>
      <c r="G87" s="240" t="str">
        <f>VLOOKUP(G86,[18]TS!$B$10:$D$253,2,0)</f>
        <v>1DA+0</v>
      </c>
      <c r="H87" s="31"/>
      <c r="I87" s="240" t="str">
        <f>VLOOKUP(I86,[18]TS!$B$10:$D$253,2,0)</f>
        <v>1DA+0</v>
      </c>
      <c r="J87" s="31"/>
      <c r="K87" s="240" t="str">
        <f>VLOOKUP(K86,[18]TS!$B$10:$D$253,2,0)</f>
        <v>1DA+0</v>
      </c>
      <c r="L87" s="31"/>
      <c r="M87" s="240" t="str">
        <f>VLOOKUP(M86,[18]TS!$B$10:$D$253,2,0)</f>
        <v>1DA+6</v>
      </c>
      <c r="N87" s="31"/>
      <c r="O87" s="240" t="str">
        <f>VLOOKUP(O86,[18]TS!$B$10:$D$253,2,0)</f>
        <v>1DA+0</v>
      </c>
      <c r="P87" s="31"/>
      <c r="Q87" s="240" t="str">
        <f>VLOOKUP(Q86,[18]TS!$B$10:$D$253,2,0)</f>
        <v>1DB1+0</v>
      </c>
      <c r="R87" s="243"/>
      <c r="S87" s="240" t="str">
        <f>VLOOKUP(S86,[18]TS!$B$10:$D$253,2,0)</f>
        <v>1DA+3</v>
      </c>
      <c r="T87" s="31"/>
      <c r="U87" s="240" t="str">
        <f>VLOOKUP(U86,[18]TS!$B$10:$D$253,2,0)</f>
        <v>1DA+0</v>
      </c>
      <c r="V87" s="31"/>
      <c r="W87" s="14"/>
      <c r="Y87" s="9">
        <f>X84-Y84-Y85-Y86</f>
        <v>0</v>
      </c>
      <c r="Z87" s="9">
        <f>X84-Z84-Z85-Z86</f>
        <v>2</v>
      </c>
      <c r="AA87" s="9">
        <f>Z84-AA85-AA86-AA84</f>
        <v>8</v>
      </c>
      <c r="AC87" s="9" t="s">
        <v>95</v>
      </c>
    </row>
    <row r="88" spans="1:29" s="91" customFormat="1" ht="16.5" customHeight="1">
      <c r="A88" s="130"/>
      <c r="B88" s="92"/>
      <c r="C88" s="686"/>
      <c r="D88" s="686"/>
      <c r="E88" s="686"/>
      <c r="F88" s="686"/>
      <c r="G88" s="686"/>
      <c r="H88" s="686"/>
      <c r="I88" s="686"/>
      <c r="J88" s="686"/>
      <c r="K88" s="686"/>
      <c r="L88" s="686"/>
      <c r="M88" s="686"/>
      <c r="N88" s="686"/>
      <c r="O88" s="686"/>
      <c r="P88" s="686"/>
      <c r="Q88" s="686"/>
      <c r="R88" s="686"/>
      <c r="S88" s="686"/>
      <c r="T88" s="686"/>
      <c r="U88" s="686"/>
      <c r="V88" s="686"/>
      <c r="W88" s="93"/>
    </row>
    <row r="89" spans="1:29" s="99" customFormat="1" ht="17.25" customHeight="1" thickBot="1">
      <c r="A89" s="102"/>
      <c r="B89" s="113"/>
      <c r="C89" s="696" t="s">
        <v>216</v>
      </c>
      <c r="D89" s="696"/>
      <c r="E89" s="696"/>
      <c r="F89" s="114"/>
      <c r="G89" s="114"/>
      <c r="H89" s="114"/>
      <c r="I89" s="114"/>
      <c r="J89" s="114"/>
      <c r="K89" s="114"/>
      <c r="L89" s="114"/>
      <c r="M89" s="114"/>
      <c r="N89" s="114"/>
      <c r="O89" s="117"/>
      <c r="P89" s="114"/>
      <c r="Q89" s="114"/>
      <c r="R89" s="114"/>
      <c r="S89" s="114"/>
      <c r="T89" s="118"/>
      <c r="U89" s="696" t="s">
        <v>218</v>
      </c>
      <c r="V89" s="696"/>
      <c r="W89" s="116"/>
    </row>
    <row r="90" spans="1:29" ht="12.65" customHeight="1">
      <c r="A90" s="11"/>
      <c r="B90" s="245"/>
      <c r="C90" s="229" t="s">
        <v>325</v>
      </c>
      <c r="D90" s="246"/>
      <c r="E90" s="229" t="s">
        <v>326</v>
      </c>
      <c r="F90" s="246"/>
      <c r="G90" s="229" t="s">
        <v>327</v>
      </c>
      <c r="H90" s="246"/>
      <c r="I90" s="229" t="s">
        <v>328</v>
      </c>
      <c r="J90" s="246"/>
      <c r="K90" s="229" t="s">
        <v>329</v>
      </c>
      <c r="L90" s="246"/>
      <c r="M90" s="229" t="s">
        <v>330</v>
      </c>
      <c r="N90" s="246"/>
      <c r="O90" s="229" t="s">
        <v>331</v>
      </c>
      <c r="P90" s="246"/>
      <c r="Q90" s="229" t="s">
        <v>332</v>
      </c>
      <c r="R90" s="246"/>
      <c r="S90" s="229" t="s">
        <v>333</v>
      </c>
      <c r="T90" s="246"/>
      <c r="U90" s="229" t="s">
        <v>334</v>
      </c>
      <c r="V90" s="246"/>
      <c r="W90" s="247"/>
    </row>
    <row r="91" spans="1:29" ht="18.649999999999999" customHeight="1">
      <c r="A91" s="11"/>
      <c r="B91" s="61"/>
      <c r="C91" s="31"/>
      <c r="D91" s="31"/>
      <c r="E91" s="31"/>
      <c r="F91" s="31"/>
      <c r="G91" s="31"/>
      <c r="H91" s="31"/>
      <c r="I91" s="31"/>
      <c r="J91" s="213" t="s">
        <v>243</v>
      </c>
      <c r="K91" s="213"/>
      <c r="L91" s="213"/>
      <c r="M91" s="213"/>
      <c r="N91" s="213" t="s">
        <v>242</v>
      </c>
      <c r="O91" s="213"/>
      <c r="P91" s="213" t="s">
        <v>243</v>
      </c>
      <c r="Q91" s="213"/>
      <c r="R91" s="213" t="s">
        <v>243</v>
      </c>
      <c r="S91" s="213"/>
      <c r="T91" s="213" t="s">
        <v>633</v>
      </c>
      <c r="U91" s="31"/>
      <c r="V91" s="213" t="s">
        <v>241</v>
      </c>
      <c r="W91" s="14"/>
      <c r="X91" s="9" t="s">
        <v>63</v>
      </c>
      <c r="Y91" s="9" t="s">
        <v>92</v>
      </c>
      <c r="Z91" s="9" t="s">
        <v>64</v>
      </c>
      <c r="AA91" s="20" t="s">
        <v>106</v>
      </c>
      <c r="AB91" s="9" t="s">
        <v>62</v>
      </c>
    </row>
    <row r="92" spans="1:29" ht="13" thickBot="1">
      <c r="A92" s="11"/>
      <c r="B92" s="61"/>
      <c r="C92" s="31"/>
      <c r="D92" s="31">
        <f>VLOOKUP(C95,[18]TS!$B$10:$D$253,3,0)</f>
        <v>391</v>
      </c>
      <c r="E92" s="216"/>
      <c r="F92" s="31">
        <f>VLOOKUP(E95,[18]TS!$B$10:$D$253,3,0)</f>
        <v>433</v>
      </c>
      <c r="G92" s="216"/>
      <c r="H92" s="31">
        <f>VLOOKUP(G95,[18]TS!$B$10:$D$253,3,0)</f>
        <v>415</v>
      </c>
      <c r="I92" s="31"/>
      <c r="J92" s="31">
        <f>VLOOKUP(I95,[18]TS!$B$10:$D$253,3,0)</f>
        <v>430</v>
      </c>
      <c r="K92" s="216"/>
      <c r="L92" s="31">
        <f>VLOOKUP(K95,[18]TS!$B$10:$D$253,3,0)</f>
        <v>314</v>
      </c>
      <c r="M92" s="216"/>
      <c r="N92" s="31">
        <f>VLOOKUP(M95,[18]TS!$B$10:$D$253,3,0)</f>
        <v>402.24900000000002</v>
      </c>
      <c r="O92" s="31"/>
      <c r="P92" s="31">
        <f>VLOOKUP(O95,[18]TS!$B$10:$D$253,3,0)</f>
        <v>394</v>
      </c>
      <c r="Q92" s="31"/>
      <c r="R92" s="31">
        <f>VLOOKUP(Q95,[18]TS!$B$10:$D$253,3,0)</f>
        <v>419.44499999999999</v>
      </c>
      <c r="S92" s="31"/>
      <c r="T92" s="31">
        <f>VLOOKUP(S95,[18]TS!$B$10:$D$253,3,0)</f>
        <v>402</v>
      </c>
      <c r="U92" s="31"/>
      <c r="V92" s="31">
        <f>VLOOKUP(U95,[18]TS!$B$10:$D$253,3,0)</f>
        <v>426</v>
      </c>
      <c r="W92" s="14">
        <f>SUM(D92:V92)</f>
        <v>4026.694</v>
      </c>
    </row>
    <row r="93" spans="1:29" ht="13.5" thickBot="1">
      <c r="A93" s="11">
        <v>10</v>
      </c>
      <c r="B93" s="61"/>
      <c r="C93" s="164" t="s">
        <v>687</v>
      </c>
      <c r="D93" s="31"/>
      <c r="E93" s="164" t="s">
        <v>687</v>
      </c>
      <c r="F93" s="31"/>
      <c r="G93" s="164" t="s">
        <v>687</v>
      </c>
      <c r="H93" s="31"/>
      <c r="I93" s="164" t="s">
        <v>687</v>
      </c>
      <c r="J93" s="31"/>
      <c r="K93" s="164" t="s">
        <v>240</v>
      </c>
      <c r="L93" s="31"/>
      <c r="M93" s="164" t="s">
        <v>240</v>
      </c>
      <c r="N93" s="31"/>
      <c r="O93" s="164" t="s">
        <v>240</v>
      </c>
      <c r="P93" s="31"/>
      <c r="Q93" s="164" t="s">
        <v>240</v>
      </c>
      <c r="R93" s="31"/>
      <c r="S93" s="164" t="s">
        <v>240</v>
      </c>
      <c r="T93" s="31"/>
      <c r="U93" s="164" t="s">
        <v>687</v>
      </c>
      <c r="V93" s="31"/>
      <c r="W93" s="14"/>
      <c r="X93" s="9">
        <v>10</v>
      </c>
      <c r="Y93" s="9">
        <v>10</v>
      </c>
      <c r="Z93" s="9">
        <v>5</v>
      </c>
      <c r="AA93" s="9">
        <v>0</v>
      </c>
      <c r="AB93" s="13">
        <v>0</v>
      </c>
      <c r="AC93" s="9" t="s">
        <v>65</v>
      </c>
    </row>
    <row r="94" spans="1:29" ht="13" thickBot="1">
      <c r="A94" s="11"/>
      <c r="B94" s="61"/>
      <c r="C94" s="271"/>
      <c r="D94" s="31"/>
      <c r="E94" s="271"/>
      <c r="F94" s="31"/>
      <c r="G94" s="271"/>
      <c r="H94" s="31"/>
      <c r="I94" s="271"/>
      <c r="J94" s="31"/>
      <c r="K94" s="456"/>
      <c r="L94" s="31"/>
      <c r="M94" s="271"/>
      <c r="N94" s="31"/>
      <c r="O94" s="271"/>
      <c r="P94" s="31"/>
      <c r="Q94" s="458"/>
      <c r="R94" s="31"/>
      <c r="S94" s="271"/>
      <c r="T94" s="31"/>
      <c r="U94" s="271"/>
      <c r="V94" s="31"/>
      <c r="W94" s="14"/>
      <c r="X94" s="9">
        <v>0</v>
      </c>
      <c r="Y94" s="9">
        <f>COUNTIF($B$94:$U$94,"WIP")</f>
        <v>0</v>
      </c>
      <c r="Z94" s="9">
        <v>0</v>
      </c>
      <c r="AA94" s="9">
        <v>0</v>
      </c>
      <c r="AB94" s="50">
        <v>0</v>
      </c>
      <c r="AC94" s="9" t="s">
        <v>56</v>
      </c>
    </row>
    <row r="95" spans="1:29" ht="16.5" customHeight="1">
      <c r="A95" s="11"/>
      <c r="B95" s="61"/>
      <c r="C95" s="218" t="s">
        <v>163</v>
      </c>
      <c r="D95" s="218"/>
      <c r="E95" s="218" t="s">
        <v>164</v>
      </c>
      <c r="F95" s="218"/>
      <c r="G95" s="218" t="s">
        <v>165</v>
      </c>
      <c r="H95" s="218"/>
      <c r="I95" s="218" t="s">
        <v>166</v>
      </c>
      <c r="J95" s="218"/>
      <c r="K95" s="218" t="s">
        <v>167</v>
      </c>
      <c r="L95" s="218"/>
      <c r="M95" s="218" t="s">
        <v>168</v>
      </c>
      <c r="N95" s="218"/>
      <c r="O95" s="218" t="s">
        <v>38</v>
      </c>
      <c r="P95" s="218"/>
      <c r="Q95" s="218" t="s">
        <v>169</v>
      </c>
      <c r="R95" s="218"/>
      <c r="S95" s="218" t="s">
        <v>39</v>
      </c>
      <c r="T95" s="218"/>
      <c r="U95" s="218" t="s">
        <v>8</v>
      </c>
      <c r="V95" s="31"/>
      <c r="W95" s="14"/>
      <c r="X95" s="9">
        <v>0</v>
      </c>
      <c r="Y95" s="9">
        <f>COUNTIF($B$94:$U$94,"ROW")</f>
        <v>0</v>
      </c>
      <c r="Z95" s="9">
        <v>1</v>
      </c>
      <c r="AA95" s="9">
        <v>0</v>
      </c>
      <c r="AB95" s="9">
        <v>0</v>
      </c>
      <c r="AC95" s="9" t="s">
        <v>61</v>
      </c>
    </row>
    <row r="96" spans="1:29" ht="16.5" customHeight="1">
      <c r="A96" s="11"/>
      <c r="B96" s="61"/>
      <c r="C96" s="240" t="str">
        <f>VLOOKUP(C95,[18]TS!$B$10:$D$253,2,0)</f>
        <v>1DA+0</v>
      </c>
      <c r="D96" s="31"/>
      <c r="E96" s="240" t="str">
        <f>VLOOKUP(E95,[18]TS!$B$10:$D$253,2,0)</f>
        <v>1DA-1.5</v>
      </c>
      <c r="F96" s="31"/>
      <c r="G96" s="240" t="str">
        <f>VLOOKUP(G95,[18]TS!$B$10:$D$253,2,0)</f>
        <v>1DA+0</v>
      </c>
      <c r="H96" s="31"/>
      <c r="I96" s="240" t="str">
        <f>VLOOKUP(I95,[18]TS!$B$10:$D$253,2,0)</f>
        <v>1DA+0</v>
      </c>
      <c r="J96" s="31"/>
      <c r="K96" s="240" t="str">
        <f>VLOOKUP(K95,[18]TS!$B$10:$D$253,2,0)</f>
        <v>1DA+0</v>
      </c>
      <c r="L96" s="31"/>
      <c r="M96" s="240" t="str">
        <f>VLOOKUP(M95,[18]TS!$B$10:$D$253,2,0)</f>
        <v>1DA+9</v>
      </c>
      <c r="N96" s="243"/>
      <c r="O96" s="240" t="str">
        <f>VLOOKUP(O95,[18]TS!$B$10:$D$253,2,0)</f>
        <v>1DC1+0</v>
      </c>
      <c r="P96" s="31"/>
      <c r="Q96" s="240" t="str">
        <f>VLOOKUP(Q95,[18]TS!$B$10:$D$253,2,0)</f>
        <v>1DA+3</v>
      </c>
      <c r="R96" s="31"/>
      <c r="S96" s="240" t="str">
        <f>VLOOKUP(S95,[18]TS!$B$10:$D$253,2,0)</f>
        <v>1DB2+0</v>
      </c>
      <c r="T96" s="31"/>
      <c r="U96" s="240" t="str">
        <f>VLOOKUP(U95,[18]TS!$B$10:$D$253,2,0)</f>
        <v>1DA+6</v>
      </c>
      <c r="V96" s="31"/>
      <c r="W96" s="14"/>
      <c r="Y96" s="9">
        <f>X93-Y93-Y94-Y95</f>
        <v>0</v>
      </c>
      <c r="Z96" s="9">
        <f>X93-Z93-Z94-Z95</f>
        <v>4</v>
      </c>
      <c r="AA96" s="9">
        <f>Z93-AA94-AA95-AA93</f>
        <v>5</v>
      </c>
      <c r="AC96" s="9" t="s">
        <v>95</v>
      </c>
    </row>
    <row r="97" spans="1:33" s="91" customFormat="1" ht="16.5" customHeight="1">
      <c r="A97" s="130"/>
      <c r="B97" s="92"/>
      <c r="C97" s="686">
        <f>SUM(D83+F83+H83+J83+L83+N83+P83+R83+T83+V83+D92+F92+H92+J92+L92+N92)/1000</f>
        <v>6.292249</v>
      </c>
      <c r="D97" s="686"/>
      <c r="E97" s="686"/>
      <c r="F97" s="686"/>
      <c r="G97" s="686"/>
      <c r="H97" s="686"/>
      <c r="I97" s="686"/>
      <c r="J97" s="686"/>
      <c r="K97" s="686"/>
      <c r="L97" s="686"/>
      <c r="M97" s="686"/>
      <c r="N97" s="686"/>
      <c r="O97" s="686">
        <f>(P92+R92)/1000</f>
        <v>0.81344499999999997</v>
      </c>
      <c r="P97" s="686"/>
      <c r="Q97" s="686"/>
      <c r="R97" s="686"/>
      <c r="S97" s="686"/>
      <c r="T97" s="686"/>
      <c r="U97" s="686"/>
      <c r="V97" s="686"/>
      <c r="W97" s="93"/>
    </row>
    <row r="98" spans="1:33" s="99" customFormat="1" ht="19.5" customHeight="1">
      <c r="A98" s="102"/>
      <c r="B98" s="100"/>
      <c r="C98" s="233"/>
      <c r="D98" s="233"/>
      <c r="E98" s="233"/>
      <c r="F98" s="233"/>
      <c r="G98" s="233"/>
      <c r="H98" s="233"/>
      <c r="J98" s="684" t="s">
        <v>219</v>
      </c>
      <c r="K98" s="684"/>
      <c r="L98" s="233"/>
      <c r="M98" s="233"/>
      <c r="N98" s="248" t="s">
        <v>211</v>
      </c>
      <c r="O98" s="233"/>
      <c r="P98" s="233"/>
      <c r="Q98" s="233"/>
      <c r="R98" s="233"/>
      <c r="S98" s="233"/>
      <c r="T98" s="684" t="s">
        <v>220</v>
      </c>
      <c r="U98" s="684"/>
      <c r="V98" s="684"/>
      <c r="W98" s="111"/>
    </row>
    <row r="99" spans="1:33" ht="15" customHeight="1">
      <c r="A99" s="11"/>
      <c r="B99" s="61"/>
      <c r="C99" s="209" t="s">
        <v>335</v>
      </c>
      <c r="D99" s="31"/>
      <c r="E99" s="209" t="s">
        <v>336</v>
      </c>
      <c r="F99" s="31"/>
      <c r="G99" s="209" t="s">
        <v>337</v>
      </c>
      <c r="H99" s="31"/>
      <c r="I99" s="209" t="s">
        <v>338</v>
      </c>
      <c r="J99" s="31"/>
      <c r="K99" s="209" t="s">
        <v>339</v>
      </c>
      <c r="L99" s="31"/>
      <c r="M99" s="209" t="s">
        <v>340</v>
      </c>
      <c r="O99" s="209" t="s">
        <v>320</v>
      </c>
      <c r="P99" s="31"/>
      <c r="Q99" s="209" t="s">
        <v>341</v>
      </c>
      <c r="R99" s="31"/>
      <c r="S99" s="209" t="s">
        <v>342</v>
      </c>
      <c r="T99" s="31"/>
      <c r="U99" s="209" t="s">
        <v>343</v>
      </c>
      <c r="V99" s="31"/>
      <c r="W99" s="14"/>
      <c r="AG99" s="9">
        <f>36189-384</f>
        <v>35805</v>
      </c>
    </row>
    <row r="100" spans="1:33">
      <c r="A100" s="11"/>
      <c r="B100" s="61"/>
      <c r="C100" s="31"/>
      <c r="D100" s="213" t="s">
        <v>243</v>
      </c>
      <c r="E100" s="31"/>
      <c r="F100" s="213" t="s">
        <v>243</v>
      </c>
      <c r="G100" s="31"/>
      <c r="H100" s="31"/>
      <c r="I100" s="31"/>
      <c r="J100" s="31"/>
      <c r="K100" s="31"/>
      <c r="L100" s="213" t="s">
        <v>243</v>
      </c>
      <c r="M100" s="213"/>
      <c r="N100" s="213" t="s">
        <v>634</v>
      </c>
      <c r="O100" s="31"/>
      <c r="P100" s="31"/>
      <c r="Q100" s="31"/>
      <c r="R100" s="31"/>
      <c r="S100" s="31"/>
      <c r="T100" s="31"/>
      <c r="U100" s="31"/>
      <c r="V100" s="31"/>
      <c r="W100" s="14"/>
      <c r="X100" s="9" t="s">
        <v>63</v>
      </c>
      <c r="Y100" s="9" t="s">
        <v>92</v>
      </c>
      <c r="Z100" s="9" t="s">
        <v>64</v>
      </c>
      <c r="AA100" s="20" t="s">
        <v>106</v>
      </c>
      <c r="AB100" s="9" t="s">
        <v>62</v>
      </c>
    </row>
    <row r="101" spans="1:33" ht="13" thickBot="1">
      <c r="A101" s="11"/>
      <c r="B101" s="61"/>
      <c r="C101" s="31"/>
      <c r="D101" s="31">
        <f>VLOOKUP(C104,[18]TS!$B$10:$D$253,3,0)</f>
        <v>429.05900000000003</v>
      </c>
      <c r="E101" s="216"/>
      <c r="F101" s="31">
        <f>VLOOKUP(E104,[18]TS!$B$10:$D$253,3,0)</f>
        <v>336</v>
      </c>
      <c r="G101" s="216"/>
      <c r="H101" s="31">
        <f>VLOOKUP(G104,[18]TS!$B$10:$D$253,3,0)</f>
        <v>441</v>
      </c>
      <c r="I101" s="31"/>
      <c r="J101" s="31">
        <f>VLOOKUP(I104,[18]TS!$B$10:$D$253,3,0)</f>
        <v>324.04899999999998</v>
      </c>
      <c r="K101" s="216"/>
      <c r="L101" s="31">
        <f>VLOOKUP(K104,[18]TS!$B$10:$D$253,3,0)</f>
        <v>417.21899999999999</v>
      </c>
      <c r="M101" s="216"/>
      <c r="N101" s="31">
        <f>VLOOKUP(M104,[18]TS!$B$10:$D$253,3,0)</f>
        <v>249.602</v>
      </c>
      <c r="O101" s="31"/>
      <c r="P101" s="31">
        <f>VLOOKUP(O104,[18]TS!$B$10:$D$253,3,0)</f>
        <v>333.60199999999998</v>
      </c>
      <c r="Q101" s="31"/>
      <c r="R101" s="31">
        <f>VLOOKUP(Q104,[18]TS!$B$10:$D$253,3,0)</f>
        <v>313</v>
      </c>
      <c r="S101" s="31"/>
      <c r="T101" s="31">
        <f>VLOOKUP(S104,[18]TS!$B$10:$D$253,3,0)</f>
        <v>337</v>
      </c>
      <c r="U101" s="216"/>
      <c r="V101" s="31">
        <f>VLOOKUP(U104,[18]TS!$B$10:$D$253,3,0)</f>
        <v>384.09800000000001</v>
      </c>
      <c r="W101" s="14">
        <f>SUM(D101:V101)</f>
        <v>3564.6289999999999</v>
      </c>
    </row>
    <row r="102" spans="1:33" ht="13.5" thickBot="1">
      <c r="A102" s="11">
        <v>11</v>
      </c>
      <c r="B102" s="61"/>
      <c r="C102" s="164" t="s">
        <v>687</v>
      </c>
      <c r="D102" s="31"/>
      <c r="E102" s="164" t="s">
        <v>240</v>
      </c>
      <c r="F102" s="31"/>
      <c r="G102" s="453" t="s">
        <v>85</v>
      </c>
      <c r="H102" s="31"/>
      <c r="I102" s="453" t="s">
        <v>85</v>
      </c>
      <c r="J102" s="63"/>
      <c r="K102" s="119"/>
      <c r="L102" s="31"/>
      <c r="M102" s="272" t="s">
        <v>85</v>
      </c>
      <c r="N102" s="31"/>
      <c r="O102" s="272" t="s">
        <v>85</v>
      </c>
      <c r="P102" s="31"/>
      <c r="Q102" s="164" t="s">
        <v>240</v>
      </c>
      <c r="R102" s="31"/>
      <c r="S102" s="164" t="s">
        <v>240</v>
      </c>
      <c r="T102" s="31"/>
      <c r="U102" s="270" t="s">
        <v>240</v>
      </c>
      <c r="V102" s="31"/>
      <c r="W102" s="14"/>
      <c r="X102" s="9">
        <v>5</v>
      </c>
      <c r="Y102" s="9">
        <v>4</v>
      </c>
      <c r="Z102" s="9">
        <v>3</v>
      </c>
      <c r="AA102" s="9">
        <v>0</v>
      </c>
      <c r="AB102" s="9">
        <v>0</v>
      </c>
      <c r="AC102" s="9" t="s">
        <v>65</v>
      </c>
    </row>
    <row r="103" spans="1:33" ht="13" thickBot="1">
      <c r="A103" s="11"/>
      <c r="B103" s="61"/>
      <c r="C103" s="470"/>
      <c r="D103" s="31"/>
      <c r="E103" s="271"/>
      <c r="F103" s="31"/>
      <c r="G103" s="119"/>
      <c r="H103" s="31"/>
      <c r="I103" s="119"/>
      <c r="J103" s="31"/>
      <c r="K103" s="119"/>
      <c r="L103" s="31"/>
      <c r="M103" s="119"/>
      <c r="N103" s="31"/>
      <c r="O103" s="119"/>
      <c r="P103" s="31"/>
      <c r="Q103" s="271"/>
      <c r="R103" s="31"/>
      <c r="S103" s="119"/>
      <c r="T103" s="31"/>
      <c r="U103" s="271"/>
      <c r="V103" s="31"/>
      <c r="W103" s="14"/>
      <c r="X103" s="9">
        <f>COUNTIF($B$102:$U$102,"WIP")</f>
        <v>0</v>
      </c>
      <c r="Y103" s="9">
        <f>COUNTIF($B$103:$U$103,"WIP")</f>
        <v>0</v>
      </c>
      <c r="Z103" s="9">
        <v>0</v>
      </c>
      <c r="AA103" s="9">
        <v>0</v>
      </c>
      <c r="AB103" s="9">
        <v>0</v>
      </c>
      <c r="AC103" s="9" t="s">
        <v>56</v>
      </c>
    </row>
    <row r="104" spans="1:33" ht="16.5" customHeight="1">
      <c r="A104" s="11"/>
      <c r="B104" s="61"/>
      <c r="C104" s="218" t="s">
        <v>40</v>
      </c>
      <c r="D104" s="218"/>
      <c r="E104" s="218" t="s">
        <v>632</v>
      </c>
      <c r="F104" s="218"/>
      <c r="G104" s="218" t="s">
        <v>628</v>
      </c>
      <c r="H104" s="218"/>
      <c r="I104" s="218" t="s">
        <v>629</v>
      </c>
      <c r="J104" s="218"/>
      <c r="K104" s="218" t="s">
        <v>41</v>
      </c>
      <c r="L104" s="218"/>
      <c r="M104" s="218" t="s">
        <v>42</v>
      </c>
      <c r="N104" s="218"/>
      <c r="O104" s="218" t="s">
        <v>43</v>
      </c>
      <c r="P104" s="218"/>
      <c r="Q104" s="218" t="s">
        <v>44</v>
      </c>
      <c r="R104" s="218"/>
      <c r="S104" s="218" t="s">
        <v>172</v>
      </c>
      <c r="T104" s="218"/>
      <c r="U104" s="218" t="s">
        <v>173</v>
      </c>
      <c r="V104" s="31"/>
      <c r="W104" s="14"/>
      <c r="X104" s="9">
        <f>COUNTIF($C$102:$U$102,"ROW")</f>
        <v>0</v>
      </c>
      <c r="Y104" s="9">
        <f>COUNTIF($B$103:$U$103,"ROW")</f>
        <v>0</v>
      </c>
      <c r="Z104" s="9">
        <f>COUNTIF($C$101:$V$101,"ROW")</f>
        <v>0</v>
      </c>
      <c r="AA104" s="9">
        <v>0</v>
      </c>
      <c r="AC104" s="9" t="s">
        <v>61</v>
      </c>
    </row>
    <row r="105" spans="1:33" ht="16.5" customHeight="1">
      <c r="A105" s="11"/>
      <c r="B105" s="61"/>
      <c r="C105" s="240" t="str">
        <f>VLOOKUP(C104,[18]TS!$B$10:$D$253,2,0)</f>
        <v>1DA+3</v>
      </c>
      <c r="D105" s="31"/>
      <c r="E105" s="240" t="str">
        <f>VLOOKUP(E104,[18]TS!$B$10:$D$253,2,0)</f>
        <v>1DC1+0</v>
      </c>
      <c r="F105" s="243"/>
      <c r="G105" s="240" t="str">
        <f>VLOOKUP(G104,[18]TS!$B$10:$D$253,2,0)</f>
        <v>1DA+9</v>
      </c>
      <c r="H105" s="31"/>
      <c r="I105" s="240" t="str">
        <f>VLOOKUP(I104,[18]TS!$B$10:$D$253,2,0)</f>
        <v>1DA-1.5</v>
      </c>
      <c r="J105" s="31"/>
      <c r="K105" s="240" t="str">
        <f>VLOOKUP(K104,[18]TS!$B$10:$D$253,2,0)</f>
        <v>1DC1+3</v>
      </c>
      <c r="L105" s="249"/>
      <c r="M105" s="240" t="str">
        <f>VLOOKUP(M104,[18]TS!$B$10:$D$253,2,0)</f>
        <v>1DC1+0</v>
      </c>
      <c r="N105" s="31"/>
      <c r="O105" s="240" t="str">
        <f>VLOOKUP(O104,[18]TS!$B$10:$D$253,2,0)</f>
        <v>1DB1-3</v>
      </c>
      <c r="P105" s="31"/>
      <c r="Q105" s="240" t="str">
        <f>VLOOKUP(Q104,[18]TS!$B$10:$D$253,2,0)</f>
        <v>1DC2+0</v>
      </c>
      <c r="R105" s="31"/>
      <c r="S105" s="240" t="str">
        <f>VLOOKUP(S104,[18]TS!$B$10:$D$253,2,0)</f>
        <v>1DA-3</v>
      </c>
      <c r="T105" s="31"/>
      <c r="U105" s="240" t="str">
        <f>VLOOKUP(U104,[18]TS!$B$10:$D$253,2,0)</f>
        <v>1DA-3</v>
      </c>
      <c r="V105" s="31"/>
      <c r="W105" s="14"/>
      <c r="Y105" s="9">
        <f>X102-Y102-Y103-Y104</f>
        <v>1</v>
      </c>
      <c r="Z105" s="9">
        <f>X102-Z102-Z103-Z104</f>
        <v>2</v>
      </c>
      <c r="AA105" s="9">
        <f>Z102-AA103-AA104-AA102</f>
        <v>3</v>
      </c>
      <c r="AC105" s="9" t="s">
        <v>95</v>
      </c>
    </row>
    <row r="106" spans="1:33" s="56" customFormat="1" ht="16.5" customHeight="1">
      <c r="A106" s="131"/>
      <c r="B106" s="67"/>
      <c r="C106" s="686">
        <f>(T92+V92+D101+F101+H101+J101)/1000</f>
        <v>2.3581080000000001</v>
      </c>
      <c r="D106" s="686"/>
      <c r="E106" s="686"/>
      <c r="F106" s="686"/>
      <c r="G106" s="686"/>
      <c r="H106" s="686"/>
      <c r="I106" s="686"/>
      <c r="J106" s="686"/>
      <c r="K106" s="686"/>
      <c r="L106" s="685">
        <f>L101/1000</f>
        <v>0.41721900000000001</v>
      </c>
      <c r="M106" s="685"/>
      <c r="N106" s="685">
        <f>N101/1000</f>
        <v>0.24960199999999999</v>
      </c>
      <c r="O106" s="685"/>
      <c r="P106" s="685">
        <f>P101/1000</f>
        <v>0.33360199999999995</v>
      </c>
      <c r="Q106" s="685"/>
      <c r="R106" s="686">
        <f>SUM(R101+T101+V101)/1000</f>
        <v>1.034098</v>
      </c>
      <c r="S106" s="686"/>
      <c r="T106" s="686"/>
      <c r="U106" s="686"/>
      <c r="V106" s="686"/>
      <c r="W106" s="57"/>
      <c r="AG106" s="41"/>
    </row>
    <row r="107" spans="1:33" s="99" customFormat="1" ht="21.75" customHeight="1" thickBot="1">
      <c r="A107" s="102"/>
      <c r="B107" s="113"/>
      <c r="C107" s="114"/>
      <c r="D107" s="115"/>
      <c r="E107" s="115"/>
      <c r="F107" s="115"/>
      <c r="G107" s="115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688" t="s">
        <v>221</v>
      </c>
      <c r="U107" s="688"/>
      <c r="V107" s="114"/>
      <c r="W107" s="116"/>
    </row>
    <row r="108" spans="1:33" ht="21.65" customHeight="1">
      <c r="A108" s="11"/>
      <c r="B108" s="61"/>
      <c r="C108" s="209" t="s">
        <v>344</v>
      </c>
      <c r="D108" s="250" t="s">
        <v>246</v>
      </c>
      <c r="E108" s="209" t="s">
        <v>345</v>
      </c>
      <c r="F108" s="31"/>
      <c r="G108" s="209" t="s">
        <v>346</v>
      </c>
      <c r="H108" s="31"/>
      <c r="I108" s="209" t="s">
        <v>347</v>
      </c>
      <c r="J108" s="31"/>
      <c r="K108" s="209" t="s">
        <v>348</v>
      </c>
      <c r="L108" s="235"/>
      <c r="M108" s="209" t="s">
        <v>349</v>
      </c>
      <c r="N108" s="235"/>
      <c r="O108" s="209" t="s">
        <v>350</v>
      </c>
      <c r="P108" s="251"/>
      <c r="Q108" s="209" t="s">
        <v>351</v>
      </c>
      <c r="R108" s="252"/>
      <c r="S108" s="209" t="s">
        <v>352</v>
      </c>
      <c r="T108" s="31"/>
      <c r="U108" s="209" t="s">
        <v>353</v>
      </c>
      <c r="V108" s="31"/>
      <c r="W108" s="14"/>
    </row>
    <row r="109" spans="1:33" ht="20">
      <c r="A109" s="11"/>
      <c r="B109" s="61"/>
      <c r="C109" s="31"/>
      <c r="D109" s="31"/>
      <c r="E109" s="31"/>
      <c r="F109" s="213" t="s">
        <v>635</v>
      </c>
      <c r="G109" s="213"/>
      <c r="H109" s="213"/>
      <c r="I109" s="213"/>
      <c r="J109" s="213"/>
      <c r="K109" s="213"/>
      <c r="L109" s="213" t="s">
        <v>591</v>
      </c>
      <c r="M109" s="213"/>
      <c r="N109" s="213" t="s">
        <v>636</v>
      </c>
      <c r="O109" s="31"/>
      <c r="P109" s="237"/>
      <c r="Q109" s="31"/>
      <c r="R109" s="213" t="s">
        <v>242</v>
      </c>
      <c r="S109" s="213"/>
      <c r="T109" s="213" t="s">
        <v>243</v>
      </c>
      <c r="U109" s="31"/>
      <c r="V109" s="213" t="s">
        <v>247</v>
      </c>
      <c r="W109" s="14"/>
      <c r="X109" s="9" t="s">
        <v>63</v>
      </c>
      <c r="Y109" s="9" t="s">
        <v>92</v>
      </c>
      <c r="Z109" s="9" t="s">
        <v>64</v>
      </c>
      <c r="AA109" s="20" t="s">
        <v>106</v>
      </c>
      <c r="AB109" s="9" t="s">
        <v>62</v>
      </c>
    </row>
    <row r="110" spans="1:33" ht="13" thickBot="1">
      <c r="A110" s="11"/>
      <c r="B110" s="61"/>
      <c r="C110" s="31"/>
      <c r="D110" s="31">
        <f>VLOOKUP(C113,[18]TS!$B$10:$D$253,3,0)</f>
        <v>258.61599999999999</v>
      </c>
      <c r="E110" s="216"/>
      <c r="F110" s="31">
        <f>VLOOKUP(E113,[18]TS!$B$10:$D$253,3,0)</f>
        <v>390</v>
      </c>
      <c r="G110" s="216"/>
      <c r="H110" s="31">
        <f>VLOOKUP(G113,[18]TS!$B$10:$D$253,3,0)</f>
        <v>290</v>
      </c>
      <c r="I110" s="31"/>
      <c r="J110" s="31">
        <f>VLOOKUP(I113,[18]TS!$B$10:$D$253,3,0)</f>
        <v>345</v>
      </c>
      <c r="K110" s="216"/>
      <c r="L110" s="31">
        <f>VLOOKUP(K113,[18]TS!$B$10:$D$253,3,0)</f>
        <v>423</v>
      </c>
      <c r="M110" s="216"/>
      <c r="N110" s="31">
        <f>VLOOKUP(M113,[18]TS!$B$10:$D$253,3,0)</f>
        <v>388.69299999999998</v>
      </c>
      <c r="O110" s="31"/>
      <c r="P110" s="31">
        <f>VLOOKUP(O113,[18]TS!$B$10:$D$253,3,0)</f>
        <v>405</v>
      </c>
      <c r="Q110" s="31"/>
      <c r="R110" s="31">
        <f>VLOOKUP(Q113,[18]TS!$B$10:$D$253,3,0)</f>
        <v>385</v>
      </c>
      <c r="S110" s="31"/>
      <c r="T110" s="31">
        <f>VLOOKUP(S113,[18]TS!$B$10:$D$253,3,0)</f>
        <v>366</v>
      </c>
      <c r="U110" s="216"/>
      <c r="V110" s="31">
        <f>VLOOKUP(U113,[18]TS!$B$10:$D$253,3,0)</f>
        <v>444</v>
      </c>
      <c r="W110" s="14">
        <f>SUM(D110:V110)</f>
        <v>3695.3090000000002</v>
      </c>
    </row>
    <row r="111" spans="1:33" ht="13.5" thickBot="1">
      <c r="A111" s="11">
        <v>12</v>
      </c>
      <c r="B111" s="61"/>
      <c r="C111" s="164" t="s">
        <v>240</v>
      </c>
      <c r="D111" s="31"/>
      <c r="E111" s="164" t="s">
        <v>240</v>
      </c>
      <c r="F111" s="31"/>
      <c r="G111" s="164" t="s">
        <v>685</v>
      </c>
      <c r="H111" s="31"/>
      <c r="I111" s="164" t="s">
        <v>240</v>
      </c>
      <c r="J111" s="31"/>
      <c r="K111" s="164" t="s">
        <v>240</v>
      </c>
      <c r="L111" s="31"/>
      <c r="M111" s="164" t="s">
        <v>448</v>
      </c>
      <c r="N111" s="71"/>
      <c r="O111" s="164" t="s">
        <v>240</v>
      </c>
      <c r="P111" s="31"/>
      <c r="Q111" s="164" t="s">
        <v>240</v>
      </c>
      <c r="R111" s="31"/>
      <c r="S111" s="164" t="s">
        <v>240</v>
      </c>
      <c r="T111" s="31"/>
      <c r="U111" s="164" t="s">
        <v>240</v>
      </c>
      <c r="V111" s="31"/>
      <c r="W111" s="14"/>
      <c r="X111" s="9">
        <v>10</v>
      </c>
      <c r="Y111" s="9">
        <v>7</v>
      </c>
      <c r="Z111" s="9">
        <v>7</v>
      </c>
      <c r="AA111" s="9">
        <v>0</v>
      </c>
      <c r="AB111" s="9">
        <v>0</v>
      </c>
      <c r="AC111" s="9" t="s">
        <v>65</v>
      </c>
    </row>
    <row r="112" spans="1:33" ht="13" thickBot="1">
      <c r="A112" s="11"/>
      <c r="B112" s="61"/>
      <c r="C112" s="271"/>
      <c r="D112" s="31"/>
      <c r="E112" s="271"/>
      <c r="F112" s="31"/>
      <c r="G112" s="120"/>
      <c r="H112" s="31"/>
      <c r="I112" s="457"/>
      <c r="J112" s="31"/>
      <c r="K112" s="120"/>
      <c r="L112" s="31"/>
      <c r="M112" s="435"/>
      <c r="N112" s="31"/>
      <c r="O112" s="435"/>
      <c r="P112" s="31"/>
      <c r="Q112" s="435"/>
      <c r="R112" s="31"/>
      <c r="S112" s="120"/>
      <c r="T112" s="31"/>
      <c r="U112" s="461"/>
      <c r="V112" s="31"/>
      <c r="W112" s="14"/>
      <c r="X112" s="9">
        <v>0</v>
      </c>
      <c r="Y112" s="9">
        <f>COUNTIF($B$112:$U$112,"WIP")</f>
        <v>0</v>
      </c>
      <c r="Z112" s="9">
        <v>2</v>
      </c>
      <c r="AA112" s="9">
        <v>0</v>
      </c>
      <c r="AB112" s="9">
        <v>0</v>
      </c>
      <c r="AC112" s="9" t="s">
        <v>56</v>
      </c>
    </row>
    <row r="113" spans="1:29" ht="16.5" customHeight="1">
      <c r="A113" s="11"/>
      <c r="B113" s="61"/>
      <c r="C113" s="218" t="s">
        <v>45</v>
      </c>
      <c r="D113" s="218"/>
      <c r="E113" s="218" t="s">
        <v>46</v>
      </c>
      <c r="F113" s="218"/>
      <c r="G113" s="218" t="s">
        <v>174</v>
      </c>
      <c r="H113" s="218"/>
      <c r="I113" s="218" t="s">
        <v>175</v>
      </c>
      <c r="J113" s="218"/>
      <c r="K113" s="218" t="s">
        <v>176</v>
      </c>
      <c r="L113" s="218"/>
      <c r="M113" s="218" t="s">
        <v>177</v>
      </c>
      <c r="N113" s="218"/>
      <c r="O113" s="218" t="s">
        <v>47</v>
      </c>
      <c r="P113" s="218"/>
      <c r="Q113" s="218" t="s">
        <v>178</v>
      </c>
      <c r="R113" s="218"/>
      <c r="S113" s="218" t="s">
        <v>179</v>
      </c>
      <c r="T113" s="218"/>
      <c r="U113" s="218" t="s">
        <v>180</v>
      </c>
      <c r="V113" s="31"/>
      <c r="W113" s="14"/>
      <c r="X113" s="9">
        <f>COUNTIF($C$111:$U$111,"ROW")</f>
        <v>0</v>
      </c>
      <c r="Y113" s="9">
        <f>COUNTIF($B$112:$U$112,"ROW")</f>
        <v>0</v>
      </c>
      <c r="Z113" s="9">
        <v>0</v>
      </c>
      <c r="AA113" s="9">
        <v>0</v>
      </c>
      <c r="AC113" s="9" t="s">
        <v>61</v>
      </c>
    </row>
    <row r="114" spans="1:29" ht="16.5" customHeight="1">
      <c r="A114" s="11"/>
      <c r="B114" s="61"/>
      <c r="C114" s="240" t="str">
        <f>VLOOKUP(C113,[18]TS!$B$10:$D$253,2,0)</f>
        <v>1DC2+6</v>
      </c>
      <c r="D114" s="31"/>
      <c r="E114" s="240" t="str">
        <f>VLOOKUP(E113,[18]TS!$B$10:$D$253,2,0)</f>
        <v>1DC1+6</v>
      </c>
      <c r="F114" s="243"/>
      <c r="G114" s="240" t="str">
        <f>VLOOKUP(G113,[18]TS!$B$10:$D$253,2,0)</f>
        <v>1DA-3</v>
      </c>
      <c r="H114" s="31"/>
      <c r="I114" s="240" t="str">
        <f>VLOOKUP(I113,[18]TS!$B$10:$D$253,2,0)</f>
        <v>1DA-3</v>
      </c>
      <c r="J114" s="31"/>
      <c r="K114" s="240" t="str">
        <f>VLOOKUP(K113,[18]TS!$B$10:$D$253,2,0)</f>
        <v>1DA+3</v>
      </c>
      <c r="L114" s="31"/>
      <c r="M114" s="240" t="str">
        <f>VLOOKUP(M113,[18]TS!$B$10:$D$253,2,0)</f>
        <v>1DA+0</v>
      </c>
      <c r="N114" s="31"/>
      <c r="O114" s="240" t="str">
        <f>VLOOKUP(O113,[18]TS!$B$10:$D$253,2,0)</f>
        <v>1DB2+0</v>
      </c>
      <c r="P114" s="31"/>
      <c r="Q114" s="240" t="str">
        <f>VLOOKUP(Q113,[18]TS!$B$10:$D$253,2,0)</f>
        <v>1DA+3</v>
      </c>
      <c r="R114" s="31"/>
      <c r="S114" s="240" t="str">
        <f>VLOOKUP(S113,[18]TS!$B$10:$D$253,2,0)</f>
        <v>1DA+0</v>
      </c>
      <c r="T114" s="31"/>
      <c r="U114" s="240" t="str">
        <f>VLOOKUP(U113,[18]TS!$B$10:$D$253,2,0)</f>
        <v>1DA+3</v>
      </c>
      <c r="V114" s="31"/>
      <c r="W114" s="14"/>
      <c r="Y114" s="9">
        <f>X111-Y111-Y112-Y113</f>
        <v>3</v>
      </c>
      <c r="Z114" s="9">
        <f>X111-Z111-Z112-Z113</f>
        <v>1</v>
      </c>
      <c r="AA114" s="9">
        <f>Z111-AA112-AA113-AA111</f>
        <v>7</v>
      </c>
      <c r="AC114" s="9" t="s">
        <v>95</v>
      </c>
    </row>
    <row r="115" spans="1:29" ht="16.5" customHeight="1">
      <c r="A115" s="11"/>
      <c r="B115" s="61"/>
      <c r="C115" s="685">
        <f>D110/1000</f>
        <v>0.25861600000000001</v>
      </c>
      <c r="D115" s="685"/>
      <c r="E115" s="685"/>
      <c r="F115" s="685">
        <f>SUM(F110+H110+J110+L110+N110)/1000</f>
        <v>1.8366929999999999</v>
      </c>
      <c r="G115" s="685"/>
      <c r="H115" s="685"/>
      <c r="I115" s="685"/>
      <c r="J115" s="685"/>
      <c r="K115" s="685"/>
      <c r="L115" s="685"/>
      <c r="M115" s="685"/>
      <c r="N115" s="685"/>
      <c r="O115" s="685"/>
      <c r="P115" s="685"/>
      <c r="Q115" s="685"/>
      <c r="R115" s="685"/>
      <c r="S115" s="685"/>
      <c r="T115" s="685"/>
      <c r="U115" s="685"/>
      <c r="V115" s="685"/>
      <c r="W115" s="14"/>
    </row>
    <row r="116" spans="1:29" s="99" customFormat="1" ht="16.5" customHeight="1">
      <c r="A116" s="102"/>
      <c r="B116" s="100"/>
      <c r="C116" s="233"/>
      <c r="D116" s="233"/>
      <c r="E116" s="233"/>
      <c r="F116" s="233"/>
      <c r="G116" s="233"/>
      <c r="H116" s="220"/>
      <c r="I116" s="233"/>
      <c r="J116" s="233"/>
      <c r="K116" s="233"/>
      <c r="L116" s="233"/>
      <c r="M116" s="233"/>
      <c r="N116" s="233"/>
      <c r="O116" s="233"/>
      <c r="P116" s="233"/>
      <c r="Q116" s="233"/>
      <c r="R116" s="233"/>
      <c r="S116" s="233"/>
      <c r="U116" s="220" t="s">
        <v>222</v>
      </c>
      <c r="V116" s="233"/>
      <c r="W116" s="111"/>
    </row>
    <row r="117" spans="1:29" ht="21" customHeight="1">
      <c r="A117" s="11"/>
      <c r="B117" s="61"/>
      <c r="C117" s="209" t="s">
        <v>354</v>
      </c>
      <c r="D117" s="235"/>
      <c r="E117" s="209" t="s">
        <v>355</v>
      </c>
      <c r="F117" s="31"/>
      <c r="G117" s="209" t="s">
        <v>356</v>
      </c>
      <c r="H117" s="31"/>
      <c r="I117" s="209" t="s">
        <v>357</v>
      </c>
      <c r="J117" s="31"/>
      <c r="K117" s="209" t="s">
        <v>358</v>
      </c>
      <c r="L117" s="31"/>
      <c r="M117" s="209" t="s">
        <v>360</v>
      </c>
      <c r="N117" s="235"/>
      <c r="O117" s="209" t="s">
        <v>359</v>
      </c>
      <c r="P117" s="426" t="s">
        <v>248</v>
      </c>
      <c r="Q117" s="209" t="s">
        <v>361</v>
      </c>
      <c r="R117" s="31"/>
      <c r="S117" s="209" t="s">
        <v>362</v>
      </c>
      <c r="T117" s="31"/>
      <c r="U117" s="209" t="s">
        <v>363</v>
      </c>
      <c r="V117" s="253"/>
      <c r="W117" s="14"/>
    </row>
    <row r="118" spans="1:29" ht="13">
      <c r="A118" s="11"/>
      <c r="B118" s="61"/>
      <c r="C118" s="31"/>
      <c r="D118" s="213" t="s">
        <v>243</v>
      </c>
      <c r="E118" s="31"/>
      <c r="F118" s="237"/>
      <c r="G118" s="31"/>
      <c r="H118" s="31"/>
      <c r="I118" s="31"/>
      <c r="J118" s="213" t="s">
        <v>241</v>
      </c>
      <c r="K118" s="31"/>
      <c r="L118" s="213" t="s">
        <v>242</v>
      </c>
      <c r="M118" s="31"/>
      <c r="N118" s="237"/>
      <c r="O118" s="31"/>
      <c r="P118" s="213" t="s">
        <v>634</v>
      </c>
      <c r="Q118" s="31"/>
      <c r="R118" s="213" t="s">
        <v>590</v>
      </c>
      <c r="S118" s="31"/>
      <c r="T118" s="213" t="s">
        <v>242</v>
      </c>
      <c r="U118" s="31"/>
      <c r="V118" s="213"/>
      <c r="W118" s="14"/>
      <c r="X118" s="9" t="s">
        <v>63</v>
      </c>
      <c r="Y118" s="9" t="s">
        <v>92</v>
      </c>
      <c r="Z118" s="9" t="s">
        <v>64</v>
      </c>
      <c r="AA118" s="20" t="s">
        <v>106</v>
      </c>
      <c r="AB118" s="9" t="s">
        <v>62</v>
      </c>
    </row>
    <row r="119" spans="1:29" ht="13" thickBot="1">
      <c r="A119" s="11"/>
      <c r="B119" s="61"/>
      <c r="C119" s="31"/>
      <c r="D119" s="31">
        <f>VLOOKUP(C122,[18]TS!$B$10:$D$253,3,0)</f>
        <v>355</v>
      </c>
      <c r="E119" s="31"/>
      <c r="F119" s="31">
        <f>VLOOKUP(E122,[18]TS!$B$10:$D$253,3,0)</f>
        <v>375</v>
      </c>
      <c r="G119" s="31"/>
      <c r="H119" s="31">
        <f>VLOOKUP(G122,[18]TS!$B$10:$D$253,3,0)</f>
        <v>374.49</v>
      </c>
      <c r="I119" s="31"/>
      <c r="J119" s="31">
        <f>VLOOKUP(I122,[18]TS!$B$10:$D$253,3,0)</f>
        <v>434</v>
      </c>
      <c r="K119" s="31"/>
      <c r="L119" s="31">
        <f>VLOOKUP(K122,[18]TS!$B$10:$D$253,3,0)</f>
        <v>406</v>
      </c>
      <c r="M119" s="31"/>
      <c r="N119" s="31">
        <f>VLOOKUP(M122,[18]TS!$B$10:$D$253,3,0)</f>
        <v>390</v>
      </c>
      <c r="O119" s="31"/>
      <c r="P119" s="31">
        <f>VLOOKUP(O122,[18]TS!$B$10:$D$253,3,0)</f>
        <v>276.49200000000002</v>
      </c>
      <c r="Q119" s="31"/>
      <c r="R119" s="31">
        <f>VLOOKUP(Q122,[18]TS!$B$10:$D$253,3,0)</f>
        <v>397</v>
      </c>
      <c r="S119" s="31"/>
      <c r="T119" s="31">
        <f>VLOOKUP(S122,[18]TS!$B$10:$D$253,3,0)</f>
        <v>380</v>
      </c>
      <c r="U119" s="31"/>
      <c r="V119" s="31">
        <f>VLOOKUP(U122,[18]TS!$B$10:$D$253,3,0)</f>
        <v>342</v>
      </c>
      <c r="W119" s="14">
        <f>SUM(D119:V119)</f>
        <v>3729.982</v>
      </c>
    </row>
    <row r="120" spans="1:29" ht="13.5" thickBot="1">
      <c r="A120" s="11">
        <v>13</v>
      </c>
      <c r="B120" s="61"/>
      <c r="C120" s="270" t="s">
        <v>240</v>
      </c>
      <c r="D120" s="31"/>
      <c r="E120" s="119"/>
      <c r="F120" s="31"/>
      <c r="G120" s="119"/>
      <c r="H120" s="31"/>
      <c r="I120" s="164" t="s">
        <v>240</v>
      </c>
      <c r="J120" s="31"/>
      <c r="K120" s="164" t="s">
        <v>240</v>
      </c>
      <c r="L120" s="31"/>
      <c r="M120" s="164" t="s">
        <v>240</v>
      </c>
      <c r="N120" s="31"/>
      <c r="O120" s="164" t="s">
        <v>240</v>
      </c>
      <c r="P120" s="31"/>
      <c r="Q120" s="119"/>
      <c r="R120" s="31"/>
      <c r="S120" s="164" t="s">
        <v>687</v>
      </c>
      <c r="T120" s="31"/>
      <c r="U120" s="164" t="s">
        <v>687</v>
      </c>
      <c r="V120" s="31"/>
      <c r="W120" s="14"/>
      <c r="X120" s="9">
        <v>7</v>
      </c>
      <c r="Y120" s="9">
        <v>6</v>
      </c>
      <c r="Z120" s="9">
        <v>1</v>
      </c>
      <c r="AA120" s="9">
        <v>0</v>
      </c>
      <c r="AB120" s="9">
        <v>0</v>
      </c>
      <c r="AC120" s="9" t="s">
        <v>65</v>
      </c>
    </row>
    <row r="121" spans="1:29" ht="13" thickBot="1">
      <c r="A121" s="11"/>
      <c r="B121" s="61"/>
      <c r="C121" s="455"/>
      <c r="D121" s="31"/>
      <c r="E121" s="120"/>
      <c r="F121" s="31"/>
      <c r="G121" s="120"/>
      <c r="H121" s="31"/>
      <c r="I121" s="467"/>
      <c r="J121" s="31"/>
      <c r="K121" s="120"/>
      <c r="L121" s="31"/>
      <c r="M121" s="435"/>
      <c r="N121" s="31"/>
      <c r="O121" s="435"/>
      <c r="P121" s="31"/>
      <c r="Q121" s="120"/>
      <c r="R121" s="31"/>
      <c r="S121" s="435"/>
      <c r="T121" s="31"/>
      <c r="U121" s="455"/>
      <c r="V121" s="31"/>
      <c r="W121" s="14"/>
      <c r="X121" s="9">
        <v>0</v>
      </c>
      <c r="Y121" s="9">
        <f>COUNTIF($B$121:$U$121,"WIP")</f>
        <v>0</v>
      </c>
      <c r="Z121" s="9">
        <v>1</v>
      </c>
      <c r="AA121" s="9">
        <v>0</v>
      </c>
      <c r="AC121" s="9" t="s">
        <v>56</v>
      </c>
    </row>
    <row r="122" spans="1:29" ht="16.5" customHeight="1">
      <c r="A122" s="11"/>
      <c r="B122" s="61"/>
      <c r="C122" s="218" t="s">
        <v>181</v>
      </c>
      <c r="D122" s="218"/>
      <c r="E122" s="218" t="s">
        <v>182</v>
      </c>
      <c r="F122" s="218"/>
      <c r="G122" s="218" t="s">
        <v>183</v>
      </c>
      <c r="H122" s="218"/>
      <c r="I122" s="218" t="s">
        <v>48</v>
      </c>
      <c r="J122" s="218"/>
      <c r="K122" s="218" t="s">
        <v>184</v>
      </c>
      <c r="L122" s="218"/>
      <c r="M122" s="218" t="s">
        <v>185</v>
      </c>
      <c r="N122" s="218"/>
      <c r="O122" s="218" t="s">
        <v>186</v>
      </c>
      <c r="P122" s="218"/>
      <c r="Q122" s="218" t="s">
        <v>54</v>
      </c>
      <c r="R122" s="218"/>
      <c r="S122" s="218" t="s">
        <v>187</v>
      </c>
      <c r="T122" s="218"/>
      <c r="U122" s="218" t="s">
        <v>188</v>
      </c>
      <c r="V122" s="31"/>
      <c r="W122" s="14"/>
      <c r="X122" s="9">
        <v>0</v>
      </c>
      <c r="Y122" s="9">
        <f>COUNTIF($B$121:$U$121,"ROW")</f>
        <v>0</v>
      </c>
      <c r="Z122" s="9">
        <v>0</v>
      </c>
      <c r="AA122" s="9">
        <v>0</v>
      </c>
      <c r="AC122" s="9" t="s">
        <v>61</v>
      </c>
    </row>
    <row r="123" spans="1:29" ht="16.5" customHeight="1">
      <c r="A123" s="11"/>
      <c r="B123" s="61"/>
      <c r="C123" s="240" t="str">
        <f>VLOOKUP(C122,[18]TS!$B$10:$D$253,2,0)</f>
        <v>1DA+3</v>
      </c>
      <c r="D123" s="243"/>
      <c r="E123" s="240" t="str">
        <f>VLOOKUP(E122,[18]TS!$B$10:$D$253,2,0)</f>
        <v>1DA+0</v>
      </c>
      <c r="F123" s="243"/>
      <c r="G123" s="240" t="str">
        <f>VLOOKUP(G122,[18]TS!$B$10:$D$253,2,0)</f>
        <v>1DA-3</v>
      </c>
      <c r="H123" s="243"/>
      <c r="I123" s="240" t="str">
        <f>VLOOKUP(I122,[18]TS!$B$10:$D$253,2,0)</f>
        <v>1DB1+0</v>
      </c>
      <c r="J123" s="31"/>
      <c r="K123" s="240" t="str">
        <f>VLOOKUP(K122,[18]TS!$B$10:$D$253,2,0)</f>
        <v>1DA+6</v>
      </c>
      <c r="L123" s="243"/>
      <c r="M123" s="240" t="str">
        <f>VLOOKUP(M122,[18]TS!$B$10:$D$253,2,0)</f>
        <v>1DA-3</v>
      </c>
      <c r="N123" s="31"/>
      <c r="O123" s="240" t="str">
        <f>VLOOKUP(O122,[18]TS!$B$10:$D$253,2,0)</f>
        <v>1DB1+6</v>
      </c>
      <c r="P123" s="31"/>
      <c r="Q123" s="240" t="str">
        <f>VLOOKUP(Q122,[18]TS!$B$10:$D$253,2,0)</f>
        <v>1DC1+6</v>
      </c>
      <c r="R123" s="31"/>
      <c r="S123" s="240" t="str">
        <f>VLOOKUP(S122,[18]TS!$B$10:$D$253,2,0)</f>
        <v>1DA-1.5</v>
      </c>
      <c r="T123" s="243"/>
      <c r="U123" s="240" t="str">
        <f>VLOOKUP(U122,[18]TS!$B$10:$D$253,2,0)</f>
        <v>1DA+0</v>
      </c>
      <c r="V123" s="243"/>
      <c r="W123" s="14"/>
      <c r="Y123" s="9">
        <f>X120-Y120-Y121-Y122</f>
        <v>1</v>
      </c>
      <c r="Z123" s="9">
        <f>X120-Z120-Z121-Z122</f>
        <v>5</v>
      </c>
      <c r="AA123" s="9">
        <f>Z120-AA121-AA122-AA120</f>
        <v>1</v>
      </c>
      <c r="AC123" s="9" t="s">
        <v>95</v>
      </c>
    </row>
    <row r="124" spans="1:29" ht="16.5" customHeight="1">
      <c r="A124" s="11"/>
      <c r="B124" s="61"/>
      <c r="C124" s="685">
        <f>SUM(P110+D119+R110+T110+V110+F119+H119)/1000</f>
        <v>2.7044899999999998</v>
      </c>
      <c r="D124" s="685"/>
      <c r="E124" s="685"/>
      <c r="F124" s="685"/>
      <c r="G124" s="685"/>
      <c r="H124" s="685"/>
      <c r="I124" s="685"/>
      <c r="J124" s="685">
        <f>(J119+L119+N119+P119)/1000</f>
        <v>1.5064919999999999</v>
      </c>
      <c r="K124" s="685"/>
      <c r="L124" s="685"/>
      <c r="M124" s="685"/>
      <c r="N124" s="685"/>
      <c r="O124" s="685"/>
      <c r="P124" s="685"/>
      <c r="Q124" s="685"/>
      <c r="R124" s="685"/>
      <c r="S124" s="685"/>
      <c r="T124" s="685"/>
      <c r="U124" s="685"/>
      <c r="V124" s="685"/>
      <c r="W124" s="14"/>
    </row>
    <row r="125" spans="1:29" s="99" customFormat="1" ht="14" customHeight="1">
      <c r="A125" s="102"/>
      <c r="B125" s="100"/>
      <c r="C125" s="220"/>
      <c r="D125" s="233"/>
      <c r="E125" s="233"/>
      <c r="F125" s="233"/>
      <c r="G125" s="233"/>
      <c r="H125" s="233"/>
      <c r="I125" s="233"/>
      <c r="J125" s="233"/>
      <c r="K125" s="233"/>
      <c r="L125" s="233"/>
      <c r="M125" s="233"/>
      <c r="N125" s="684" t="s">
        <v>223</v>
      </c>
      <c r="O125" s="684"/>
      <c r="P125" s="233"/>
      <c r="Q125" s="233"/>
      <c r="R125" s="233"/>
      <c r="S125" s="684"/>
      <c r="T125" s="684"/>
      <c r="U125" s="233"/>
      <c r="V125" s="233"/>
      <c r="W125" s="111"/>
    </row>
    <row r="126" spans="1:29" ht="5" customHeight="1">
      <c r="A126" s="11"/>
      <c r="B126" s="6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W126" s="14"/>
    </row>
    <row r="127" spans="1:29" ht="12" customHeight="1">
      <c r="A127" s="11"/>
      <c r="B127" s="61"/>
      <c r="C127" s="209" t="s">
        <v>364</v>
      </c>
      <c r="D127" s="31"/>
      <c r="E127" s="209" t="s">
        <v>365</v>
      </c>
      <c r="F127" s="31"/>
      <c r="G127" s="209" t="s">
        <v>366</v>
      </c>
      <c r="H127" s="235"/>
      <c r="I127" s="209" t="s">
        <v>367</v>
      </c>
      <c r="J127" s="254"/>
      <c r="K127" s="209" t="s">
        <v>368</v>
      </c>
      <c r="L127" s="31"/>
      <c r="M127" s="209" t="s">
        <v>369</v>
      </c>
      <c r="N127" s="31"/>
      <c r="O127" s="209" t="s">
        <v>582</v>
      </c>
      <c r="P127" s="31"/>
      <c r="Q127" s="209" t="s">
        <v>583</v>
      </c>
      <c r="S127" s="209" t="s">
        <v>584</v>
      </c>
      <c r="U127" s="209" t="s">
        <v>585</v>
      </c>
      <c r="W127" s="14"/>
    </row>
    <row r="128" spans="1:29" ht="23" customHeight="1">
      <c r="A128" s="11"/>
      <c r="B128" s="61"/>
      <c r="C128" s="31"/>
      <c r="D128" s="213" t="s">
        <v>588</v>
      </c>
      <c r="E128" s="31"/>
      <c r="F128" s="367" t="s">
        <v>589</v>
      </c>
      <c r="G128" s="213"/>
      <c r="H128" s="213" t="s">
        <v>590</v>
      </c>
      <c r="I128" s="213"/>
      <c r="J128" s="213" t="s">
        <v>243</v>
      </c>
      <c r="K128" s="31"/>
      <c r="L128" s="213" t="s">
        <v>242</v>
      </c>
      <c r="M128" s="31"/>
      <c r="N128" s="213" t="s">
        <v>242</v>
      </c>
      <c r="O128" s="31"/>
      <c r="P128" s="31"/>
      <c r="Q128" s="31"/>
      <c r="S128" s="31"/>
      <c r="T128" s="213" t="s">
        <v>242</v>
      </c>
      <c r="U128" s="31"/>
      <c r="W128" s="36"/>
      <c r="X128" s="9" t="s">
        <v>63</v>
      </c>
      <c r="Y128" s="9" t="s">
        <v>92</v>
      </c>
      <c r="Z128" s="9" t="s">
        <v>64</v>
      </c>
      <c r="AA128" s="20" t="s">
        <v>106</v>
      </c>
      <c r="AB128" s="9" t="s">
        <v>62</v>
      </c>
    </row>
    <row r="129" spans="1:29" ht="13" thickBot="1">
      <c r="A129" s="11"/>
      <c r="B129" s="61"/>
      <c r="C129" s="31"/>
      <c r="D129" s="31">
        <f>VLOOKUP(C132,[18]TS!$B$10:$D$253,3,0)</f>
        <v>416.81</v>
      </c>
      <c r="E129" s="31"/>
      <c r="F129" s="31">
        <f>VLOOKUP(E132,[18]TS!$B$10:$D$253,3,0)</f>
        <v>203.90199999999999</v>
      </c>
      <c r="G129" s="31"/>
      <c r="H129" s="31">
        <f>VLOOKUP(G132,[18]TS!$B$10:$D$253,3,0)</f>
        <v>382</v>
      </c>
      <c r="I129" s="216"/>
      <c r="J129" s="31">
        <f>VLOOKUP(I132,[18]TS!$B$10:$D$253,3,0)</f>
        <v>320.79599999999999</v>
      </c>
      <c r="K129" s="216"/>
      <c r="L129" s="31">
        <f>VLOOKUP(K132,[18]TS!$B$10:$D$253,3,0)</f>
        <v>414</v>
      </c>
      <c r="M129" s="31"/>
      <c r="N129" s="31">
        <f>VLOOKUP(M132,[18]TS!$B$10:$D$253,3,0)</f>
        <v>425</v>
      </c>
      <c r="O129" s="31"/>
      <c r="P129" s="31">
        <f>VLOOKUP(O132,[18]TS!$B$10:$D$253,3,0)</f>
        <v>373</v>
      </c>
      <c r="Q129" s="31"/>
      <c r="R129" s="31">
        <f>VLOOKUP(Q132,[18]TS!$B$10:$D$263,3,0)</f>
        <v>357</v>
      </c>
      <c r="S129" s="31"/>
      <c r="T129" s="31">
        <f>VLOOKUP(S132,[18]TS!$B$10:$D$263,3,0)</f>
        <v>372.20100000000002</v>
      </c>
      <c r="U129" s="31"/>
      <c r="V129" s="31">
        <f>VLOOKUP(U132,[18]TS!$B$10:$D$263,3,0)</f>
        <v>358.08600000000001</v>
      </c>
      <c r="W129" s="14">
        <f>SUM(D129:V129)</f>
        <v>3622.7950000000001</v>
      </c>
    </row>
    <row r="130" spans="1:29" ht="13.5" thickBot="1">
      <c r="A130" s="11">
        <v>14</v>
      </c>
      <c r="B130" s="61"/>
      <c r="C130" s="164" t="s">
        <v>240</v>
      </c>
      <c r="D130" s="31"/>
      <c r="E130" s="164" t="s">
        <v>240</v>
      </c>
      <c r="F130" s="31"/>
      <c r="G130" s="164" t="s">
        <v>240</v>
      </c>
      <c r="H130" s="31"/>
      <c r="I130" s="119"/>
      <c r="J130" s="31"/>
      <c r="K130" s="164" t="s">
        <v>240</v>
      </c>
      <c r="L130" s="31"/>
      <c r="M130" s="164" t="s">
        <v>240</v>
      </c>
      <c r="N130" s="31"/>
      <c r="O130" s="164" t="s">
        <v>240</v>
      </c>
      <c r="P130" s="31"/>
      <c r="Q130" s="119"/>
      <c r="S130" s="164" t="s">
        <v>240</v>
      </c>
      <c r="U130" s="164" t="s">
        <v>240</v>
      </c>
      <c r="W130" s="14"/>
      <c r="X130" s="9">
        <v>8</v>
      </c>
      <c r="Y130" s="9">
        <v>8</v>
      </c>
      <c r="Z130" s="9">
        <v>1</v>
      </c>
      <c r="AA130" s="9">
        <v>0</v>
      </c>
      <c r="AB130" s="9">
        <v>0</v>
      </c>
      <c r="AC130" s="9" t="s">
        <v>65</v>
      </c>
    </row>
    <row r="131" spans="1:29" ht="13" thickBot="1">
      <c r="A131" s="11"/>
      <c r="B131" s="61"/>
      <c r="C131" s="195"/>
      <c r="D131" s="31"/>
      <c r="E131" s="195"/>
      <c r="F131" s="31"/>
      <c r="G131" s="274"/>
      <c r="H131" s="31"/>
      <c r="I131" s="72"/>
      <c r="J131" s="31"/>
      <c r="K131" s="274"/>
      <c r="L131" s="31"/>
      <c r="M131" s="435"/>
      <c r="N131" s="31"/>
      <c r="O131" s="435"/>
      <c r="P131" s="31"/>
      <c r="Q131" s="120"/>
      <c r="S131" s="435"/>
      <c r="U131" s="461"/>
      <c r="W131" s="14"/>
      <c r="X131" s="9">
        <f>COUNTIF($B$130:$U$130,"WIP")</f>
        <v>0</v>
      </c>
      <c r="Y131" s="9">
        <f>COUNTIF($B$131:$U$131,"WIP")</f>
        <v>0</v>
      </c>
      <c r="Z131" s="9">
        <v>0</v>
      </c>
      <c r="AA131" s="9">
        <v>0</v>
      </c>
      <c r="AB131" s="9">
        <v>0</v>
      </c>
      <c r="AC131" s="9" t="s">
        <v>56</v>
      </c>
    </row>
    <row r="132" spans="1:29" ht="17.25" customHeight="1">
      <c r="A132" s="11"/>
      <c r="B132" s="61"/>
      <c r="C132" s="218" t="s">
        <v>189</v>
      </c>
      <c r="D132" s="218"/>
      <c r="E132" s="218" t="s">
        <v>191</v>
      </c>
      <c r="F132" s="218"/>
      <c r="G132" s="218" t="s">
        <v>193</v>
      </c>
      <c r="H132" s="218"/>
      <c r="I132" s="366" t="s">
        <v>568</v>
      </c>
      <c r="J132" s="218"/>
      <c r="K132" s="218" t="s">
        <v>194</v>
      </c>
      <c r="L132" s="218"/>
      <c r="M132" s="366" t="s">
        <v>570</v>
      </c>
      <c r="N132" s="218"/>
      <c r="O132" s="366" t="s">
        <v>571</v>
      </c>
      <c r="P132" s="218"/>
      <c r="Q132" s="366" t="s">
        <v>572</v>
      </c>
      <c r="S132" s="366" t="s">
        <v>573</v>
      </c>
      <c r="U132" s="218" t="s">
        <v>579</v>
      </c>
      <c r="W132" s="14"/>
      <c r="X132" s="9">
        <f>COUNTIF($C$130:$U$130,"ROW")</f>
        <v>0</v>
      </c>
      <c r="Y132" s="9">
        <f>COUNTIF($B$131:$U$131,"ROW")</f>
        <v>0</v>
      </c>
      <c r="Z132" s="9">
        <v>1</v>
      </c>
      <c r="AA132" s="9">
        <v>0</v>
      </c>
      <c r="AC132" s="9" t="s">
        <v>61</v>
      </c>
    </row>
    <row r="133" spans="1:29" ht="17.25" customHeight="1">
      <c r="A133" s="11"/>
      <c r="B133" s="61"/>
      <c r="C133" s="240" t="str">
        <f>VLOOKUP(C132,[18]TS!$B$10:$D$253,2,0)</f>
        <v>1DA-3</v>
      </c>
      <c r="D133" s="31"/>
      <c r="E133" s="240" t="str">
        <f>VLOOKUP(E132,[18]TS!$B$10:$D$253,2,0)</f>
        <v>1DD60+6</v>
      </c>
      <c r="F133" s="31"/>
      <c r="G133" s="240" t="str">
        <f>VLOOKUP(G132,[18]TS!$B$10:$D$253,2,0)</f>
        <v>1DD60+6</v>
      </c>
      <c r="H133" s="31"/>
      <c r="I133" s="240" t="str">
        <f>VLOOKUP(I132,[18]TS!$B$10:$D$253,2,0)</f>
        <v>1DA-3</v>
      </c>
      <c r="J133" s="31"/>
      <c r="K133" s="240" t="str">
        <f>VLOOKUP(K132,[18]TS!$B$10:$D$253,2,0)</f>
        <v>1DC2+0</v>
      </c>
      <c r="L133" s="31"/>
      <c r="M133" s="240" t="str">
        <f>VLOOKUP(M132,[18]TS!$B$10:$D$253,2,0)</f>
        <v>1DA+6</v>
      </c>
      <c r="N133" s="31"/>
      <c r="O133" s="240" t="str">
        <f>VLOOKUP(O132,[18]TS!$B$10:$D$253,2,0)</f>
        <v>1DA+0</v>
      </c>
      <c r="P133" s="31"/>
      <c r="Q133" s="240" t="str">
        <f>VLOOKUP(Q132,[18]TS!$B$10:$D$263,2,0)</f>
        <v>1DA+0</v>
      </c>
      <c r="R133" s="31"/>
      <c r="S133" s="240" t="str">
        <f>VLOOKUP(S132,[18]TS!$B$10:$D$263,2,0)</f>
        <v>1DA+0</v>
      </c>
      <c r="T133" s="31"/>
      <c r="U133" s="240" t="str">
        <f>VLOOKUP(U132,[18]TS!$B$10:$D$263,2,0)</f>
        <v>1DC2+0</v>
      </c>
      <c r="V133" s="31"/>
      <c r="W133" s="14"/>
      <c r="Y133" s="9">
        <f>X130-Y130-Y131-Y132</f>
        <v>0</v>
      </c>
      <c r="Z133" s="9">
        <f>X130-Z130-Z131-Z132</f>
        <v>6</v>
      </c>
      <c r="AA133" s="9">
        <f>Z130-AA131-AA132-AA130</f>
        <v>1</v>
      </c>
      <c r="AC133" s="9" t="s">
        <v>95</v>
      </c>
    </row>
    <row r="134" spans="1:29" ht="17.25" customHeight="1">
      <c r="A134" s="11"/>
      <c r="B134" s="61"/>
      <c r="C134" s="716">
        <f>(R119+T119+V119+D129)/1000</f>
        <v>1.5358099999999999</v>
      </c>
      <c r="D134" s="717"/>
      <c r="E134" s="716">
        <f>F129/1000</f>
        <v>0.203902</v>
      </c>
      <c r="F134" s="718"/>
      <c r="G134" s="717"/>
      <c r="H134" s="685">
        <f>(H129+J129)/1000</f>
        <v>0.70279600000000009</v>
      </c>
      <c r="I134" s="685"/>
      <c r="J134" s="685"/>
      <c r="K134" s="685"/>
      <c r="L134" s="716">
        <f>(L129+N129+P129+R129+T129)/1000</f>
        <v>1.941201</v>
      </c>
      <c r="M134" s="718"/>
      <c r="N134" s="718"/>
      <c r="O134" s="718"/>
      <c r="P134" s="718"/>
      <c r="Q134" s="718"/>
      <c r="R134" s="718"/>
      <c r="S134" s="718"/>
      <c r="T134" s="718"/>
      <c r="U134" s="717"/>
      <c r="V134" s="716">
        <f>V129/1000</f>
        <v>0.35808600000000002</v>
      </c>
      <c r="W134" s="717"/>
    </row>
    <row r="135" spans="1:29" s="99" customFormat="1" ht="17.25" customHeight="1" thickBot="1">
      <c r="A135" s="132"/>
      <c r="B135" s="113"/>
      <c r="C135" s="696" t="s">
        <v>224</v>
      </c>
      <c r="D135" s="696"/>
      <c r="E135" s="696"/>
      <c r="F135" s="114"/>
      <c r="G135" s="114"/>
      <c r="H135" s="118"/>
      <c r="I135" s="118"/>
      <c r="J135" s="118"/>
      <c r="K135" s="114"/>
      <c r="L135" s="114"/>
      <c r="M135" s="114"/>
      <c r="N135" s="114"/>
      <c r="O135" s="114"/>
      <c r="P135" s="117"/>
      <c r="Q135" s="114"/>
      <c r="R135" s="114"/>
      <c r="S135" s="114"/>
      <c r="T135" s="114"/>
      <c r="U135" s="114"/>
      <c r="V135" s="114"/>
      <c r="W135" s="116"/>
      <c r="X135" s="99" t="s">
        <v>63</v>
      </c>
      <c r="Y135" s="99" t="s">
        <v>92</v>
      </c>
      <c r="Z135" s="99" t="s">
        <v>64</v>
      </c>
      <c r="AA135" s="8" t="s">
        <v>106</v>
      </c>
      <c r="AB135" s="99" t="s">
        <v>62</v>
      </c>
    </row>
    <row r="136" spans="1:29" s="99" customFormat="1" ht="8" customHeight="1">
      <c r="B136" s="100"/>
      <c r="C136" s="220"/>
      <c r="D136" s="220"/>
      <c r="E136" s="220"/>
      <c r="F136" s="233"/>
      <c r="G136" s="233"/>
      <c r="K136" s="233"/>
      <c r="L136" s="233"/>
      <c r="M136" s="233"/>
      <c r="N136" s="233"/>
      <c r="O136" s="233"/>
      <c r="P136" s="220"/>
      <c r="Q136" s="233"/>
      <c r="R136" s="233"/>
      <c r="S136" s="233"/>
      <c r="T136" s="233"/>
      <c r="U136" s="233"/>
      <c r="V136" s="233"/>
      <c r="W136" s="111"/>
      <c r="AA136" s="8"/>
    </row>
    <row r="137" spans="1:29" s="99" customFormat="1" ht="17.25" customHeight="1">
      <c r="B137" s="100"/>
      <c r="C137" s="209" t="s">
        <v>586</v>
      </c>
      <c r="D137" s="31"/>
      <c r="E137" s="209" t="s">
        <v>587</v>
      </c>
      <c r="F137" s="233"/>
      <c r="G137" s="233"/>
      <c r="K137" s="233"/>
      <c r="L137" s="233"/>
      <c r="M137" s="233"/>
      <c r="N137" s="233"/>
      <c r="O137" s="233"/>
      <c r="P137" s="220"/>
      <c r="Q137" s="233"/>
      <c r="R137" s="233"/>
      <c r="S137" s="233"/>
      <c r="T137" s="233"/>
      <c r="U137" s="233"/>
      <c r="V137" s="233"/>
      <c r="W137" s="111"/>
      <c r="AA137" s="8"/>
    </row>
    <row r="138" spans="1:29" s="99" customFormat="1" ht="17.25" customHeight="1">
      <c r="B138" s="100"/>
      <c r="C138" s="31"/>
      <c r="D138" s="237"/>
      <c r="E138" s="31"/>
      <c r="F138" s="233"/>
      <c r="G138" s="233"/>
      <c r="K138" s="233"/>
      <c r="L138" s="233"/>
      <c r="M138" s="233"/>
      <c r="N138" s="233"/>
      <c r="O138" s="233"/>
      <c r="P138" s="220"/>
      <c r="Q138" s="233"/>
      <c r="R138" s="233"/>
      <c r="S138" s="233"/>
      <c r="T138" s="233"/>
      <c r="U138" s="233"/>
      <c r="V138" s="233"/>
      <c r="W138" s="111"/>
      <c r="X138" s="9" t="s">
        <v>63</v>
      </c>
      <c r="Y138" s="9" t="s">
        <v>92</v>
      </c>
      <c r="Z138" s="9" t="s">
        <v>64</v>
      </c>
      <c r="AA138" s="20" t="s">
        <v>106</v>
      </c>
      <c r="AB138" s="9" t="s">
        <v>62</v>
      </c>
      <c r="AC138" s="9"/>
    </row>
    <row r="139" spans="1:29" s="99" customFormat="1" ht="17.25" customHeight="1" thickBot="1">
      <c r="B139" s="100"/>
      <c r="C139" s="31"/>
      <c r="D139" s="31">
        <f>VLOOKUP(C142,[18]TS!$B$10:$D$263,3,0)</f>
        <v>278.70400000000001</v>
      </c>
      <c r="E139" s="31"/>
      <c r="F139" s="31">
        <f>VLOOKUP(E142,[18]TS!$B$10:$D$263,3,0)</f>
        <v>135.00800000000001</v>
      </c>
      <c r="G139" s="233"/>
      <c r="K139" s="233"/>
      <c r="L139" s="233"/>
      <c r="M139" s="233"/>
      <c r="N139" s="233"/>
      <c r="O139" s="233"/>
      <c r="P139" s="220"/>
      <c r="Q139" s="233"/>
      <c r="R139" s="233"/>
      <c r="S139" s="233"/>
      <c r="T139" s="233"/>
      <c r="U139" s="233"/>
      <c r="V139" s="105"/>
      <c r="W139" s="14">
        <f>SUM(D139:V139)</f>
        <v>413.71199999999999</v>
      </c>
      <c r="X139" s="9"/>
      <c r="Y139" s="9"/>
      <c r="Z139" s="9"/>
      <c r="AA139" s="9"/>
      <c r="AB139" s="9"/>
      <c r="AC139" s="9"/>
    </row>
    <row r="140" spans="1:29" s="99" customFormat="1" ht="17.25" customHeight="1" thickBot="1">
      <c r="B140" s="100"/>
      <c r="C140" s="164" t="s">
        <v>240</v>
      </c>
      <c r="D140" s="31"/>
      <c r="E140" s="119"/>
      <c r="F140" s="233"/>
      <c r="G140" s="233"/>
      <c r="K140" s="233"/>
      <c r="L140" s="233"/>
      <c r="M140" s="233"/>
      <c r="N140" s="233"/>
      <c r="O140" s="233"/>
      <c r="P140" s="220"/>
      <c r="Q140" s="233"/>
      <c r="R140" s="233"/>
      <c r="S140" s="233"/>
      <c r="T140" s="233"/>
      <c r="U140" s="233"/>
      <c r="V140" s="233"/>
      <c r="W140" s="111"/>
      <c r="X140" s="9">
        <v>1</v>
      </c>
      <c r="Y140" s="9">
        <v>1</v>
      </c>
      <c r="Z140" s="9">
        <v>1</v>
      </c>
      <c r="AA140" s="9">
        <v>0</v>
      </c>
      <c r="AB140" s="9">
        <v>0</v>
      </c>
      <c r="AC140" s="9" t="s">
        <v>65</v>
      </c>
    </row>
    <row r="141" spans="1:29" s="99" customFormat="1" ht="17.25" customHeight="1" thickBot="1">
      <c r="B141" s="100"/>
      <c r="C141" s="195"/>
      <c r="D141" s="31"/>
      <c r="E141" s="72"/>
      <c r="F141" s="233"/>
      <c r="G141" s="233"/>
      <c r="K141" s="233"/>
      <c r="L141" s="233"/>
      <c r="M141" s="233"/>
      <c r="N141" s="233"/>
      <c r="O141" s="233"/>
      <c r="P141" s="220"/>
      <c r="Q141" s="233"/>
      <c r="R141" s="233"/>
      <c r="S141" s="233"/>
      <c r="T141" s="233"/>
      <c r="U141" s="233"/>
      <c r="V141" s="233"/>
      <c r="W141" s="111"/>
      <c r="X141" s="9">
        <v>0</v>
      </c>
      <c r="Y141" s="9">
        <f>COUNTIF($B$141:$U$141,"ET")</f>
        <v>0</v>
      </c>
      <c r="Z141" s="9">
        <v>0</v>
      </c>
      <c r="AA141" s="9">
        <v>0</v>
      </c>
      <c r="AB141" s="9">
        <v>0</v>
      </c>
      <c r="AC141" s="9" t="s">
        <v>56</v>
      </c>
    </row>
    <row r="142" spans="1:29" s="99" customFormat="1" ht="17.25" customHeight="1">
      <c r="B142" s="100"/>
      <c r="C142" s="218" t="s">
        <v>580</v>
      </c>
      <c r="D142" s="218"/>
      <c r="E142" s="218" t="s">
        <v>581</v>
      </c>
      <c r="F142" s="233"/>
      <c r="G142" s="218" t="s">
        <v>89</v>
      </c>
      <c r="K142" s="233"/>
      <c r="L142" s="233"/>
      <c r="M142" s="233"/>
      <c r="N142" s="233"/>
      <c r="O142" s="233"/>
      <c r="P142" s="220"/>
      <c r="Q142" s="233"/>
      <c r="R142" s="233"/>
      <c r="S142" s="233"/>
      <c r="T142" s="233"/>
      <c r="U142" s="233"/>
      <c r="V142" s="233"/>
      <c r="W142" s="111"/>
      <c r="X142" s="9">
        <f>COUNTIF($C$140:$U$140,"F")</f>
        <v>0</v>
      </c>
      <c r="Y142" s="9">
        <f>COUNTIF($B$141:$U$141,"ET")</f>
        <v>0</v>
      </c>
      <c r="Z142" s="9">
        <f>COUNTIF($C$129:$V$129,"ROW")</f>
        <v>0</v>
      </c>
      <c r="AA142" s="9">
        <v>0</v>
      </c>
      <c r="AB142" s="9"/>
      <c r="AC142" s="9" t="s">
        <v>61</v>
      </c>
    </row>
    <row r="143" spans="1:29" s="99" customFormat="1">
      <c r="B143" s="100"/>
      <c r="C143" s="240" t="str">
        <f>VLOOKUP(C142,[18]TS!$B$10:$D$263,2,0)</f>
        <v>1DD60+0</v>
      </c>
      <c r="D143" s="31"/>
      <c r="E143" s="240" t="str">
        <f>VLOOKUP(E142,[18]TS!$B$10:$D$263,2,0)</f>
        <v>1DD60+0</v>
      </c>
      <c r="F143" s="233"/>
      <c r="G143" s="233"/>
      <c r="K143" s="233"/>
      <c r="L143" s="233"/>
      <c r="M143" s="233"/>
      <c r="N143" s="233"/>
      <c r="O143" s="233"/>
      <c r="P143" s="220"/>
      <c r="Q143" s="233"/>
      <c r="R143" s="233"/>
      <c r="S143" s="233"/>
      <c r="T143" s="233"/>
      <c r="U143" s="233"/>
      <c r="V143" s="233"/>
      <c r="W143" s="111"/>
      <c r="X143" s="9"/>
      <c r="Y143" s="9">
        <f>COUNTIF($B$141:$U$141,"ET")</f>
        <v>0</v>
      </c>
      <c r="Z143" s="9">
        <f>X140-Z140-Z141-Z142</f>
        <v>0</v>
      </c>
      <c r="AA143" s="9">
        <f>Z140-AA141-AA142-AA140</f>
        <v>1</v>
      </c>
      <c r="AB143" s="9"/>
      <c r="AC143" s="9" t="s">
        <v>95</v>
      </c>
    </row>
    <row r="144" spans="1:29" s="99" customFormat="1">
      <c r="B144" s="100"/>
      <c r="C144" s="691" t="s">
        <v>637</v>
      </c>
      <c r="D144" s="692"/>
      <c r="E144" s="692"/>
      <c r="F144" s="692"/>
      <c r="G144" s="692"/>
      <c r="K144" s="233"/>
      <c r="L144" s="233"/>
      <c r="M144" s="233"/>
      <c r="N144" s="233"/>
      <c r="O144" s="233"/>
      <c r="P144" s="220"/>
      <c r="Q144" s="233"/>
      <c r="R144" s="233"/>
      <c r="S144" s="233"/>
      <c r="T144" s="233"/>
      <c r="U144" s="233"/>
      <c r="V144" s="233"/>
      <c r="W144" s="111"/>
      <c r="X144" s="9"/>
      <c r="Y144" s="9"/>
      <c r="Z144" s="9"/>
      <c r="AA144" s="9"/>
      <c r="AB144" s="9"/>
      <c r="AC144" s="9"/>
    </row>
    <row r="145" spans="2:31" s="99" customFormat="1">
      <c r="B145" s="100"/>
      <c r="C145" s="240"/>
      <c r="D145" s="31"/>
      <c r="E145" s="240"/>
      <c r="F145" s="233"/>
      <c r="G145" s="233"/>
      <c r="K145" s="233"/>
      <c r="L145" s="233"/>
      <c r="M145" s="233"/>
      <c r="N145" s="233"/>
      <c r="O145" s="233"/>
      <c r="P145" s="220"/>
      <c r="Q145" s="233"/>
      <c r="R145" s="233"/>
      <c r="S145" s="233"/>
      <c r="T145" s="233"/>
      <c r="U145" s="233"/>
      <c r="V145" s="233"/>
      <c r="W145" s="111"/>
      <c r="X145" s="99" t="s">
        <v>63</v>
      </c>
      <c r="Y145" s="99" t="s">
        <v>92</v>
      </c>
      <c r="Z145" s="99" t="s">
        <v>64</v>
      </c>
      <c r="AA145" s="8" t="s">
        <v>106</v>
      </c>
      <c r="AB145" s="99" t="s">
        <v>62</v>
      </c>
    </row>
    <row r="146" spans="2:31" s="99" customFormat="1" ht="13" thickBot="1">
      <c r="B146" s="100"/>
      <c r="C146" s="240"/>
      <c r="D146" s="31"/>
      <c r="E146" s="240"/>
      <c r="F146" s="233"/>
      <c r="G146" s="233"/>
      <c r="K146" s="233"/>
      <c r="L146" s="233"/>
      <c r="M146" s="233"/>
      <c r="N146" s="233"/>
      <c r="O146" s="233"/>
      <c r="P146" s="220"/>
      <c r="Q146" s="233"/>
      <c r="R146" s="233"/>
      <c r="S146" s="233"/>
      <c r="T146" s="233"/>
      <c r="U146" s="233"/>
      <c r="V146" s="233"/>
      <c r="W146" s="111"/>
      <c r="AA146" s="8"/>
    </row>
    <row r="147" spans="2:31" ht="8.25" customHeight="1">
      <c r="B147" s="3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54"/>
      <c r="X147" s="52">
        <f t="shared" ref="X147:AB150" si="3">AD75+X84+X93+X102+X111+X120+X130+X140</f>
        <v>51</v>
      </c>
      <c r="Y147" s="52">
        <f t="shared" si="3"/>
        <v>46</v>
      </c>
      <c r="Z147" s="52">
        <f t="shared" si="3"/>
        <v>26</v>
      </c>
      <c r="AA147" s="52">
        <f t="shared" si="3"/>
        <v>0</v>
      </c>
      <c r="AB147" s="52">
        <f t="shared" si="3"/>
        <v>0</v>
      </c>
      <c r="AC147" s="9" t="s">
        <v>65</v>
      </c>
    </row>
    <row r="148" spans="2:31" ht="11" customHeight="1">
      <c r="B148" s="11"/>
      <c r="W148" s="12"/>
      <c r="X148" s="52">
        <f t="shared" si="3"/>
        <v>0</v>
      </c>
      <c r="Y148" s="52">
        <f t="shared" si="3"/>
        <v>0</v>
      </c>
      <c r="Z148" s="52">
        <f t="shared" si="3"/>
        <v>3</v>
      </c>
      <c r="AA148" s="52">
        <f t="shared" si="3"/>
        <v>0</v>
      </c>
      <c r="AB148" s="52">
        <f t="shared" si="3"/>
        <v>0</v>
      </c>
      <c r="AC148" s="9" t="s">
        <v>56</v>
      </c>
      <c r="AE148" s="48" t="s">
        <v>217</v>
      </c>
    </row>
    <row r="149" spans="2:31">
      <c r="B149" s="11"/>
      <c r="E149" s="133"/>
      <c r="F149" s="133"/>
      <c r="G149" s="133" t="s">
        <v>749</v>
      </c>
      <c r="H149" s="133"/>
      <c r="I149" s="133"/>
      <c r="J149" s="133" t="s">
        <v>67</v>
      </c>
      <c r="K149" s="133"/>
      <c r="L149" s="133"/>
      <c r="Q149" s="82"/>
      <c r="W149" s="12"/>
      <c r="X149" s="52">
        <f t="shared" si="3"/>
        <v>0</v>
      </c>
      <c r="Y149" s="52">
        <f t="shared" si="3"/>
        <v>0</v>
      </c>
      <c r="Z149" s="52">
        <f t="shared" si="3"/>
        <v>2</v>
      </c>
      <c r="AA149" s="52">
        <f t="shared" si="3"/>
        <v>0</v>
      </c>
      <c r="AB149" s="52">
        <f t="shared" si="3"/>
        <v>0</v>
      </c>
      <c r="AC149" s="9" t="s">
        <v>61</v>
      </c>
    </row>
    <row r="150" spans="2:31" ht="13">
      <c r="B150" s="11"/>
      <c r="E150" s="133"/>
      <c r="F150" s="133"/>
      <c r="J150" s="133"/>
      <c r="L150" s="133"/>
      <c r="M150" s="9" t="s">
        <v>68</v>
      </c>
      <c r="Q150" s="82"/>
      <c r="S150" s="7" t="s">
        <v>69</v>
      </c>
      <c r="W150" s="12"/>
      <c r="X150" s="52">
        <f t="shared" si="3"/>
        <v>0</v>
      </c>
      <c r="Y150" s="52">
        <f t="shared" si="3"/>
        <v>5</v>
      </c>
      <c r="Z150" s="52">
        <f t="shared" si="3"/>
        <v>20</v>
      </c>
      <c r="AA150" s="52">
        <f t="shared" si="3"/>
        <v>26</v>
      </c>
      <c r="AB150" s="52">
        <f t="shared" si="3"/>
        <v>0</v>
      </c>
      <c r="AC150" s="9" t="s">
        <v>95</v>
      </c>
    </row>
    <row r="151" spans="2:31" ht="13" thickBot="1">
      <c r="B151" s="11"/>
      <c r="D151" s="134" t="s">
        <v>70</v>
      </c>
      <c r="E151" s="133"/>
      <c r="F151" s="133"/>
      <c r="J151" s="133"/>
      <c r="L151" s="133"/>
      <c r="Q151" s="82"/>
      <c r="W151" s="12"/>
    </row>
    <row r="152" spans="2:31" ht="15" thickTop="1" thickBot="1">
      <c r="B152" s="11"/>
      <c r="D152" s="134" t="s">
        <v>71</v>
      </c>
      <c r="E152" s="133"/>
      <c r="F152" s="133"/>
      <c r="G152" s="23"/>
      <c r="H152" s="16"/>
      <c r="I152" s="15"/>
      <c r="J152" s="133"/>
      <c r="K152" s="23"/>
      <c r="L152" s="133"/>
      <c r="M152" s="9" t="s">
        <v>72</v>
      </c>
      <c r="Q152" s="82"/>
      <c r="W152" s="12"/>
      <c r="X152" s="53">
        <f t="shared" ref="X152:AB155" si="4">X33+X147+X79</f>
        <v>115</v>
      </c>
      <c r="Y152" s="53">
        <f t="shared" si="4"/>
        <v>110</v>
      </c>
      <c r="Z152" s="53">
        <f t="shared" si="4"/>
        <v>80</v>
      </c>
      <c r="AA152" s="53">
        <f t="shared" si="4"/>
        <v>0</v>
      </c>
      <c r="AB152" s="53">
        <f t="shared" si="4"/>
        <v>1105.7840000000001</v>
      </c>
      <c r="AC152" s="19" t="s">
        <v>65</v>
      </c>
      <c r="AD152" s="128" t="s">
        <v>58</v>
      </c>
    </row>
    <row r="153" spans="2:31" ht="14" thickTop="1" thickBot="1">
      <c r="B153" s="11"/>
      <c r="D153" s="134" t="s">
        <v>73</v>
      </c>
      <c r="E153" s="133"/>
      <c r="F153" s="133"/>
      <c r="G153" s="17"/>
      <c r="H153" s="16"/>
      <c r="I153" s="18" t="s">
        <v>59</v>
      </c>
      <c r="J153" s="133"/>
      <c r="K153" s="17"/>
      <c r="L153" s="133"/>
      <c r="Q153" s="82"/>
      <c r="S153" s="7" t="s">
        <v>74</v>
      </c>
      <c r="W153" s="12"/>
      <c r="X153" s="53">
        <f t="shared" si="4"/>
        <v>0</v>
      </c>
      <c r="Y153" s="53">
        <f t="shared" si="4"/>
        <v>0</v>
      </c>
      <c r="Z153" s="53">
        <f t="shared" si="4"/>
        <v>6</v>
      </c>
      <c r="AA153" s="53">
        <f t="shared" si="4"/>
        <v>0</v>
      </c>
      <c r="AB153" s="53">
        <f t="shared" si="4"/>
        <v>2473.2080000000001</v>
      </c>
      <c r="AC153" s="39" t="s">
        <v>56</v>
      </c>
    </row>
    <row r="154" spans="2:31" ht="13" thickTop="1">
      <c r="B154" s="11"/>
      <c r="E154" s="133"/>
      <c r="F154" s="133"/>
      <c r="G154" s="133"/>
      <c r="H154" s="133"/>
      <c r="I154" s="133"/>
      <c r="J154" s="133"/>
      <c r="K154" s="133"/>
      <c r="L154" s="133"/>
      <c r="N154" s="135" t="s">
        <v>90</v>
      </c>
      <c r="Q154" s="82"/>
      <c r="W154" s="12"/>
      <c r="X154" s="53">
        <f t="shared" si="4"/>
        <v>0</v>
      </c>
      <c r="Y154" s="53">
        <f t="shared" si="4"/>
        <v>0</v>
      </c>
      <c r="Z154" s="53">
        <f t="shared" si="4"/>
        <v>3</v>
      </c>
      <c r="AA154" s="53">
        <f t="shared" si="4"/>
        <v>0</v>
      </c>
      <c r="AB154" s="53">
        <f t="shared" si="4"/>
        <v>0</v>
      </c>
      <c r="AC154" s="39" t="s">
        <v>61</v>
      </c>
    </row>
    <row r="155" spans="2:31">
      <c r="B155" s="11"/>
      <c r="D155" s="136"/>
      <c r="E155" s="137"/>
      <c r="F155" s="136"/>
      <c r="G155" s="135"/>
      <c r="H155" s="138"/>
      <c r="I155" s="85">
        <v>325</v>
      </c>
      <c r="J155" s="135" t="s">
        <v>75</v>
      </c>
      <c r="K155" s="137"/>
      <c r="L155" s="85"/>
      <c r="Q155" s="82"/>
      <c r="W155" s="12"/>
      <c r="X155" s="53">
        <f t="shared" si="4"/>
        <v>0</v>
      </c>
      <c r="Y155" s="53">
        <f t="shared" si="4"/>
        <v>5</v>
      </c>
      <c r="Z155" s="53" t="e">
        <f t="shared" si="4"/>
        <v>#VALUE!</v>
      </c>
      <c r="AA155" s="53">
        <f t="shared" si="4"/>
        <v>80</v>
      </c>
      <c r="AB155" s="53">
        <f t="shared" si="4"/>
        <v>0</v>
      </c>
      <c r="AC155" s="39" t="s">
        <v>95</v>
      </c>
    </row>
    <row r="156" spans="2:31" ht="13" thickBot="1">
      <c r="B156" s="11"/>
      <c r="D156" s="136"/>
      <c r="E156" s="137"/>
      <c r="F156" s="136"/>
      <c r="G156" s="137"/>
      <c r="H156" s="138"/>
      <c r="I156" s="83"/>
      <c r="J156" s="136"/>
      <c r="K156" s="137"/>
      <c r="L156" s="85"/>
      <c r="M156" s="137"/>
      <c r="N156" s="135" t="s">
        <v>76</v>
      </c>
      <c r="O156" s="137"/>
      <c r="P156" s="136"/>
      <c r="Q156" s="83"/>
      <c r="R156" s="136"/>
      <c r="S156" s="139" t="s">
        <v>77</v>
      </c>
      <c r="T156" s="136"/>
      <c r="U156" s="137"/>
      <c r="V156" s="136"/>
      <c r="W156" s="12"/>
    </row>
    <row r="157" spans="2:31" ht="13.5" thickTop="1" thickBot="1">
      <c r="B157" s="11"/>
      <c r="D157" s="136"/>
      <c r="E157" s="137"/>
      <c r="F157" s="24" t="s">
        <v>61</v>
      </c>
      <c r="G157" s="9" t="s">
        <v>61</v>
      </c>
      <c r="H157" s="138"/>
      <c r="I157" s="83"/>
      <c r="J157" s="140" t="s">
        <v>84</v>
      </c>
      <c r="K157" s="137"/>
      <c r="L157" s="85"/>
      <c r="M157" s="137"/>
      <c r="N157" s="136"/>
      <c r="O157" s="137"/>
      <c r="P157" s="136"/>
      <c r="Q157" s="83"/>
      <c r="R157" s="137"/>
      <c r="S157" s="137"/>
      <c r="T157" s="136"/>
      <c r="U157" s="137"/>
      <c r="V157" s="136"/>
      <c r="W157" s="12"/>
    </row>
    <row r="158" spans="2:31" ht="21" customHeight="1" thickTop="1">
      <c r="B158" s="11"/>
      <c r="D158" s="687"/>
      <c r="E158" s="137"/>
      <c r="F158" s="136"/>
      <c r="G158" s="137"/>
      <c r="H158" s="138"/>
      <c r="I158" s="83"/>
      <c r="J158" s="136"/>
      <c r="K158" s="137"/>
      <c r="L158" s="85"/>
      <c r="M158" s="137"/>
      <c r="N158" s="136"/>
      <c r="O158" s="137"/>
      <c r="P158" s="136"/>
      <c r="Q158" s="83"/>
      <c r="R158" s="136"/>
      <c r="S158" s="137"/>
      <c r="T158" s="136"/>
      <c r="U158" s="137"/>
      <c r="V158" s="136"/>
      <c r="W158" s="12"/>
    </row>
    <row r="159" spans="2:31">
      <c r="B159" s="11"/>
      <c r="D159" s="687"/>
      <c r="E159" s="137"/>
      <c r="F159" s="138" t="s">
        <v>78</v>
      </c>
      <c r="G159" s="135" t="s">
        <v>60</v>
      </c>
      <c r="H159" s="138"/>
      <c r="I159" s="87"/>
      <c r="J159" s="678" t="s">
        <v>209</v>
      </c>
      <c r="K159" s="679"/>
      <c r="L159" s="85"/>
      <c r="M159" s="137"/>
      <c r="N159" s="141" t="s">
        <v>79</v>
      </c>
      <c r="O159" s="137"/>
      <c r="P159" s="136"/>
      <c r="Q159" s="83"/>
      <c r="R159" s="136"/>
      <c r="S159" s="142" t="s">
        <v>80</v>
      </c>
      <c r="T159" s="136"/>
      <c r="U159" s="137"/>
      <c r="V159" s="136"/>
      <c r="W159" s="12"/>
    </row>
    <row r="160" spans="2:31">
      <c r="B160" s="11"/>
      <c r="D160" s="136"/>
      <c r="E160" s="137"/>
      <c r="F160" s="138"/>
      <c r="G160" s="137"/>
      <c r="H160" s="138"/>
      <c r="I160" s="83"/>
      <c r="J160" s="136"/>
      <c r="K160" s="137"/>
      <c r="L160" s="85"/>
      <c r="M160" s="137"/>
      <c r="N160" s="136"/>
      <c r="O160" s="137"/>
      <c r="P160" s="136"/>
      <c r="Q160" s="83"/>
      <c r="R160" s="136"/>
      <c r="S160" s="142" t="s">
        <v>81</v>
      </c>
      <c r="T160" s="136"/>
      <c r="U160" s="137"/>
      <c r="V160" s="136"/>
      <c r="W160" s="12"/>
    </row>
    <row r="161" spans="2:23">
      <c r="B161" s="11"/>
      <c r="D161" s="137"/>
      <c r="E161" s="137"/>
      <c r="F161" s="143" t="s">
        <v>66</v>
      </c>
      <c r="G161" s="135" t="s">
        <v>82</v>
      </c>
      <c r="H161" s="138"/>
      <c r="I161" s="83"/>
      <c r="J161" s="136"/>
      <c r="K161" s="137"/>
      <c r="L161" s="85"/>
      <c r="M161" s="137"/>
      <c r="N161" s="135" t="s">
        <v>91</v>
      </c>
      <c r="O161" s="137"/>
      <c r="P161" s="136"/>
      <c r="Q161" s="83"/>
      <c r="R161" s="144"/>
      <c r="S161" s="137"/>
      <c r="T161" s="136"/>
      <c r="U161" s="137"/>
      <c r="V161" s="136"/>
      <c r="W161" s="12"/>
    </row>
    <row r="162" spans="2:23">
      <c r="B162" s="11"/>
      <c r="D162" s="137"/>
      <c r="E162" s="137"/>
      <c r="F162" s="138"/>
      <c r="G162" s="137"/>
      <c r="H162" s="137"/>
      <c r="I162" s="88"/>
      <c r="J162" s="134" t="s">
        <v>210</v>
      </c>
      <c r="K162" s="137"/>
      <c r="L162" s="85"/>
      <c r="M162" s="137"/>
      <c r="N162" s="145"/>
      <c r="O162" s="137"/>
      <c r="P162" s="136"/>
      <c r="Q162" s="83"/>
      <c r="R162" s="144"/>
      <c r="S162" s="146" t="s">
        <v>83</v>
      </c>
      <c r="T162" s="136"/>
      <c r="U162" s="137"/>
      <c r="V162" s="136"/>
      <c r="W162" s="12"/>
    </row>
    <row r="163" spans="2:23">
      <c r="B163" s="11"/>
      <c r="D163" s="137"/>
      <c r="E163" s="137"/>
      <c r="F163" s="147"/>
      <c r="G163" s="428" t="s">
        <v>639</v>
      </c>
      <c r="H163" s="138"/>
      <c r="I163" s="83"/>
      <c r="J163" s="136"/>
      <c r="K163" s="137"/>
      <c r="L163" s="85"/>
      <c r="M163" s="137"/>
      <c r="O163" s="137"/>
      <c r="P163" s="136"/>
      <c r="Q163" s="83"/>
      <c r="R163" s="136"/>
      <c r="S163" s="135"/>
      <c r="T163" s="136"/>
      <c r="U163" s="137"/>
      <c r="V163" s="136"/>
      <c r="W163" s="12"/>
    </row>
    <row r="164" spans="2:23">
      <c r="B164" s="11"/>
      <c r="D164" s="137"/>
      <c r="E164" s="137"/>
      <c r="F164" s="138"/>
      <c r="G164" s="137"/>
      <c r="H164" s="138"/>
      <c r="I164" s="83"/>
      <c r="J164" s="136"/>
      <c r="K164" s="137"/>
      <c r="L164" s="85"/>
      <c r="M164" s="137"/>
      <c r="N164" s="135" t="s">
        <v>370</v>
      </c>
      <c r="O164" s="137"/>
      <c r="P164" s="136"/>
      <c r="Q164" s="83"/>
      <c r="R164" s="136"/>
      <c r="S164" s="137"/>
      <c r="T164" s="136"/>
      <c r="U164" s="137"/>
      <c r="V164" s="136"/>
      <c r="W164" s="12"/>
    </row>
    <row r="165" spans="2:23">
      <c r="B165" s="11"/>
      <c r="D165" s="137"/>
      <c r="E165" s="137"/>
      <c r="F165" s="136" t="s">
        <v>85</v>
      </c>
      <c r="G165" s="137" t="s">
        <v>86</v>
      </c>
      <c r="H165" s="138"/>
      <c r="I165" s="83"/>
      <c r="J165" s="140" t="s">
        <v>87</v>
      </c>
      <c r="K165" s="137"/>
      <c r="L165" s="85"/>
      <c r="O165" s="137"/>
      <c r="P165" s="136"/>
      <c r="Q165" s="83"/>
      <c r="S165" s="135" t="s">
        <v>88</v>
      </c>
      <c r="T165" s="136"/>
      <c r="U165" s="137"/>
      <c r="V165" s="136"/>
      <c r="W165" s="12"/>
    </row>
    <row r="166" spans="2:23" ht="5.5" customHeight="1" thickBot="1">
      <c r="B166" s="21"/>
      <c r="C166" s="22"/>
      <c r="D166" s="25"/>
      <c r="E166" s="25"/>
      <c r="F166" s="25"/>
      <c r="G166" s="148"/>
      <c r="H166" s="27"/>
      <c r="I166" s="84"/>
      <c r="J166" s="28"/>
      <c r="K166" s="25"/>
      <c r="L166" s="86"/>
      <c r="M166" s="22"/>
      <c r="N166" s="26"/>
      <c r="O166" s="25"/>
      <c r="P166" s="28"/>
      <c r="Q166" s="84"/>
      <c r="R166" s="28"/>
      <c r="S166" s="25"/>
      <c r="T166" s="28"/>
      <c r="U166" s="25"/>
      <c r="V166" s="28"/>
      <c r="W166" s="29"/>
    </row>
    <row r="167" spans="2:23" ht="18.75" customHeight="1" thickBot="1">
      <c r="B167" s="661" t="s">
        <v>115</v>
      </c>
      <c r="C167" s="662"/>
      <c r="D167" s="662"/>
      <c r="E167" s="662"/>
      <c r="F167" s="662"/>
      <c r="G167" s="662"/>
      <c r="H167" s="662"/>
      <c r="I167" s="662"/>
      <c r="J167" s="662"/>
      <c r="K167" s="662"/>
      <c r="L167" s="662"/>
      <c r="M167" s="662"/>
      <c r="N167" s="662"/>
      <c r="O167" s="662"/>
      <c r="P167" s="662"/>
      <c r="Q167" s="662"/>
      <c r="R167" s="662"/>
      <c r="S167" s="662"/>
      <c r="T167" s="662"/>
      <c r="U167" s="662"/>
      <c r="V167" s="662"/>
      <c r="W167" s="663"/>
    </row>
    <row r="168" spans="2:23" ht="17.5" customHeight="1">
      <c r="B168" s="673" t="s">
        <v>99</v>
      </c>
      <c r="C168" s="664" t="s">
        <v>100</v>
      </c>
      <c r="D168" s="676" t="s">
        <v>97</v>
      </c>
      <c r="E168" s="676" t="s">
        <v>111</v>
      </c>
      <c r="F168" s="664" t="s">
        <v>101</v>
      </c>
      <c r="G168" s="664"/>
      <c r="H168" s="664"/>
      <c r="I168" s="664"/>
      <c r="J168" s="664"/>
      <c r="K168" s="664" t="s">
        <v>102</v>
      </c>
      <c r="L168" s="664"/>
      <c r="M168" s="664"/>
      <c r="N168" s="664" t="s">
        <v>103</v>
      </c>
      <c r="O168" s="664"/>
      <c r="P168" s="664"/>
      <c r="Q168" s="664"/>
      <c r="R168" s="664"/>
      <c r="S168" s="664" t="s">
        <v>104</v>
      </c>
      <c r="T168" s="664"/>
      <c r="U168" s="664"/>
      <c r="V168" s="664"/>
      <c r="W168" s="665"/>
    </row>
    <row r="169" spans="2:23" ht="21.75" customHeight="1">
      <c r="B169" s="674"/>
      <c r="C169" s="675"/>
      <c r="D169" s="677"/>
      <c r="E169" s="677"/>
      <c r="F169" s="51" t="s">
        <v>94</v>
      </c>
      <c r="G169" s="51" t="s">
        <v>56</v>
      </c>
      <c r="H169" s="51" t="s">
        <v>61</v>
      </c>
      <c r="I169" s="51" t="s">
        <v>95</v>
      </c>
      <c r="J169" s="51" t="s">
        <v>96</v>
      </c>
      <c r="K169" s="51" t="s">
        <v>94</v>
      </c>
      <c r="L169" s="51" t="s">
        <v>61</v>
      </c>
      <c r="M169" s="51" t="s">
        <v>96</v>
      </c>
      <c r="N169" s="51" t="s">
        <v>94</v>
      </c>
      <c r="O169" s="51" t="s">
        <v>56</v>
      </c>
      <c r="P169" s="51" t="s">
        <v>61</v>
      </c>
      <c r="Q169" s="51" t="s">
        <v>95</v>
      </c>
      <c r="R169" s="51" t="s">
        <v>96</v>
      </c>
      <c r="S169" s="51" t="s">
        <v>94</v>
      </c>
      <c r="T169" s="51" t="s">
        <v>56</v>
      </c>
      <c r="U169" s="51" t="s">
        <v>61</v>
      </c>
      <c r="V169" s="51" t="s">
        <v>95</v>
      </c>
      <c r="W169" s="42" t="s">
        <v>96</v>
      </c>
    </row>
    <row r="170" spans="2:23" ht="22.5" customHeight="1">
      <c r="B170" s="671" t="s">
        <v>226</v>
      </c>
      <c r="C170" s="125" t="s">
        <v>197</v>
      </c>
      <c r="D170" s="257">
        <v>15</v>
      </c>
      <c r="E170" s="459">
        <f>(W17+W26)/1000</f>
        <v>5.5670590000000004</v>
      </c>
      <c r="F170" s="279">
        <f>X33</f>
        <v>15</v>
      </c>
      <c r="G170" s="261">
        <f>X34</f>
        <v>0</v>
      </c>
      <c r="H170" s="261">
        <f>X35</f>
        <v>0</v>
      </c>
      <c r="I170" s="261">
        <f>X36</f>
        <v>0</v>
      </c>
      <c r="J170" s="257">
        <f>D170-F170</f>
        <v>0</v>
      </c>
      <c r="K170" s="257">
        <f>Y33</f>
        <v>15</v>
      </c>
      <c r="L170" s="261">
        <f>Y35</f>
        <v>0</v>
      </c>
      <c r="M170" s="276">
        <f t="shared" ref="M170:M173" si="5">D170-K170-L170</f>
        <v>0</v>
      </c>
      <c r="N170" s="257">
        <f>Z33</f>
        <v>11</v>
      </c>
      <c r="O170" s="261">
        <f>Z34</f>
        <v>1</v>
      </c>
      <c r="P170" s="261">
        <f>Z35</f>
        <v>1</v>
      </c>
      <c r="Q170" s="261">
        <v>1</v>
      </c>
      <c r="R170" s="257">
        <f>D170-N170</f>
        <v>4</v>
      </c>
      <c r="S170" s="262">
        <f>AB33</f>
        <v>0</v>
      </c>
      <c r="T170" s="531">
        <f>AB34</f>
        <v>0</v>
      </c>
      <c r="U170" s="531">
        <f>AB35</f>
        <v>0</v>
      </c>
      <c r="V170" s="531">
        <f>AB36</f>
        <v>0</v>
      </c>
      <c r="W170" s="532">
        <f>E170-S170</f>
        <v>5.5670590000000004</v>
      </c>
    </row>
    <row r="171" spans="2:23" s="49" customFormat="1" ht="29" customHeight="1" thickBot="1">
      <c r="B171" s="672"/>
      <c r="C171" s="55" t="s">
        <v>11</v>
      </c>
      <c r="D171" s="280">
        <f t="shared" ref="D171:W171" si="6">SUM(D170:D170)</f>
        <v>15</v>
      </c>
      <c r="E171" s="280">
        <f t="shared" si="6"/>
        <v>5.5670590000000004</v>
      </c>
      <c r="F171" s="280">
        <f t="shared" si="6"/>
        <v>15</v>
      </c>
      <c r="G171" s="277">
        <f t="shared" si="6"/>
        <v>0</v>
      </c>
      <c r="H171" s="277">
        <f t="shared" si="6"/>
        <v>0</v>
      </c>
      <c r="I171" s="277">
        <f t="shared" si="6"/>
        <v>0</v>
      </c>
      <c r="J171" s="277">
        <f t="shared" si="6"/>
        <v>0</v>
      </c>
      <c r="K171" s="277">
        <f t="shared" si="6"/>
        <v>15</v>
      </c>
      <c r="L171" s="277">
        <f t="shared" si="6"/>
        <v>0</v>
      </c>
      <c r="M171" s="277">
        <f t="shared" si="6"/>
        <v>0</v>
      </c>
      <c r="N171" s="277">
        <f t="shared" si="6"/>
        <v>11</v>
      </c>
      <c r="O171" s="277">
        <f t="shared" si="6"/>
        <v>1</v>
      </c>
      <c r="P171" s="277">
        <f t="shared" si="6"/>
        <v>1</v>
      </c>
      <c r="Q171" s="277">
        <f>Q170</f>
        <v>1</v>
      </c>
      <c r="R171" s="277">
        <f t="shared" si="6"/>
        <v>4</v>
      </c>
      <c r="S171" s="526">
        <f t="shared" si="6"/>
        <v>0</v>
      </c>
      <c r="T171" s="533">
        <f t="shared" si="6"/>
        <v>0</v>
      </c>
      <c r="U171" s="533">
        <f t="shared" si="6"/>
        <v>0</v>
      </c>
      <c r="V171" s="533">
        <f t="shared" si="6"/>
        <v>0</v>
      </c>
      <c r="W171" s="534">
        <f t="shared" si="6"/>
        <v>5.5670590000000004</v>
      </c>
    </row>
    <row r="172" spans="2:23" s="260" customFormat="1" ht="22.5" customHeight="1">
      <c r="B172" s="666" t="s">
        <v>227</v>
      </c>
      <c r="C172" s="256" t="s">
        <v>202</v>
      </c>
      <c r="D172" s="257">
        <v>50</v>
      </c>
      <c r="E172" s="460">
        <f>(W37+W46+W55+W65+W74)/1000</f>
        <v>19.308524000000002</v>
      </c>
      <c r="F172" s="258">
        <f>X79</f>
        <v>49</v>
      </c>
      <c r="G172" s="259">
        <f>X80</f>
        <v>0</v>
      </c>
      <c r="H172" s="259">
        <f>X81</f>
        <v>0</v>
      </c>
      <c r="I172" s="259">
        <f>X82</f>
        <v>0</v>
      </c>
      <c r="J172" s="258">
        <f t="shared" ref="J172:J173" si="7">D172-F172</f>
        <v>1</v>
      </c>
      <c r="K172" s="258">
        <f>Y79</f>
        <v>49</v>
      </c>
      <c r="L172" s="259">
        <f>Y81</f>
        <v>0</v>
      </c>
      <c r="M172" s="276">
        <f t="shared" si="5"/>
        <v>1</v>
      </c>
      <c r="N172" s="258">
        <f>Z79</f>
        <v>43</v>
      </c>
      <c r="O172" s="259">
        <f>Z80</f>
        <v>2</v>
      </c>
      <c r="P172" s="259">
        <f>Z81</f>
        <v>0</v>
      </c>
      <c r="Q172" s="259">
        <v>4</v>
      </c>
      <c r="R172" s="258">
        <f t="shared" ref="R172:R173" si="8">D172-N172</f>
        <v>7</v>
      </c>
      <c r="S172" s="527">
        <f>AB79/1000</f>
        <v>1.1057840000000001</v>
      </c>
      <c r="T172" s="535">
        <f>AB80/1000</f>
        <v>2.4732080000000001</v>
      </c>
      <c r="U172" s="535">
        <f>AB81</f>
        <v>0</v>
      </c>
      <c r="V172" s="535">
        <f>AB82</f>
        <v>0</v>
      </c>
      <c r="W172" s="536">
        <f t="shared" ref="W172:W173" si="9">E172-S172</f>
        <v>18.202740000000002</v>
      </c>
    </row>
    <row r="173" spans="2:23" s="260" customFormat="1" ht="22.5" customHeight="1">
      <c r="B173" s="667"/>
      <c r="C173" s="256" t="s">
        <v>217</v>
      </c>
      <c r="D173" s="257">
        <v>62</v>
      </c>
      <c r="E173" s="459">
        <f>(W83+W92+W101+W110+W119+W129+W139)/1000</f>
        <v>22.960121000000001</v>
      </c>
      <c r="F173" s="257">
        <f>X147</f>
        <v>51</v>
      </c>
      <c r="G173" s="261">
        <f>X148</f>
        <v>0</v>
      </c>
      <c r="H173" s="261">
        <f>X149</f>
        <v>0</v>
      </c>
      <c r="I173" s="261">
        <f>X150</f>
        <v>0</v>
      </c>
      <c r="J173" s="257">
        <f t="shared" si="7"/>
        <v>11</v>
      </c>
      <c r="K173" s="257">
        <f>Y147</f>
        <v>46</v>
      </c>
      <c r="L173" s="261">
        <f>Y149</f>
        <v>0</v>
      </c>
      <c r="M173" s="278">
        <f t="shared" si="5"/>
        <v>16</v>
      </c>
      <c r="N173" s="257">
        <f>Z147</f>
        <v>26</v>
      </c>
      <c r="O173" s="261">
        <f>Z148</f>
        <v>3</v>
      </c>
      <c r="P173" s="261">
        <f>Z149</f>
        <v>2</v>
      </c>
      <c r="Q173" s="261">
        <v>1</v>
      </c>
      <c r="R173" s="257">
        <f t="shared" si="8"/>
        <v>36</v>
      </c>
      <c r="S173" s="528">
        <f>AB147/1000</f>
        <v>0</v>
      </c>
      <c r="T173" s="531">
        <f>AB148/1000</f>
        <v>0</v>
      </c>
      <c r="U173" s="531">
        <f>AB149</f>
        <v>0</v>
      </c>
      <c r="V173" s="531">
        <f>AB150</f>
        <v>0</v>
      </c>
      <c r="W173" s="532">
        <f t="shared" si="9"/>
        <v>22.960121000000001</v>
      </c>
    </row>
    <row r="174" spans="2:23" s="265" customFormat="1" ht="22.5" customHeight="1">
      <c r="B174" s="668"/>
      <c r="C174" s="263" t="s">
        <v>11</v>
      </c>
      <c r="D174" s="263">
        <f>SUM(D172:D173)</f>
        <v>112</v>
      </c>
      <c r="E174" s="263">
        <f t="shared" ref="E174:W174" si="10">SUM(E172:E173)</f>
        <v>42.268645000000006</v>
      </c>
      <c r="F174" s="263">
        <f t="shared" si="10"/>
        <v>100</v>
      </c>
      <c r="G174" s="264">
        <f t="shared" si="10"/>
        <v>0</v>
      </c>
      <c r="H174" s="264">
        <f t="shared" si="10"/>
        <v>0</v>
      </c>
      <c r="I174" s="264">
        <f t="shared" si="10"/>
        <v>0</v>
      </c>
      <c r="J174" s="264">
        <f t="shared" si="10"/>
        <v>12</v>
      </c>
      <c r="K174" s="264">
        <f t="shared" si="10"/>
        <v>95</v>
      </c>
      <c r="L174" s="264">
        <f t="shared" si="10"/>
        <v>0</v>
      </c>
      <c r="M174" s="264">
        <f t="shared" si="10"/>
        <v>17</v>
      </c>
      <c r="N174" s="264">
        <f t="shared" si="10"/>
        <v>69</v>
      </c>
      <c r="O174" s="264">
        <f t="shared" si="10"/>
        <v>5</v>
      </c>
      <c r="P174" s="264">
        <f t="shared" si="10"/>
        <v>2</v>
      </c>
      <c r="Q174" s="264">
        <f t="shared" si="10"/>
        <v>5</v>
      </c>
      <c r="R174" s="264">
        <f t="shared" si="10"/>
        <v>43</v>
      </c>
      <c r="S174" s="529">
        <f t="shared" si="10"/>
        <v>1.1057840000000001</v>
      </c>
      <c r="T174" s="537">
        <f t="shared" si="10"/>
        <v>2.4732080000000001</v>
      </c>
      <c r="U174" s="537">
        <f t="shared" si="10"/>
        <v>0</v>
      </c>
      <c r="V174" s="537">
        <f t="shared" si="10"/>
        <v>0</v>
      </c>
      <c r="W174" s="538">
        <f t="shared" si="10"/>
        <v>41.162861000000007</v>
      </c>
    </row>
    <row r="175" spans="2:23" s="268" customFormat="1" ht="25.5" customHeight="1" thickBot="1">
      <c r="B175" s="669" t="s">
        <v>11</v>
      </c>
      <c r="C175" s="670"/>
      <c r="D175" s="266">
        <f>D171+D174</f>
        <v>127</v>
      </c>
      <c r="E175" s="266">
        <f t="shared" ref="E175:W175" si="11">E171+E174</f>
        <v>47.835704000000007</v>
      </c>
      <c r="F175" s="266">
        <f t="shared" si="11"/>
        <v>115</v>
      </c>
      <c r="G175" s="267">
        <f t="shared" si="11"/>
        <v>0</v>
      </c>
      <c r="H175" s="267">
        <f t="shared" si="11"/>
        <v>0</v>
      </c>
      <c r="I175" s="267">
        <f t="shared" si="11"/>
        <v>0</v>
      </c>
      <c r="J175" s="267">
        <f t="shared" si="11"/>
        <v>12</v>
      </c>
      <c r="K175" s="267">
        <f t="shared" si="11"/>
        <v>110</v>
      </c>
      <c r="L175" s="267">
        <f t="shared" si="11"/>
        <v>0</v>
      </c>
      <c r="M175" s="267">
        <f t="shared" si="11"/>
        <v>17</v>
      </c>
      <c r="N175" s="267">
        <f t="shared" si="11"/>
        <v>80</v>
      </c>
      <c r="O175" s="267">
        <f t="shared" si="11"/>
        <v>6</v>
      </c>
      <c r="P175" s="267">
        <f t="shared" si="11"/>
        <v>3</v>
      </c>
      <c r="Q175" s="267">
        <v>6</v>
      </c>
      <c r="R175" s="267">
        <f t="shared" si="11"/>
        <v>47</v>
      </c>
      <c r="S175" s="530">
        <f t="shared" si="11"/>
        <v>1.1057840000000001</v>
      </c>
      <c r="T175" s="539">
        <f t="shared" si="11"/>
        <v>2.4732080000000001</v>
      </c>
      <c r="U175" s="539">
        <f t="shared" si="11"/>
        <v>0</v>
      </c>
      <c r="V175" s="539">
        <f t="shared" si="11"/>
        <v>0</v>
      </c>
      <c r="W175" s="540">
        <f t="shared" si="11"/>
        <v>46.729920000000007</v>
      </c>
    </row>
    <row r="177" spans="7:7">
      <c r="G177" s="50"/>
    </row>
    <row r="180" spans="7:7">
      <c r="G180" s="50"/>
    </row>
  </sheetData>
  <mergeCells count="129">
    <mergeCell ref="C134:D134"/>
    <mergeCell ref="E134:G134"/>
    <mergeCell ref="L134:U134"/>
    <mergeCell ref="V134:W134"/>
    <mergeCell ref="I12:K12"/>
    <mergeCell ref="L12:N12"/>
    <mergeCell ref="O12:Q12"/>
    <mergeCell ref="B2:V2"/>
    <mergeCell ref="C11:F11"/>
    <mergeCell ref="G11:H11"/>
    <mergeCell ref="I11:K11"/>
    <mergeCell ref="L11:N11"/>
    <mergeCell ref="O11:Q11"/>
    <mergeCell ref="C10:F10"/>
    <mergeCell ref="G10:H10"/>
    <mergeCell ref="I10:K10"/>
    <mergeCell ref="L10:N10"/>
    <mergeCell ref="O10:Q10"/>
    <mergeCell ref="C9:F9"/>
    <mergeCell ref="G9:H9"/>
    <mergeCell ref="I9:K9"/>
    <mergeCell ref="L9:N9"/>
    <mergeCell ref="O9:Q9"/>
    <mergeCell ref="L7:N7"/>
    <mergeCell ref="O7:Q7"/>
    <mergeCell ref="C8:F8"/>
    <mergeCell ref="G8:H8"/>
    <mergeCell ref="I8:K8"/>
    <mergeCell ref="L8:N8"/>
    <mergeCell ref="O8:Q8"/>
    <mergeCell ref="U7:V7"/>
    <mergeCell ref="B3:Q3"/>
    <mergeCell ref="B4:Q4"/>
    <mergeCell ref="C5:F5"/>
    <mergeCell ref="G5:H5"/>
    <mergeCell ref="I5:K5"/>
    <mergeCell ref="L5:N5"/>
    <mergeCell ref="O5:Q5"/>
    <mergeCell ref="C6:F6"/>
    <mergeCell ref="G6:H6"/>
    <mergeCell ref="I6:K6"/>
    <mergeCell ref="L6:N6"/>
    <mergeCell ref="O6:Q6"/>
    <mergeCell ref="C7:F7"/>
    <mergeCell ref="G7:H7"/>
    <mergeCell ref="I7:K7"/>
    <mergeCell ref="C51:N51"/>
    <mergeCell ref="O51:R51"/>
    <mergeCell ref="S51:V51"/>
    <mergeCell ref="C60:F60"/>
    <mergeCell ref="G60:J60"/>
    <mergeCell ref="K60:L60"/>
    <mergeCell ref="M60:U60"/>
    <mergeCell ref="C115:E115"/>
    <mergeCell ref="F115:O115"/>
    <mergeCell ref="P115:V115"/>
    <mergeCell ref="C80:D80"/>
    <mergeCell ref="T71:U71"/>
    <mergeCell ref="C70:D70"/>
    <mergeCell ref="J61:L61"/>
    <mergeCell ref="R70:V70"/>
    <mergeCell ref="R61:S61"/>
    <mergeCell ref="P79:V79"/>
    <mergeCell ref="T80:U80"/>
    <mergeCell ref="N106:O106"/>
    <mergeCell ref="P106:Q106"/>
    <mergeCell ref="R106:V106"/>
    <mergeCell ref="U89:V89"/>
    <mergeCell ref="J98:K98"/>
    <mergeCell ref="C12:F12"/>
    <mergeCell ref="G12:H12"/>
    <mergeCell ref="C1:V1"/>
    <mergeCell ref="U3:V3"/>
    <mergeCell ref="U9:V9"/>
    <mergeCell ref="U5:V5"/>
    <mergeCell ref="C135:E135"/>
    <mergeCell ref="D23:F23"/>
    <mergeCell ref="S23:U23"/>
    <mergeCell ref="G43:H43"/>
    <mergeCell ref="T43:U43"/>
    <mergeCell ref="B14:W14"/>
    <mergeCell ref="F22:V22"/>
    <mergeCell ref="C31:K31"/>
    <mergeCell ref="C42:K42"/>
    <mergeCell ref="L42:V42"/>
    <mergeCell ref="O32:Q32"/>
    <mergeCell ref="P31:Q31"/>
    <mergeCell ref="R31:V31"/>
    <mergeCell ref="C22:E22"/>
    <mergeCell ref="C124:I124"/>
    <mergeCell ref="C89:E89"/>
    <mergeCell ref="C32:E32"/>
    <mergeCell ref="N125:O125"/>
    <mergeCell ref="J159:K159"/>
    <mergeCell ref="J52:L52"/>
    <mergeCell ref="B13:W13"/>
    <mergeCell ref="S125:T125"/>
    <mergeCell ref="J124:Q124"/>
    <mergeCell ref="R124:V124"/>
    <mergeCell ref="E70:Q70"/>
    <mergeCell ref="C79:K79"/>
    <mergeCell ref="L79:O79"/>
    <mergeCell ref="D158:D159"/>
    <mergeCell ref="H134:K134"/>
    <mergeCell ref="T98:V98"/>
    <mergeCell ref="T107:U107"/>
    <mergeCell ref="C88:V88"/>
    <mergeCell ref="C97:N97"/>
    <mergeCell ref="O97:S97"/>
    <mergeCell ref="T97:V97"/>
    <mergeCell ref="C106:K106"/>
    <mergeCell ref="L106:M106"/>
    <mergeCell ref="C52:E52"/>
    <mergeCell ref="L43:M43"/>
    <mergeCell ref="B34:W34"/>
    <mergeCell ref="O52:Q52"/>
    <mergeCell ref="C144:G144"/>
    <mergeCell ref="B167:W167"/>
    <mergeCell ref="S168:W168"/>
    <mergeCell ref="B172:B174"/>
    <mergeCell ref="N168:R168"/>
    <mergeCell ref="B175:C175"/>
    <mergeCell ref="B170:B171"/>
    <mergeCell ref="B168:B169"/>
    <mergeCell ref="C168:C169"/>
    <mergeCell ref="D168:D169"/>
    <mergeCell ref="E168:E169"/>
    <mergeCell ref="F168:J168"/>
    <mergeCell ref="K168:M168"/>
  </mergeCells>
  <printOptions horizontalCentered="1"/>
  <pageMargins left="0" right="0" top="0.70866141732283472" bottom="0.19685039370078741" header="3.937007874015748E-2" footer="3.937007874015748E-2"/>
  <pageSetup paperSize="9" scale="72" fitToHeight="0" orientation="landscape" errors="blank" horizontalDpi="4294967292" r:id="rId1"/>
  <rowBreaks count="3" manualBreakCount="3">
    <brk id="52" min="1" max="22" man="1"/>
    <brk id="98" min="1" max="22" man="1"/>
    <brk id="144" min="1" max="22" man="1"/>
  </rowBreaks>
  <colBreaks count="1" manualBreakCount="1">
    <brk id="4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  <pageSetUpPr fitToPage="1"/>
  </sheetPr>
  <dimension ref="A1:H17"/>
  <sheetViews>
    <sheetView zoomScale="80" zoomScaleNormal="80" workbookViewId="0">
      <selection activeCell="E11" sqref="E11"/>
    </sheetView>
  </sheetViews>
  <sheetFormatPr defaultColWidth="9.1796875" defaultRowHeight="15.5"/>
  <cols>
    <col min="1" max="1" width="6.1796875" style="45" customWidth="1"/>
    <col min="2" max="5" width="21" style="450" customWidth="1"/>
    <col min="6" max="7" width="21" style="45" customWidth="1"/>
    <col min="8" max="8" width="32.81640625" style="45" customWidth="1"/>
    <col min="9" max="9" width="7.1796875" style="45" customWidth="1"/>
    <col min="10" max="10" width="15.81640625" style="45" customWidth="1"/>
    <col min="11" max="11" width="12.08984375" style="45" customWidth="1"/>
    <col min="12" max="12" width="15.36328125" style="45" customWidth="1"/>
    <col min="13" max="13" width="14.36328125" style="45" customWidth="1"/>
    <col min="14" max="14" width="17.90625" style="45" customWidth="1"/>
    <col min="15" max="15" width="17.81640625" style="45" customWidth="1"/>
    <col min="16" max="16" width="15.1796875" style="45" customWidth="1"/>
    <col min="17" max="16384" width="9.1796875" style="45"/>
  </cols>
  <sheetData>
    <row r="1" spans="1:8" ht="24.75" customHeight="1">
      <c r="A1" s="722" t="s">
        <v>659</v>
      </c>
      <c r="B1" s="723"/>
      <c r="C1" s="723"/>
      <c r="D1" s="723"/>
      <c r="E1" s="723"/>
      <c r="F1" s="723"/>
      <c r="G1" s="723"/>
      <c r="H1" s="723"/>
    </row>
    <row r="2" spans="1:8" s="444" customFormat="1" ht="54" customHeight="1">
      <c r="A2" s="441" t="s">
        <v>440</v>
      </c>
      <c r="B2" s="442" t="s">
        <v>657</v>
      </c>
      <c r="C2" s="441" t="s">
        <v>14</v>
      </c>
      <c r="D2" s="441" t="s">
        <v>664</v>
      </c>
      <c r="E2" s="441" t="s">
        <v>100</v>
      </c>
      <c r="F2" s="443" t="s">
        <v>658</v>
      </c>
      <c r="G2" s="443" t="s">
        <v>660</v>
      </c>
      <c r="H2" s="443" t="s">
        <v>661</v>
      </c>
    </row>
    <row r="3" spans="1:8" ht="18" customHeight="1">
      <c r="A3" s="445"/>
      <c r="B3" s="445"/>
      <c r="C3" s="445"/>
      <c r="D3" s="445"/>
      <c r="E3" s="445"/>
      <c r="F3" s="445"/>
      <c r="G3" s="445"/>
      <c r="H3" s="445"/>
    </row>
    <row r="4" spans="1:8" ht="20" customHeight="1">
      <c r="A4" s="43">
        <v>1</v>
      </c>
      <c r="B4" s="448" t="s">
        <v>22</v>
      </c>
      <c r="C4" s="448" t="s">
        <v>566</v>
      </c>
      <c r="D4" s="448" t="s">
        <v>666</v>
      </c>
      <c r="E4" s="446" t="s">
        <v>665</v>
      </c>
      <c r="F4" s="451" t="s">
        <v>61</v>
      </c>
      <c r="G4" s="451" t="s">
        <v>61</v>
      </c>
      <c r="H4" s="452" t="s">
        <v>662</v>
      </c>
    </row>
    <row r="5" spans="1:8" ht="20" customHeight="1">
      <c r="A5" s="43">
        <f>A4+1</f>
        <v>2</v>
      </c>
      <c r="B5" s="447" t="s">
        <v>628</v>
      </c>
      <c r="C5" s="447" t="s">
        <v>461</v>
      </c>
      <c r="D5" s="447" t="s">
        <v>668</v>
      </c>
      <c r="E5" s="447" t="s">
        <v>667</v>
      </c>
      <c r="F5" s="287" t="s">
        <v>61</v>
      </c>
      <c r="G5" s="451" t="s">
        <v>61</v>
      </c>
      <c r="H5" s="452" t="s">
        <v>662</v>
      </c>
    </row>
    <row r="6" spans="1:8" ht="20" customHeight="1">
      <c r="A6" s="43">
        <f t="shared" ref="A6:A15" si="0">A5+1</f>
        <v>3</v>
      </c>
      <c r="B6" s="447" t="s">
        <v>629</v>
      </c>
      <c r="C6" s="447" t="s">
        <v>520</v>
      </c>
      <c r="D6" s="447" t="s">
        <v>668</v>
      </c>
      <c r="E6" s="447" t="s">
        <v>667</v>
      </c>
      <c r="F6" s="287" t="s">
        <v>61</v>
      </c>
      <c r="G6" s="451" t="s">
        <v>61</v>
      </c>
      <c r="H6" s="452" t="s">
        <v>662</v>
      </c>
    </row>
    <row r="7" spans="1:8" ht="20" customHeight="1">
      <c r="A7" s="43">
        <f t="shared" si="0"/>
        <v>4</v>
      </c>
      <c r="B7" s="446" t="s">
        <v>41</v>
      </c>
      <c r="C7" s="446" t="s">
        <v>471</v>
      </c>
      <c r="D7" s="446" t="s">
        <v>669</v>
      </c>
      <c r="E7" s="446" t="s">
        <v>667</v>
      </c>
      <c r="F7" s="287" t="s">
        <v>61</v>
      </c>
      <c r="G7" s="451" t="s">
        <v>61</v>
      </c>
      <c r="H7" s="452" t="s">
        <v>662</v>
      </c>
    </row>
    <row r="8" spans="1:8" ht="20" customHeight="1">
      <c r="A8" s="43">
        <f t="shared" si="0"/>
        <v>5</v>
      </c>
      <c r="B8" s="446" t="s">
        <v>42</v>
      </c>
      <c r="C8" s="446" t="s">
        <v>472</v>
      </c>
      <c r="D8" s="446" t="s">
        <v>669</v>
      </c>
      <c r="E8" s="446" t="s">
        <v>667</v>
      </c>
      <c r="F8" s="287" t="s">
        <v>85</v>
      </c>
      <c r="G8" s="451" t="s">
        <v>61</v>
      </c>
      <c r="H8" s="452" t="s">
        <v>662</v>
      </c>
    </row>
    <row r="9" spans="1:8" ht="20" customHeight="1">
      <c r="A9" s="43">
        <f t="shared" si="0"/>
        <v>6</v>
      </c>
      <c r="B9" s="446" t="s">
        <v>43</v>
      </c>
      <c r="C9" s="446" t="s">
        <v>473</v>
      </c>
      <c r="D9" s="446" t="s">
        <v>669</v>
      </c>
      <c r="E9" s="446" t="s">
        <v>667</v>
      </c>
      <c r="F9" s="287" t="s">
        <v>61</v>
      </c>
      <c r="G9" s="451" t="s">
        <v>61</v>
      </c>
      <c r="H9" s="452" t="s">
        <v>662</v>
      </c>
    </row>
    <row r="10" spans="1:8" ht="20" customHeight="1">
      <c r="A10" s="43">
        <f t="shared" si="0"/>
        <v>7</v>
      </c>
      <c r="B10" s="447" t="s">
        <v>182</v>
      </c>
      <c r="C10" s="447" t="s">
        <v>458</v>
      </c>
      <c r="D10" s="447" t="s">
        <v>670</v>
      </c>
      <c r="E10" s="447" t="s">
        <v>667</v>
      </c>
      <c r="F10" s="287" t="s">
        <v>61</v>
      </c>
      <c r="G10" s="451" t="s">
        <v>663</v>
      </c>
      <c r="H10" s="452" t="s">
        <v>662</v>
      </c>
    </row>
    <row r="11" spans="1:8" ht="20" customHeight="1">
      <c r="A11" s="43">
        <f t="shared" si="0"/>
        <v>8</v>
      </c>
      <c r="B11" s="447" t="s">
        <v>183</v>
      </c>
      <c r="C11" s="447" t="s">
        <v>460</v>
      </c>
      <c r="D11" s="447" t="s">
        <v>670</v>
      </c>
      <c r="E11" s="447" t="s">
        <v>667</v>
      </c>
      <c r="F11" s="287" t="s">
        <v>61</v>
      </c>
      <c r="G11" s="451" t="s">
        <v>61</v>
      </c>
      <c r="H11" s="452" t="s">
        <v>662</v>
      </c>
    </row>
    <row r="12" spans="1:8" ht="20" customHeight="1">
      <c r="A12" s="43">
        <f t="shared" si="0"/>
        <v>9</v>
      </c>
      <c r="B12" s="446" t="s">
        <v>54</v>
      </c>
      <c r="C12" s="446" t="s">
        <v>475</v>
      </c>
      <c r="D12" s="446" t="s">
        <v>671</v>
      </c>
      <c r="E12" s="446" t="s">
        <v>672</v>
      </c>
      <c r="F12" s="287" t="s">
        <v>61</v>
      </c>
      <c r="G12" s="451" t="s">
        <v>61</v>
      </c>
      <c r="H12" s="452" t="s">
        <v>662</v>
      </c>
    </row>
    <row r="13" spans="1:8" ht="20" customHeight="1">
      <c r="A13" s="43">
        <f t="shared" si="0"/>
        <v>10</v>
      </c>
      <c r="B13" s="447" t="s">
        <v>568</v>
      </c>
      <c r="C13" s="447" t="s">
        <v>460</v>
      </c>
      <c r="D13" s="447" t="s">
        <v>673</v>
      </c>
      <c r="E13" s="447" t="s">
        <v>672</v>
      </c>
      <c r="F13" s="287" t="s">
        <v>61</v>
      </c>
      <c r="G13" s="451" t="s">
        <v>61</v>
      </c>
      <c r="H13" s="452" t="s">
        <v>662</v>
      </c>
    </row>
    <row r="14" spans="1:8" ht="20" customHeight="1">
      <c r="A14" s="43">
        <f t="shared" si="0"/>
        <v>11</v>
      </c>
      <c r="B14" s="447" t="s">
        <v>572</v>
      </c>
      <c r="C14" s="447" t="s">
        <v>458</v>
      </c>
      <c r="D14" s="447" t="s">
        <v>674</v>
      </c>
      <c r="E14" s="447" t="s">
        <v>672</v>
      </c>
      <c r="F14" s="287" t="s">
        <v>61</v>
      </c>
      <c r="G14" s="451" t="s">
        <v>61</v>
      </c>
      <c r="H14" s="452" t="s">
        <v>662</v>
      </c>
    </row>
    <row r="15" spans="1:8" ht="20" customHeight="1">
      <c r="A15" s="43">
        <f t="shared" si="0"/>
        <v>12</v>
      </c>
      <c r="B15" s="446" t="s">
        <v>620</v>
      </c>
      <c r="C15" s="446" t="s">
        <v>523</v>
      </c>
      <c r="D15" s="446" t="s">
        <v>675</v>
      </c>
      <c r="E15" s="446" t="s">
        <v>672</v>
      </c>
      <c r="F15" s="287" t="s">
        <v>61</v>
      </c>
      <c r="G15" s="451" t="s">
        <v>61</v>
      </c>
      <c r="H15" s="452" t="s">
        <v>662</v>
      </c>
    </row>
    <row r="16" spans="1:8">
      <c r="A16" s="43"/>
      <c r="B16" s="449" t="s">
        <v>630</v>
      </c>
      <c r="C16" s="449" t="s">
        <v>630</v>
      </c>
      <c r="D16" s="446" t="s">
        <v>675</v>
      </c>
      <c r="E16" s="446" t="s">
        <v>672</v>
      </c>
      <c r="F16" s="287"/>
      <c r="G16" s="287"/>
      <c r="H16" s="287"/>
    </row>
    <row r="17" spans="1:8">
      <c r="A17" s="43"/>
      <c r="B17" s="447"/>
      <c r="C17" s="447"/>
      <c r="D17" s="447"/>
      <c r="E17" s="447"/>
      <c r="F17" s="287"/>
      <c r="G17" s="287"/>
      <c r="H17" s="287"/>
    </row>
  </sheetData>
  <autoFilter ref="A3:AD16" xr:uid="{00000000-0009-0000-0000-000003000000}"/>
  <mergeCells count="1">
    <mergeCell ref="A1:H1"/>
  </mergeCells>
  <conditionalFormatting sqref="H1:H1048576">
    <cfRule type="containsText" dxfId="15" priority="5" operator="containsText" text="Pending">
      <formula>NOT(ISERROR(SEARCH("Pending",H1)))</formula>
    </cfRule>
  </conditionalFormatting>
  <conditionalFormatting sqref="H4:H17 F5:F17">
    <cfRule type="containsText" dxfId="14" priority="19" operator="containsText" text="WIP">
      <formula>NOT(ISERROR(SEARCH("WIP",F4)))</formula>
    </cfRule>
    <cfRule type="containsText" dxfId="13" priority="20" operator="containsText" text="ROW">
      <formula>NOT(ISERROR(SEARCH("ROW",F4)))</formula>
    </cfRule>
    <cfRule type="containsText" dxfId="12" priority="21" operator="containsText" text="Pending">
      <formula>NOT(ISERROR(SEARCH("Pending",F4)))</formula>
    </cfRule>
    <cfRule type="containsText" dxfId="11" priority="22" operator="containsText" text="Completed">
      <formula>NOT(ISERROR(SEARCH("Completed",F4)))</formula>
    </cfRule>
  </conditionalFormatting>
  <pageMargins left="0.7" right="0.7" top="0.75" bottom="0.75" header="0.3" footer="0.3"/>
  <pageSetup paperSize="9" scale="7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C00000"/>
    <pageSetUpPr fitToPage="1"/>
  </sheetPr>
  <dimension ref="A4:G52"/>
  <sheetViews>
    <sheetView topLeftCell="A6" workbookViewId="0">
      <selection activeCell="G36" sqref="G36"/>
    </sheetView>
  </sheetViews>
  <sheetFormatPr defaultRowHeight="14.5"/>
  <cols>
    <col min="3" max="3" width="14.08984375" customWidth="1"/>
    <col min="4" max="5" width="17.81640625" customWidth="1"/>
    <col min="6" max="6" width="15.08984375" customWidth="1"/>
    <col min="7" max="7" width="21.54296875" customWidth="1"/>
  </cols>
  <sheetData>
    <row r="4" spans="1:7" ht="15.5">
      <c r="A4" s="441" t="s">
        <v>440</v>
      </c>
      <c r="B4" s="442" t="s">
        <v>657</v>
      </c>
      <c r="C4" s="441" t="s">
        <v>14</v>
      </c>
      <c r="D4" s="443" t="s">
        <v>658</v>
      </c>
      <c r="E4" s="443" t="s">
        <v>731</v>
      </c>
      <c r="F4" s="443" t="s">
        <v>660</v>
      </c>
      <c r="G4" s="443" t="s">
        <v>661</v>
      </c>
    </row>
    <row r="5" spans="1:7">
      <c r="A5" s="445"/>
      <c r="B5" s="445"/>
      <c r="C5" s="445"/>
      <c r="D5" s="445"/>
      <c r="E5" s="445"/>
      <c r="F5" s="445"/>
      <c r="G5" s="445"/>
    </row>
    <row r="6" spans="1:7" ht="15.5">
      <c r="A6" s="43">
        <v>1</v>
      </c>
      <c r="B6" s="446" t="s">
        <v>23</v>
      </c>
      <c r="C6" s="446" t="s">
        <v>474</v>
      </c>
      <c r="D6" s="288" t="s">
        <v>732</v>
      </c>
      <c r="E6" s="288" t="s">
        <v>733</v>
      </c>
      <c r="F6" s="451" t="s">
        <v>61</v>
      </c>
      <c r="G6" s="452" t="s">
        <v>662</v>
      </c>
    </row>
    <row r="7" spans="1:7">
      <c r="A7" s="43">
        <f>A6+1</f>
        <v>2</v>
      </c>
      <c r="B7" s="506" t="s">
        <v>24</v>
      </c>
      <c r="C7" s="448" t="s">
        <v>521</v>
      </c>
      <c r="D7" s="288" t="s">
        <v>732</v>
      </c>
      <c r="E7" s="288" t="s">
        <v>733</v>
      </c>
      <c r="F7" s="451" t="s">
        <v>61</v>
      </c>
      <c r="G7" s="452" t="s">
        <v>662</v>
      </c>
    </row>
    <row r="8" spans="1:7">
      <c r="A8" s="43">
        <f t="shared" ref="A8:A52" si="0">A7+1</f>
        <v>3</v>
      </c>
      <c r="B8" s="290" t="s">
        <v>118</v>
      </c>
      <c r="C8" s="287" t="s">
        <v>460</v>
      </c>
      <c r="D8" s="288" t="s">
        <v>732</v>
      </c>
      <c r="E8" s="288" t="s">
        <v>56</v>
      </c>
      <c r="F8" s="507" t="s">
        <v>56</v>
      </c>
      <c r="G8" s="507" t="s">
        <v>56</v>
      </c>
    </row>
    <row r="9" spans="1:7">
      <c r="A9" s="43">
        <f t="shared" si="0"/>
        <v>4</v>
      </c>
      <c r="B9" s="287" t="s">
        <v>121</v>
      </c>
      <c r="C9" s="287" t="s">
        <v>459</v>
      </c>
      <c r="D9" s="288" t="s">
        <v>732</v>
      </c>
      <c r="E9" s="288" t="s">
        <v>733</v>
      </c>
      <c r="F9" s="451" t="s">
        <v>61</v>
      </c>
      <c r="G9" s="516" t="s">
        <v>662</v>
      </c>
    </row>
    <row r="10" spans="1:7">
      <c r="A10" s="43">
        <f t="shared" si="0"/>
        <v>5</v>
      </c>
      <c r="B10" s="448" t="s">
        <v>22</v>
      </c>
      <c r="C10" s="448" t="s">
        <v>566</v>
      </c>
      <c r="D10" s="288" t="s">
        <v>733</v>
      </c>
      <c r="E10" s="288" t="s">
        <v>733</v>
      </c>
      <c r="F10" s="451" t="s">
        <v>61</v>
      </c>
      <c r="G10" s="452" t="s">
        <v>662</v>
      </c>
    </row>
    <row r="11" spans="1:7">
      <c r="A11" s="43">
        <f t="shared" si="0"/>
        <v>6</v>
      </c>
      <c r="B11" s="448" t="s">
        <v>29</v>
      </c>
      <c r="C11" s="448" t="s">
        <v>521</v>
      </c>
      <c r="D11" s="288" t="s">
        <v>732</v>
      </c>
      <c r="E11" s="288" t="s">
        <v>733</v>
      </c>
      <c r="F11" s="451" t="s">
        <v>61</v>
      </c>
      <c r="G11" s="452" t="s">
        <v>662</v>
      </c>
    </row>
    <row r="12" spans="1:7" ht="15.5">
      <c r="A12" s="43">
        <f t="shared" si="0"/>
        <v>7</v>
      </c>
      <c r="B12" s="447" t="s">
        <v>152</v>
      </c>
      <c r="C12" s="447" t="s">
        <v>458</v>
      </c>
      <c r="D12" s="288" t="s">
        <v>732</v>
      </c>
      <c r="E12" s="288" t="s">
        <v>733</v>
      </c>
      <c r="F12" s="451" t="s">
        <v>61</v>
      </c>
      <c r="G12" s="452" t="s">
        <v>662</v>
      </c>
    </row>
    <row r="13" spans="1:7" ht="15.5">
      <c r="A13" s="43">
        <f t="shared" si="0"/>
        <v>8</v>
      </c>
      <c r="B13" s="447" t="s">
        <v>153</v>
      </c>
      <c r="C13" s="447" t="s">
        <v>460</v>
      </c>
      <c r="D13" s="288" t="s">
        <v>732</v>
      </c>
      <c r="E13" s="288" t="s">
        <v>733</v>
      </c>
      <c r="F13" s="451" t="s">
        <v>61</v>
      </c>
      <c r="G13" s="452" t="s">
        <v>662</v>
      </c>
    </row>
    <row r="14" spans="1:7" ht="15.5">
      <c r="A14" s="43">
        <f t="shared" si="0"/>
        <v>9</v>
      </c>
      <c r="B14" s="446" t="s">
        <v>34</v>
      </c>
      <c r="C14" s="446" t="s">
        <v>470</v>
      </c>
      <c r="D14" s="288" t="s">
        <v>732</v>
      </c>
      <c r="E14" s="288" t="s">
        <v>56</v>
      </c>
      <c r="F14" s="507" t="s">
        <v>56</v>
      </c>
      <c r="G14" s="507" t="s">
        <v>56</v>
      </c>
    </row>
    <row r="15" spans="1:7" ht="15.5">
      <c r="A15" s="43">
        <f t="shared" si="0"/>
        <v>10</v>
      </c>
      <c r="B15" s="447" t="s">
        <v>154</v>
      </c>
      <c r="C15" s="447" t="s">
        <v>458</v>
      </c>
      <c r="D15" s="288" t="s">
        <v>732</v>
      </c>
      <c r="E15" s="288" t="s">
        <v>733</v>
      </c>
      <c r="F15" s="451" t="s">
        <v>61</v>
      </c>
      <c r="G15" s="452" t="s">
        <v>662</v>
      </c>
    </row>
    <row r="16" spans="1:7" ht="15.5">
      <c r="A16" s="43">
        <f t="shared" si="0"/>
        <v>11</v>
      </c>
      <c r="B16" s="447" t="s">
        <v>155</v>
      </c>
      <c r="C16" s="447" t="s">
        <v>468</v>
      </c>
      <c r="D16" s="288" t="s">
        <v>732</v>
      </c>
      <c r="E16" s="288" t="s">
        <v>56</v>
      </c>
      <c r="F16" s="507" t="s">
        <v>56</v>
      </c>
      <c r="G16" s="507" t="s">
        <v>56</v>
      </c>
    </row>
    <row r="17" spans="1:7" ht="15.5">
      <c r="A17" s="43">
        <f t="shared" si="0"/>
        <v>12</v>
      </c>
      <c r="B17" s="447" t="s">
        <v>6</v>
      </c>
      <c r="C17" s="447" t="s">
        <v>460</v>
      </c>
      <c r="D17" s="288" t="s">
        <v>732</v>
      </c>
      <c r="E17" s="288" t="s">
        <v>733</v>
      </c>
      <c r="F17" s="451" t="s">
        <v>61</v>
      </c>
      <c r="G17" s="452" t="s">
        <v>662</v>
      </c>
    </row>
    <row r="18" spans="1:7" ht="15.5">
      <c r="A18" s="43">
        <f t="shared" si="0"/>
        <v>13</v>
      </c>
      <c r="B18" s="447" t="s">
        <v>159</v>
      </c>
      <c r="C18" s="447" t="s">
        <v>458</v>
      </c>
      <c r="D18" s="288" t="s">
        <v>732</v>
      </c>
      <c r="E18" s="288" t="s">
        <v>733</v>
      </c>
      <c r="F18" s="451" t="s">
        <v>61</v>
      </c>
      <c r="G18" s="452" t="s">
        <v>662</v>
      </c>
    </row>
    <row r="19" spans="1:7" ht="15.5">
      <c r="A19" s="43">
        <f t="shared" si="0"/>
        <v>14</v>
      </c>
      <c r="B19" s="447" t="s">
        <v>163</v>
      </c>
      <c r="C19" s="447" t="s">
        <v>458</v>
      </c>
      <c r="D19" s="288" t="s">
        <v>732</v>
      </c>
      <c r="E19" s="288" t="s">
        <v>733</v>
      </c>
      <c r="F19" s="451" t="s">
        <v>61</v>
      </c>
      <c r="G19" s="452" t="s">
        <v>662</v>
      </c>
    </row>
    <row r="20" spans="1:7" ht="15.5">
      <c r="A20" s="43">
        <f t="shared" si="0"/>
        <v>15</v>
      </c>
      <c r="B20" s="447" t="s">
        <v>164</v>
      </c>
      <c r="C20" s="447" t="s">
        <v>520</v>
      </c>
      <c r="D20" s="288" t="s">
        <v>732</v>
      </c>
      <c r="E20" s="288" t="s">
        <v>733</v>
      </c>
      <c r="F20" s="451" t="s">
        <v>61</v>
      </c>
      <c r="G20" s="516" t="s">
        <v>662</v>
      </c>
    </row>
    <row r="21" spans="1:7" ht="15.5">
      <c r="A21" s="43">
        <f t="shared" si="0"/>
        <v>16</v>
      </c>
      <c r="B21" s="446" t="s">
        <v>38</v>
      </c>
      <c r="C21" s="446" t="s">
        <v>472</v>
      </c>
      <c r="D21" s="288" t="s">
        <v>732</v>
      </c>
      <c r="E21" s="288" t="s">
        <v>733</v>
      </c>
      <c r="F21" s="451" t="s">
        <v>61</v>
      </c>
      <c r="G21" s="452" t="s">
        <v>662</v>
      </c>
    </row>
    <row r="22" spans="1:7" ht="15.5">
      <c r="A22" s="43">
        <f t="shared" si="0"/>
        <v>17</v>
      </c>
      <c r="B22" s="447" t="s">
        <v>169</v>
      </c>
      <c r="C22" s="447" t="s">
        <v>459</v>
      </c>
      <c r="D22" s="288" t="s">
        <v>732</v>
      </c>
      <c r="E22" s="288" t="s">
        <v>733</v>
      </c>
      <c r="F22" s="451" t="s">
        <v>61</v>
      </c>
      <c r="G22" s="452" t="s">
        <v>662</v>
      </c>
    </row>
    <row r="23" spans="1:7" ht="15.5">
      <c r="A23" s="43">
        <f t="shared" si="0"/>
        <v>18</v>
      </c>
      <c r="B23" s="446" t="s">
        <v>39</v>
      </c>
      <c r="C23" s="446" t="s">
        <v>476</v>
      </c>
      <c r="D23" s="288" t="s">
        <v>732</v>
      </c>
      <c r="E23" s="288" t="s">
        <v>733</v>
      </c>
      <c r="F23" s="451" t="s">
        <v>61</v>
      </c>
      <c r="G23" s="452" t="s">
        <v>662</v>
      </c>
    </row>
    <row r="24" spans="1:7" ht="15.5">
      <c r="A24" s="43">
        <f t="shared" si="0"/>
        <v>19</v>
      </c>
      <c r="B24" s="447" t="s">
        <v>628</v>
      </c>
      <c r="C24" s="447" t="s">
        <v>461</v>
      </c>
      <c r="D24" s="288" t="s">
        <v>733</v>
      </c>
      <c r="E24" s="288" t="s">
        <v>733</v>
      </c>
      <c r="F24" s="451" t="s">
        <v>61</v>
      </c>
      <c r="G24" s="452" t="s">
        <v>662</v>
      </c>
    </row>
    <row r="25" spans="1:7" ht="15.5">
      <c r="A25" s="43">
        <f t="shared" si="0"/>
        <v>20</v>
      </c>
      <c r="B25" s="447" t="s">
        <v>629</v>
      </c>
      <c r="C25" s="447" t="s">
        <v>520</v>
      </c>
      <c r="D25" s="288" t="s">
        <v>733</v>
      </c>
      <c r="E25" s="288" t="s">
        <v>733</v>
      </c>
      <c r="F25" s="451" t="s">
        <v>61</v>
      </c>
      <c r="G25" s="452" t="s">
        <v>662</v>
      </c>
    </row>
    <row r="26" spans="1:7" ht="15.5">
      <c r="A26" s="43">
        <f t="shared" si="0"/>
        <v>21</v>
      </c>
      <c r="B26" s="446" t="s">
        <v>41</v>
      </c>
      <c r="C26" s="446" t="s">
        <v>471</v>
      </c>
      <c r="D26" s="288" t="s">
        <v>733</v>
      </c>
      <c r="E26" s="288" t="s">
        <v>733</v>
      </c>
      <c r="F26" s="451" t="s">
        <v>61</v>
      </c>
      <c r="G26" s="452" t="s">
        <v>662</v>
      </c>
    </row>
    <row r="27" spans="1:7" ht="15.5">
      <c r="A27" s="43">
        <f t="shared" si="0"/>
        <v>22</v>
      </c>
      <c r="B27" s="446" t="s">
        <v>42</v>
      </c>
      <c r="C27" s="446" t="s">
        <v>472</v>
      </c>
      <c r="D27" s="288" t="s">
        <v>733</v>
      </c>
      <c r="E27" s="288" t="s">
        <v>733</v>
      </c>
      <c r="F27" s="451" t="s">
        <v>61</v>
      </c>
      <c r="G27" s="452" t="s">
        <v>662</v>
      </c>
    </row>
    <row r="28" spans="1:7" ht="15.5">
      <c r="A28" s="43">
        <f t="shared" si="0"/>
        <v>23</v>
      </c>
      <c r="B28" s="446" t="s">
        <v>43</v>
      </c>
      <c r="C28" s="446" t="s">
        <v>473</v>
      </c>
      <c r="D28" s="288" t="s">
        <v>733</v>
      </c>
      <c r="E28" s="288" t="s">
        <v>733</v>
      </c>
      <c r="F28" s="451" t="s">
        <v>61</v>
      </c>
      <c r="G28" s="452" t="s">
        <v>662</v>
      </c>
    </row>
    <row r="29" spans="1:7" ht="15.5">
      <c r="A29" s="43">
        <f t="shared" si="0"/>
        <v>24</v>
      </c>
      <c r="B29" s="447" t="s">
        <v>172</v>
      </c>
      <c r="C29" s="447" t="s">
        <v>460</v>
      </c>
      <c r="D29" s="288" t="s">
        <v>732</v>
      </c>
      <c r="E29" s="288" t="s">
        <v>733</v>
      </c>
      <c r="F29" s="451" t="s">
        <v>61</v>
      </c>
      <c r="G29" s="452" t="s">
        <v>662</v>
      </c>
    </row>
    <row r="30" spans="1:7" ht="15.5">
      <c r="A30" s="43">
        <f t="shared" si="0"/>
        <v>25</v>
      </c>
      <c r="B30" s="447" t="s">
        <v>173</v>
      </c>
      <c r="C30" s="447" t="s">
        <v>460</v>
      </c>
      <c r="D30" s="288" t="s">
        <v>732</v>
      </c>
      <c r="E30" s="288" t="s">
        <v>733</v>
      </c>
      <c r="F30" s="451" t="s">
        <v>61</v>
      </c>
      <c r="G30" s="452" t="s">
        <v>662</v>
      </c>
    </row>
    <row r="31" spans="1:7" ht="15.5">
      <c r="A31" s="43">
        <f t="shared" si="0"/>
        <v>26</v>
      </c>
      <c r="B31" s="446" t="s">
        <v>46</v>
      </c>
      <c r="C31" s="446" t="s">
        <v>475</v>
      </c>
      <c r="D31" s="288" t="s">
        <v>732</v>
      </c>
      <c r="E31" s="288" t="s">
        <v>56</v>
      </c>
      <c r="F31" s="507" t="s">
        <v>56</v>
      </c>
      <c r="G31" s="541" t="s">
        <v>759</v>
      </c>
    </row>
    <row r="32" spans="1:7" ht="15.5">
      <c r="A32" s="43">
        <f t="shared" si="0"/>
        <v>27</v>
      </c>
      <c r="B32" s="447" t="s">
        <v>174</v>
      </c>
      <c r="C32" s="447" t="s">
        <v>460</v>
      </c>
      <c r="D32" s="288" t="s">
        <v>732</v>
      </c>
      <c r="E32" s="288" t="s">
        <v>56</v>
      </c>
      <c r="F32" s="507" t="s">
        <v>56</v>
      </c>
      <c r="G32" s="507" t="s">
        <v>56</v>
      </c>
    </row>
    <row r="33" spans="1:7" ht="15.5">
      <c r="A33" s="43">
        <f t="shared" si="0"/>
        <v>28</v>
      </c>
      <c r="B33" s="447" t="s">
        <v>175</v>
      </c>
      <c r="C33" s="447" t="s">
        <v>460</v>
      </c>
      <c r="D33" s="288" t="s">
        <v>732</v>
      </c>
      <c r="E33" s="288" t="s">
        <v>733</v>
      </c>
      <c r="F33" s="451" t="s">
        <v>61</v>
      </c>
      <c r="G33" s="452" t="s">
        <v>662</v>
      </c>
    </row>
    <row r="34" spans="1:7" ht="15.5">
      <c r="A34" s="43">
        <f t="shared" si="0"/>
        <v>29</v>
      </c>
      <c r="B34" s="447" t="s">
        <v>182</v>
      </c>
      <c r="C34" s="447" t="s">
        <v>458</v>
      </c>
      <c r="D34" s="288" t="s">
        <v>733</v>
      </c>
      <c r="E34" s="288" t="s">
        <v>733</v>
      </c>
      <c r="F34" s="451" t="s">
        <v>61</v>
      </c>
      <c r="G34" s="452" t="s">
        <v>662</v>
      </c>
    </row>
    <row r="35" spans="1:7" ht="15.5">
      <c r="A35" s="43">
        <f t="shared" si="0"/>
        <v>30</v>
      </c>
      <c r="B35" s="447" t="s">
        <v>183</v>
      </c>
      <c r="C35" s="447" t="s">
        <v>460</v>
      </c>
      <c r="D35" s="288" t="s">
        <v>733</v>
      </c>
      <c r="E35" s="288" t="s">
        <v>733</v>
      </c>
      <c r="F35" s="451" t="s">
        <v>61</v>
      </c>
      <c r="G35" s="452" t="s">
        <v>662</v>
      </c>
    </row>
    <row r="36" spans="1:7" ht="15.5">
      <c r="A36" s="43">
        <f t="shared" si="0"/>
        <v>31</v>
      </c>
      <c r="B36" s="446" t="s">
        <v>48</v>
      </c>
      <c r="C36" s="446" t="s">
        <v>457</v>
      </c>
      <c r="D36" s="288" t="s">
        <v>732</v>
      </c>
      <c r="E36" s="288" t="s">
        <v>56</v>
      </c>
      <c r="F36" s="507" t="s">
        <v>56</v>
      </c>
      <c r="G36" s="507" t="s">
        <v>56</v>
      </c>
    </row>
    <row r="37" spans="1:7" ht="15.5">
      <c r="A37" s="43">
        <f t="shared" si="0"/>
        <v>32</v>
      </c>
      <c r="B37" s="447" t="s">
        <v>184</v>
      </c>
      <c r="C37" s="447" t="s">
        <v>468</v>
      </c>
      <c r="D37" s="288" t="s">
        <v>732</v>
      </c>
      <c r="E37" s="288" t="s">
        <v>733</v>
      </c>
      <c r="F37" s="451" t="s">
        <v>61</v>
      </c>
      <c r="G37" s="452" t="s">
        <v>662</v>
      </c>
    </row>
    <row r="38" spans="1:7" ht="15.5">
      <c r="A38" s="43">
        <f t="shared" si="0"/>
        <v>33</v>
      </c>
      <c r="B38" s="447" t="s">
        <v>185</v>
      </c>
      <c r="C38" s="447" t="s">
        <v>460</v>
      </c>
      <c r="D38" s="288" t="s">
        <v>732</v>
      </c>
      <c r="E38" s="288" t="s">
        <v>733</v>
      </c>
      <c r="F38" s="451" t="s">
        <v>61</v>
      </c>
      <c r="G38" s="452" t="s">
        <v>662</v>
      </c>
    </row>
    <row r="39" spans="1:7" ht="15.5">
      <c r="A39" s="43">
        <f t="shared" si="0"/>
        <v>34</v>
      </c>
      <c r="B39" s="446" t="s">
        <v>186</v>
      </c>
      <c r="C39" s="446" t="s">
        <v>466</v>
      </c>
      <c r="D39" s="288" t="s">
        <v>732</v>
      </c>
      <c r="E39" s="288" t="s">
        <v>733</v>
      </c>
      <c r="F39" s="451" t="s">
        <v>61</v>
      </c>
      <c r="G39" s="452" t="s">
        <v>662</v>
      </c>
    </row>
    <row r="40" spans="1:7" ht="15.5">
      <c r="A40" s="43">
        <f t="shared" si="0"/>
        <v>35</v>
      </c>
      <c r="B40" s="446" t="s">
        <v>54</v>
      </c>
      <c r="C40" s="446" t="s">
        <v>475</v>
      </c>
      <c r="D40" s="288" t="s">
        <v>733</v>
      </c>
      <c r="E40" s="288" t="s">
        <v>733</v>
      </c>
      <c r="F40" s="451" t="s">
        <v>61</v>
      </c>
      <c r="G40" s="452" t="s">
        <v>662</v>
      </c>
    </row>
    <row r="41" spans="1:7" ht="15.5">
      <c r="A41" s="43">
        <f t="shared" si="0"/>
        <v>36</v>
      </c>
      <c r="B41" s="447" t="s">
        <v>187</v>
      </c>
      <c r="C41" s="447" t="s">
        <v>520</v>
      </c>
      <c r="D41" s="288" t="s">
        <v>732</v>
      </c>
      <c r="E41" s="288" t="s">
        <v>733</v>
      </c>
      <c r="F41" s="451" t="s">
        <v>61</v>
      </c>
      <c r="G41" s="452" t="s">
        <v>662</v>
      </c>
    </row>
    <row r="42" spans="1:7" ht="15.5">
      <c r="A42" s="43">
        <f t="shared" si="0"/>
        <v>37</v>
      </c>
      <c r="B42" s="447" t="s">
        <v>188</v>
      </c>
      <c r="C42" s="447" t="s">
        <v>458</v>
      </c>
      <c r="D42" s="288" t="s">
        <v>732</v>
      </c>
      <c r="E42" s="288" t="s">
        <v>733</v>
      </c>
      <c r="F42" s="451" t="s">
        <v>61</v>
      </c>
      <c r="G42" s="452" t="s">
        <v>662</v>
      </c>
    </row>
    <row r="43" spans="1:7" ht="15.5">
      <c r="A43" s="43">
        <f t="shared" si="0"/>
        <v>38</v>
      </c>
      <c r="B43" s="447" t="s">
        <v>189</v>
      </c>
      <c r="C43" s="447" t="s">
        <v>460</v>
      </c>
      <c r="D43" s="288" t="s">
        <v>732</v>
      </c>
      <c r="E43" s="288" t="s">
        <v>733</v>
      </c>
      <c r="F43" s="451" t="s">
        <v>61</v>
      </c>
      <c r="G43" s="452" t="s">
        <v>662</v>
      </c>
    </row>
    <row r="44" spans="1:7" ht="15.5">
      <c r="A44" s="43">
        <f t="shared" si="0"/>
        <v>39</v>
      </c>
      <c r="B44" s="446" t="s">
        <v>565</v>
      </c>
      <c r="C44" s="446" t="s">
        <v>566</v>
      </c>
      <c r="D44" s="288" t="s">
        <v>732</v>
      </c>
      <c r="E44" s="288" t="s">
        <v>733</v>
      </c>
      <c r="F44" s="451" t="s">
        <v>61</v>
      </c>
      <c r="G44" s="452" t="s">
        <v>662</v>
      </c>
    </row>
    <row r="45" spans="1:7" ht="15.5">
      <c r="A45" s="43">
        <f t="shared" si="0"/>
        <v>40</v>
      </c>
      <c r="B45" s="446" t="s">
        <v>567</v>
      </c>
      <c r="C45" s="446" t="s">
        <v>566</v>
      </c>
      <c r="D45" s="288" t="s">
        <v>732</v>
      </c>
      <c r="E45" s="288" t="s">
        <v>733</v>
      </c>
      <c r="F45" s="451" t="s">
        <v>61</v>
      </c>
      <c r="G45" s="452" t="s">
        <v>662</v>
      </c>
    </row>
    <row r="46" spans="1:7" ht="15.5">
      <c r="A46" s="43">
        <f t="shared" si="0"/>
        <v>41</v>
      </c>
      <c r="B46" s="447" t="s">
        <v>568</v>
      </c>
      <c r="C46" s="447" t="s">
        <v>460</v>
      </c>
      <c r="D46" s="288" t="s">
        <v>733</v>
      </c>
      <c r="E46" s="288" t="s">
        <v>733</v>
      </c>
      <c r="F46" s="451" t="s">
        <v>61</v>
      </c>
      <c r="G46" s="452" t="s">
        <v>662</v>
      </c>
    </row>
    <row r="47" spans="1:7" ht="15.5">
      <c r="A47" s="43">
        <f t="shared" si="0"/>
        <v>42</v>
      </c>
      <c r="B47" s="446" t="s">
        <v>569</v>
      </c>
      <c r="C47" s="446" t="s">
        <v>465</v>
      </c>
      <c r="D47" s="288" t="s">
        <v>732</v>
      </c>
      <c r="E47" s="288" t="s">
        <v>733</v>
      </c>
      <c r="F47" s="451" t="s">
        <v>61</v>
      </c>
      <c r="G47" s="452" t="s">
        <v>662</v>
      </c>
    </row>
    <row r="48" spans="1:7" ht="15.5">
      <c r="A48" s="43">
        <f t="shared" si="0"/>
        <v>43</v>
      </c>
      <c r="B48" s="447" t="s">
        <v>570</v>
      </c>
      <c r="C48" s="447" t="s">
        <v>468</v>
      </c>
      <c r="D48" s="288" t="s">
        <v>732</v>
      </c>
      <c r="E48" s="288" t="s">
        <v>733</v>
      </c>
      <c r="F48" s="451" t="s">
        <v>61</v>
      </c>
      <c r="G48" s="452" t="s">
        <v>662</v>
      </c>
    </row>
    <row r="49" spans="1:7" ht="15.5">
      <c r="A49" s="43">
        <f t="shared" si="0"/>
        <v>44</v>
      </c>
      <c r="B49" s="447" t="s">
        <v>571</v>
      </c>
      <c r="C49" s="447" t="s">
        <v>458</v>
      </c>
      <c r="D49" s="288" t="s">
        <v>732</v>
      </c>
      <c r="E49" s="515" t="s">
        <v>738</v>
      </c>
      <c r="F49" s="451" t="s">
        <v>61</v>
      </c>
      <c r="G49" s="517" t="s">
        <v>662</v>
      </c>
    </row>
    <row r="50" spans="1:7" ht="15.5">
      <c r="A50" s="43">
        <f t="shared" si="0"/>
        <v>45</v>
      </c>
      <c r="B50" s="447" t="s">
        <v>572</v>
      </c>
      <c r="C50" s="447" t="s">
        <v>458</v>
      </c>
      <c r="D50" s="288" t="s">
        <v>733</v>
      </c>
      <c r="E50" s="288" t="s">
        <v>733</v>
      </c>
      <c r="F50" s="451" t="s">
        <v>61</v>
      </c>
      <c r="G50" s="452" t="s">
        <v>662</v>
      </c>
    </row>
    <row r="51" spans="1:7" ht="15.5">
      <c r="A51" s="43">
        <f t="shared" si="0"/>
        <v>46</v>
      </c>
      <c r="B51" s="447" t="s">
        <v>573</v>
      </c>
      <c r="C51" s="447" t="s">
        <v>458</v>
      </c>
      <c r="D51" s="288" t="s">
        <v>732</v>
      </c>
      <c r="E51" s="288" t="s">
        <v>733</v>
      </c>
      <c r="F51" s="451" t="s">
        <v>61</v>
      </c>
      <c r="G51" s="452" t="s">
        <v>662</v>
      </c>
    </row>
    <row r="52" spans="1:7" ht="15.5">
      <c r="A52" s="43">
        <f t="shared" si="0"/>
        <v>47</v>
      </c>
      <c r="B52" s="446" t="s">
        <v>620</v>
      </c>
      <c r="C52" s="446" t="s">
        <v>523</v>
      </c>
      <c r="D52" s="288" t="s">
        <v>733</v>
      </c>
      <c r="E52" s="288" t="s">
        <v>733</v>
      </c>
      <c r="F52" s="451" t="s">
        <v>61</v>
      </c>
      <c r="G52" s="452" t="s">
        <v>662</v>
      </c>
    </row>
  </sheetData>
  <autoFilter ref="A5:G52" xr:uid="{00000000-0009-0000-0000-000004000000}"/>
  <conditionalFormatting sqref="D6:E52">
    <cfRule type="containsText" dxfId="10" priority="2" operator="containsText" text="PENDING">
      <formula>NOT(ISERROR(SEARCH("PENDING",D6)))</formula>
    </cfRule>
    <cfRule type="containsText" dxfId="9" priority="3" operator="containsText" text="COMPLETED">
      <formula>NOT(ISERROR(SEARCH("COMPLETED",D6)))</formula>
    </cfRule>
    <cfRule type="cellIs" dxfId="8" priority="4" operator="greaterThan">
      <formula>0</formula>
    </cfRule>
  </conditionalFormatting>
  <conditionalFormatting sqref="E6:E52">
    <cfRule type="containsText" dxfId="7" priority="1" operator="containsText" text="WIP">
      <formula>NOT(ISERROR(SEARCH("WIP",E6)))</formula>
    </cfRule>
  </conditionalFormatting>
  <conditionalFormatting sqref="G4:G7 G9:G13 G15 G17:G30 G33:G35 G37:G48 G50:G52">
    <cfRule type="containsText" dxfId="6" priority="81" operator="containsText" text="Pending">
      <formula>NOT(ISERROR(SEARCH("Pending",G4)))</formula>
    </cfRule>
  </conditionalFormatting>
  <conditionalFormatting sqref="G6:G7 G9:G13 G15 G17:G30 G33:G35 G37:G48 G50:G52">
    <cfRule type="containsText" dxfId="5" priority="78" operator="containsText" text="Pending">
      <formula>NOT(ISERROR(SEARCH("Pending",G6)))</formula>
    </cfRule>
    <cfRule type="containsText" dxfId="4" priority="79" operator="containsText" text="WIP">
      <formula>NOT(ISERROR(SEARCH("WIP",G6)))</formula>
    </cfRule>
    <cfRule type="containsText" dxfId="3" priority="80" operator="containsText" text="ROW">
      <formula>NOT(ISERROR(SEARCH("ROW",G6)))</formula>
    </cfRule>
    <cfRule type="containsText" dxfId="2" priority="82" operator="containsText" text="Completed">
      <formula>NOT(ISERROR(SEARCH("Completed",G6)))</formula>
    </cfRule>
  </conditionalFormatting>
  <pageMargins left="0.51181102362204722" right="0.51181102362204722" top="0.55118110236220474" bottom="0.55118110236220474" header="0.31496062992125984" footer="0.31496062992125984"/>
  <pageSetup paperSize="9" scale="85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44"/>
  <sheetViews>
    <sheetView zoomScale="80" zoomScaleNormal="80" workbookViewId="0">
      <selection activeCell="O31" sqref="O31"/>
    </sheetView>
  </sheetViews>
  <sheetFormatPr defaultRowHeight="18.5"/>
  <cols>
    <col min="1" max="1" width="7.90625" style="390" customWidth="1"/>
    <col min="2" max="4" width="10.453125" style="391" customWidth="1"/>
    <col min="5" max="5" width="12.54296875" style="392" customWidth="1"/>
    <col min="6" max="7" width="12.54296875" style="391" customWidth="1"/>
    <col min="8" max="10" width="12.54296875" style="450" customWidth="1"/>
  </cols>
  <sheetData>
    <row r="1" spans="1:12" ht="8" customHeight="1" thickBot="1"/>
    <row r="2" spans="1:12" s="32" customFormat="1" ht="15" customHeight="1">
      <c r="A2" s="726" t="s">
        <v>532</v>
      </c>
      <c r="B2" s="727"/>
      <c r="C2" s="727"/>
      <c r="D2" s="727"/>
      <c r="E2" s="727"/>
      <c r="F2" s="727"/>
      <c r="G2" s="727"/>
      <c r="H2" s="727"/>
      <c r="I2" s="727"/>
      <c r="J2" s="728"/>
    </row>
    <row r="3" spans="1:12" ht="15.5">
      <c r="A3" s="733" t="s">
        <v>525</v>
      </c>
      <c r="B3" s="729" t="s">
        <v>526</v>
      </c>
      <c r="C3" s="729"/>
      <c r="D3" s="724" t="s">
        <v>612</v>
      </c>
      <c r="E3" s="724" t="s">
        <v>613</v>
      </c>
      <c r="F3" s="724" t="s">
        <v>614</v>
      </c>
      <c r="G3" s="724" t="s">
        <v>615</v>
      </c>
      <c r="H3" s="729" t="s">
        <v>109</v>
      </c>
      <c r="I3" s="729" t="s">
        <v>513</v>
      </c>
      <c r="J3" s="730" t="s">
        <v>527</v>
      </c>
    </row>
    <row r="4" spans="1:12" ht="26.5" customHeight="1">
      <c r="A4" s="733"/>
      <c r="B4" s="393" t="s">
        <v>528</v>
      </c>
      <c r="C4" s="393" t="s">
        <v>529</v>
      </c>
      <c r="D4" s="725"/>
      <c r="E4" s="725"/>
      <c r="F4" s="725"/>
      <c r="G4" s="725"/>
      <c r="H4" s="729"/>
      <c r="I4" s="729"/>
      <c r="J4" s="730"/>
    </row>
    <row r="5" spans="1:12" ht="18" customHeight="1">
      <c r="A5" s="394">
        <v>1</v>
      </c>
      <c r="B5" s="395" t="s">
        <v>23</v>
      </c>
      <c r="C5" s="395" t="s">
        <v>24</v>
      </c>
      <c r="D5" s="396">
        <v>249.63499999999999</v>
      </c>
      <c r="E5" s="397">
        <v>0</v>
      </c>
      <c r="F5" s="398"/>
      <c r="G5" s="399">
        <f>D5</f>
        <v>249.63499999999999</v>
      </c>
      <c r="H5" s="508">
        <v>1</v>
      </c>
      <c r="I5" s="508">
        <v>1</v>
      </c>
      <c r="J5" s="509">
        <v>0</v>
      </c>
    </row>
    <row r="6" spans="1:12" ht="18" customHeight="1">
      <c r="A6" s="394">
        <f>A5+1</f>
        <v>2</v>
      </c>
      <c r="B6" s="395" t="str">
        <f>C5</f>
        <v>AP33</v>
      </c>
      <c r="C6" s="395" t="s">
        <v>122</v>
      </c>
      <c r="D6" s="396">
        <v>2015</v>
      </c>
      <c r="E6" s="397">
        <v>4</v>
      </c>
      <c r="F6" s="399">
        <f>D6</f>
        <v>2015</v>
      </c>
      <c r="G6" s="398"/>
      <c r="H6" s="508">
        <v>1</v>
      </c>
      <c r="I6" s="508">
        <v>1</v>
      </c>
      <c r="J6" s="509">
        <v>1</v>
      </c>
    </row>
    <row r="7" spans="1:12" ht="18" customHeight="1">
      <c r="A7" s="394">
        <f t="shared" ref="A7:A43" si="0">A6+1</f>
        <v>3</v>
      </c>
      <c r="B7" s="395" t="str">
        <f t="shared" ref="B7:B43" si="1">C6</f>
        <v>33/5</v>
      </c>
      <c r="C7" s="395" t="s">
        <v>123</v>
      </c>
      <c r="D7" s="396">
        <v>380</v>
      </c>
      <c r="E7" s="397">
        <v>0</v>
      </c>
      <c r="F7" s="398"/>
      <c r="G7" s="399">
        <f>D7</f>
        <v>380</v>
      </c>
      <c r="H7" s="508">
        <v>0</v>
      </c>
      <c r="I7" s="508">
        <v>0</v>
      </c>
      <c r="J7" s="509">
        <v>0</v>
      </c>
    </row>
    <row r="8" spans="1:12" ht="18" customHeight="1">
      <c r="A8" s="394">
        <f t="shared" si="0"/>
        <v>4</v>
      </c>
      <c r="B8" s="395" t="str">
        <f t="shared" si="1"/>
        <v>33/6</v>
      </c>
      <c r="C8" s="395" t="s">
        <v>501</v>
      </c>
      <c r="D8" s="396">
        <v>2537.42</v>
      </c>
      <c r="E8" s="397">
        <v>6</v>
      </c>
      <c r="F8" s="399">
        <f t="shared" ref="F8:F10" si="2">D8</f>
        <v>2537.42</v>
      </c>
      <c r="G8" s="399"/>
      <c r="H8" s="508">
        <v>2</v>
      </c>
      <c r="I8" s="508">
        <v>6</v>
      </c>
      <c r="J8" s="509">
        <v>2</v>
      </c>
    </row>
    <row r="9" spans="1:12" ht="18" customHeight="1">
      <c r="A9" s="394">
        <f t="shared" si="0"/>
        <v>5</v>
      </c>
      <c r="B9" s="395" t="str">
        <f t="shared" si="1"/>
        <v>34/0</v>
      </c>
      <c r="C9" s="395" t="s">
        <v>26</v>
      </c>
      <c r="D9" s="396">
        <v>1983.46</v>
      </c>
      <c r="E9" s="397">
        <v>4</v>
      </c>
      <c r="F9" s="399">
        <f t="shared" si="2"/>
        <v>1983.46</v>
      </c>
      <c r="G9" s="399"/>
      <c r="H9" s="508">
        <v>5</v>
      </c>
      <c r="I9" s="508">
        <v>3</v>
      </c>
      <c r="J9" s="509">
        <v>0</v>
      </c>
      <c r="L9" s="494"/>
    </row>
    <row r="10" spans="1:12" ht="18" customHeight="1">
      <c r="A10" s="394">
        <f t="shared" si="0"/>
        <v>6</v>
      </c>
      <c r="B10" s="395" t="str">
        <f t="shared" si="1"/>
        <v>AP35</v>
      </c>
      <c r="C10" s="395" t="s">
        <v>27</v>
      </c>
      <c r="D10" s="396">
        <v>4480.0200000000004</v>
      </c>
      <c r="E10" s="397">
        <v>11</v>
      </c>
      <c r="F10" s="399">
        <f t="shared" si="2"/>
        <v>4480.0200000000004</v>
      </c>
      <c r="G10" s="399"/>
      <c r="H10" s="508">
        <v>8</v>
      </c>
      <c r="I10" s="508">
        <v>3</v>
      </c>
      <c r="J10" s="509">
        <v>0</v>
      </c>
      <c r="L10" s="494"/>
    </row>
    <row r="11" spans="1:12" ht="18" customHeight="1">
      <c r="A11" s="394">
        <f t="shared" si="0"/>
        <v>7</v>
      </c>
      <c r="B11" s="395" t="str">
        <f t="shared" si="1"/>
        <v>AP36</v>
      </c>
      <c r="C11" s="395" t="s">
        <v>19</v>
      </c>
      <c r="D11" s="396">
        <v>480</v>
      </c>
      <c r="E11" s="397">
        <v>0</v>
      </c>
      <c r="F11" s="399"/>
      <c r="G11" s="399">
        <f t="shared" ref="G11:G12" si="3">D11</f>
        <v>480</v>
      </c>
      <c r="H11" s="508">
        <v>0</v>
      </c>
      <c r="I11" s="508">
        <v>0</v>
      </c>
      <c r="J11" s="509">
        <v>0</v>
      </c>
      <c r="L11" s="494"/>
    </row>
    <row r="12" spans="1:12" ht="18" customHeight="1">
      <c r="A12" s="394">
        <f t="shared" si="0"/>
        <v>8</v>
      </c>
      <c r="B12" s="395" t="str">
        <f t="shared" si="1"/>
        <v>36/1</v>
      </c>
      <c r="C12" s="395" t="s">
        <v>530</v>
      </c>
      <c r="D12" s="396">
        <v>297.32</v>
      </c>
      <c r="E12" s="397">
        <v>0</v>
      </c>
      <c r="F12" s="399"/>
      <c r="G12" s="399">
        <f t="shared" si="3"/>
        <v>297.32</v>
      </c>
      <c r="H12" s="508">
        <v>0</v>
      </c>
      <c r="I12" s="508">
        <v>0</v>
      </c>
      <c r="J12" s="509">
        <v>0</v>
      </c>
      <c r="L12" s="494"/>
    </row>
    <row r="13" spans="1:12" ht="15" customHeight="1">
      <c r="A13" s="394">
        <f t="shared" si="0"/>
        <v>9</v>
      </c>
      <c r="B13" s="395" t="str">
        <f t="shared" si="1"/>
        <v>37/0</v>
      </c>
      <c r="C13" s="395" t="s">
        <v>22</v>
      </c>
      <c r="D13" s="396">
        <v>1258.78</v>
      </c>
      <c r="E13" s="397">
        <v>2</v>
      </c>
      <c r="F13" s="399">
        <f t="shared" ref="F13:F14" si="4">D13</f>
        <v>1258.78</v>
      </c>
      <c r="G13" s="399"/>
      <c r="H13" s="508">
        <v>2</v>
      </c>
      <c r="I13" s="508">
        <v>2</v>
      </c>
      <c r="J13" s="509">
        <v>0</v>
      </c>
      <c r="L13" s="494"/>
    </row>
    <row r="14" spans="1:12" ht="15" customHeight="1">
      <c r="A14" s="394">
        <f t="shared" si="0"/>
        <v>10</v>
      </c>
      <c r="B14" s="395" t="str">
        <f t="shared" si="1"/>
        <v>AP38</v>
      </c>
      <c r="C14" s="395" t="s">
        <v>29</v>
      </c>
      <c r="D14" s="396">
        <v>1284.8800000000001</v>
      </c>
      <c r="E14" s="397">
        <v>2</v>
      </c>
      <c r="F14" s="399">
        <f t="shared" si="4"/>
        <v>1284.8800000000001</v>
      </c>
      <c r="G14" s="399"/>
      <c r="H14" s="508">
        <v>4</v>
      </c>
      <c r="I14" s="508">
        <v>2</v>
      </c>
      <c r="J14" s="509">
        <v>0</v>
      </c>
    </row>
    <row r="15" spans="1:12" ht="15" customHeight="1">
      <c r="A15" s="394">
        <f t="shared" si="0"/>
        <v>11</v>
      </c>
      <c r="B15" s="395" t="str">
        <f t="shared" si="1"/>
        <v>AP39</v>
      </c>
      <c r="C15" s="395" t="s">
        <v>30</v>
      </c>
      <c r="D15" s="396">
        <v>248.04</v>
      </c>
      <c r="E15" s="397">
        <v>0</v>
      </c>
      <c r="F15" s="399"/>
      <c r="G15" s="399">
        <f>D15</f>
        <v>248.04</v>
      </c>
      <c r="H15" s="508">
        <v>1</v>
      </c>
      <c r="I15" s="508">
        <v>0</v>
      </c>
      <c r="J15" s="509">
        <v>0</v>
      </c>
    </row>
    <row r="16" spans="1:12" ht="15" customHeight="1">
      <c r="A16" s="394">
        <f t="shared" si="0"/>
        <v>12</v>
      </c>
      <c r="B16" s="395" t="str">
        <f t="shared" si="1"/>
        <v>AP40</v>
      </c>
      <c r="C16" s="395" t="s">
        <v>31</v>
      </c>
      <c r="D16" s="396">
        <v>2426.4499999999998</v>
      </c>
      <c r="E16" s="397">
        <v>5</v>
      </c>
      <c r="F16" s="399">
        <f t="shared" ref="F16:F20" si="5">D16</f>
        <v>2426.4499999999998</v>
      </c>
      <c r="G16" s="399"/>
      <c r="H16" s="508">
        <v>2</v>
      </c>
      <c r="I16" s="508">
        <v>2</v>
      </c>
      <c r="J16" s="509">
        <v>0</v>
      </c>
    </row>
    <row r="17" spans="1:10" ht="15" customHeight="1">
      <c r="A17" s="394">
        <f t="shared" si="0"/>
        <v>13</v>
      </c>
      <c r="B17" s="395" t="str">
        <f t="shared" si="1"/>
        <v>AP41</v>
      </c>
      <c r="C17" s="395" t="s">
        <v>32</v>
      </c>
      <c r="D17" s="396">
        <v>2473.21</v>
      </c>
      <c r="E17" s="397">
        <v>5</v>
      </c>
      <c r="F17" s="399">
        <f t="shared" si="5"/>
        <v>2473.21</v>
      </c>
      <c r="G17" s="399"/>
      <c r="H17" s="508">
        <v>2</v>
      </c>
      <c r="I17" s="508">
        <v>1</v>
      </c>
      <c r="J17" s="509">
        <v>0</v>
      </c>
    </row>
    <row r="18" spans="1:10" ht="15" customHeight="1">
      <c r="A18" s="394">
        <f t="shared" si="0"/>
        <v>14</v>
      </c>
      <c r="B18" s="395" t="str">
        <f t="shared" si="1"/>
        <v>AP42</v>
      </c>
      <c r="C18" s="395" t="s">
        <v>33</v>
      </c>
      <c r="D18" s="396">
        <v>1105.78</v>
      </c>
      <c r="E18" s="397">
        <v>2</v>
      </c>
      <c r="F18" s="399">
        <f t="shared" si="5"/>
        <v>1105.78</v>
      </c>
      <c r="G18" s="399"/>
      <c r="H18" s="508">
        <v>2</v>
      </c>
      <c r="I18" s="508">
        <v>3</v>
      </c>
      <c r="J18" s="509">
        <v>0</v>
      </c>
    </row>
    <row r="19" spans="1:10" ht="15" customHeight="1">
      <c r="A19" s="394">
        <f t="shared" si="0"/>
        <v>15</v>
      </c>
      <c r="B19" s="395" t="str">
        <f t="shared" si="1"/>
        <v>AP43</v>
      </c>
      <c r="C19" s="395" t="s">
        <v>34</v>
      </c>
      <c r="D19" s="396">
        <v>1444.8</v>
      </c>
      <c r="E19" s="397">
        <v>3</v>
      </c>
      <c r="F19" s="399">
        <f t="shared" si="5"/>
        <v>1444.8</v>
      </c>
      <c r="G19" s="399"/>
      <c r="H19" s="508">
        <v>4</v>
      </c>
      <c r="I19" s="508">
        <v>1</v>
      </c>
      <c r="J19" s="509">
        <v>0</v>
      </c>
    </row>
    <row r="20" spans="1:10" ht="15" customHeight="1">
      <c r="A20" s="394">
        <f t="shared" si="0"/>
        <v>16</v>
      </c>
      <c r="B20" s="395" t="str">
        <f t="shared" si="1"/>
        <v>AP44</v>
      </c>
      <c r="C20" s="395" t="s">
        <v>35</v>
      </c>
      <c r="D20" s="396">
        <v>697.56</v>
      </c>
      <c r="E20" s="397">
        <v>1</v>
      </c>
      <c r="F20" s="399">
        <f t="shared" si="5"/>
        <v>697.56</v>
      </c>
      <c r="G20" s="399"/>
      <c r="H20" s="508">
        <v>2</v>
      </c>
      <c r="I20" s="508">
        <v>2</v>
      </c>
      <c r="J20" s="509">
        <v>0</v>
      </c>
    </row>
    <row r="21" spans="1:10" ht="15" customHeight="1">
      <c r="A21" s="394">
        <f t="shared" si="0"/>
        <v>17</v>
      </c>
      <c r="B21" s="395" t="str">
        <f t="shared" si="1"/>
        <v>AP45</v>
      </c>
      <c r="C21" s="395" t="s">
        <v>4</v>
      </c>
      <c r="D21" s="396">
        <v>242</v>
      </c>
      <c r="E21" s="397">
        <v>0</v>
      </c>
      <c r="F21" s="399"/>
      <c r="G21" s="399">
        <f>D21</f>
        <v>242</v>
      </c>
      <c r="H21" s="508">
        <v>0</v>
      </c>
      <c r="I21" s="508">
        <v>0</v>
      </c>
      <c r="J21" s="509">
        <v>0</v>
      </c>
    </row>
    <row r="22" spans="1:10" ht="15" customHeight="1">
      <c r="A22" s="394">
        <f t="shared" si="0"/>
        <v>18</v>
      </c>
      <c r="B22" s="395" t="str">
        <f t="shared" si="1"/>
        <v>45/1</v>
      </c>
      <c r="C22" s="395" t="s">
        <v>36</v>
      </c>
      <c r="D22" s="396">
        <v>1272.52</v>
      </c>
      <c r="E22" s="397">
        <v>2</v>
      </c>
      <c r="F22" s="399">
        <f t="shared" ref="F22:F27" si="6">D22</f>
        <v>1272.52</v>
      </c>
      <c r="G22" s="399"/>
      <c r="H22" s="508">
        <v>5</v>
      </c>
      <c r="I22" s="508">
        <v>2</v>
      </c>
      <c r="J22" s="509">
        <v>0</v>
      </c>
    </row>
    <row r="23" spans="1:10" ht="15" customHeight="1">
      <c r="A23" s="394">
        <f t="shared" si="0"/>
        <v>19</v>
      </c>
      <c r="B23" s="395" t="str">
        <f t="shared" si="1"/>
        <v>AP46</v>
      </c>
      <c r="C23" s="395" t="s">
        <v>160</v>
      </c>
      <c r="D23" s="396">
        <v>2745</v>
      </c>
      <c r="E23" s="397">
        <v>6</v>
      </c>
      <c r="F23" s="399">
        <f t="shared" si="6"/>
        <v>2745</v>
      </c>
      <c r="G23" s="399"/>
      <c r="H23" s="508">
        <v>5</v>
      </c>
      <c r="I23" s="508">
        <v>6</v>
      </c>
      <c r="J23" s="509">
        <v>1</v>
      </c>
    </row>
    <row r="24" spans="1:10" ht="15" customHeight="1">
      <c r="A24" s="394">
        <f t="shared" si="0"/>
        <v>20</v>
      </c>
      <c r="B24" s="395" t="str">
        <f t="shared" si="1"/>
        <v>46/7</v>
      </c>
      <c r="C24" s="395" t="s">
        <v>616</v>
      </c>
      <c r="D24" s="396">
        <v>3547.25</v>
      </c>
      <c r="E24" s="397">
        <v>8</v>
      </c>
      <c r="F24" s="399">
        <f t="shared" si="6"/>
        <v>3547.25</v>
      </c>
      <c r="G24" s="399"/>
      <c r="H24" s="508">
        <v>8</v>
      </c>
      <c r="I24" s="508">
        <v>4</v>
      </c>
      <c r="J24" s="509">
        <v>1</v>
      </c>
    </row>
    <row r="25" spans="1:10" ht="15" customHeight="1">
      <c r="A25" s="394">
        <f>A23+1</f>
        <v>20</v>
      </c>
      <c r="B25" s="395" t="str">
        <f t="shared" si="1"/>
        <v>AP47/0</v>
      </c>
      <c r="C25" s="395" t="s">
        <v>39</v>
      </c>
      <c r="D25" s="396">
        <v>813.45</v>
      </c>
      <c r="E25" s="397">
        <v>1</v>
      </c>
      <c r="F25" s="399">
        <f t="shared" si="6"/>
        <v>813.45</v>
      </c>
      <c r="G25" s="399"/>
      <c r="H25" s="508">
        <v>3</v>
      </c>
      <c r="I25" s="508">
        <v>1</v>
      </c>
      <c r="J25" s="509">
        <v>1</v>
      </c>
    </row>
    <row r="26" spans="1:10" ht="15" customHeight="1">
      <c r="A26" s="394">
        <f t="shared" si="0"/>
        <v>21</v>
      </c>
      <c r="B26" s="395" t="str">
        <f t="shared" si="1"/>
        <v>AP48</v>
      </c>
      <c r="C26" s="395" t="s">
        <v>617</v>
      </c>
      <c r="D26" s="396">
        <v>1257.06</v>
      </c>
      <c r="E26" s="397">
        <v>2</v>
      </c>
      <c r="F26" s="399">
        <f t="shared" si="6"/>
        <v>1257.06</v>
      </c>
      <c r="G26" s="399"/>
      <c r="H26" s="508">
        <v>5</v>
      </c>
      <c r="I26" s="508">
        <v>4</v>
      </c>
      <c r="J26" s="509">
        <v>1</v>
      </c>
    </row>
    <row r="27" spans="1:10" ht="15" customHeight="1">
      <c r="A27" s="394"/>
      <c r="B27" s="395" t="str">
        <f t="shared" si="1"/>
        <v>48A/0</v>
      </c>
      <c r="C27" s="400" t="s">
        <v>618</v>
      </c>
      <c r="D27" s="396">
        <v>1101.05</v>
      </c>
      <c r="E27" s="397">
        <v>2</v>
      </c>
      <c r="F27" s="399">
        <f t="shared" si="6"/>
        <v>1101.05</v>
      </c>
      <c r="G27" s="399"/>
      <c r="H27" s="508">
        <v>3</v>
      </c>
      <c r="I27" s="508"/>
      <c r="J27" s="509"/>
    </row>
    <row r="28" spans="1:10" ht="15" customHeight="1">
      <c r="A28" s="394">
        <f>A26+1</f>
        <v>22</v>
      </c>
      <c r="B28" s="395" t="str">
        <f t="shared" si="1"/>
        <v>49/0</v>
      </c>
      <c r="C28" s="395" t="s">
        <v>42</v>
      </c>
      <c r="D28" s="396">
        <v>417.22</v>
      </c>
      <c r="E28" s="397">
        <v>0</v>
      </c>
      <c r="F28" s="399"/>
      <c r="G28" s="399">
        <f t="shared" ref="G28:G30" si="7">D28</f>
        <v>417.22</v>
      </c>
      <c r="H28" s="508">
        <v>2</v>
      </c>
      <c r="I28" s="508">
        <v>0</v>
      </c>
      <c r="J28" s="509">
        <v>0</v>
      </c>
    </row>
    <row r="29" spans="1:10" ht="15" customHeight="1">
      <c r="A29" s="394">
        <f t="shared" si="0"/>
        <v>23</v>
      </c>
      <c r="B29" s="395" t="str">
        <f t="shared" si="1"/>
        <v>AP50</v>
      </c>
      <c r="C29" s="395" t="s">
        <v>43</v>
      </c>
      <c r="D29" s="396">
        <v>249.6</v>
      </c>
      <c r="E29" s="397">
        <v>0</v>
      </c>
      <c r="F29" s="399"/>
      <c r="G29" s="399">
        <f t="shared" si="7"/>
        <v>249.6</v>
      </c>
      <c r="H29" s="508">
        <v>0</v>
      </c>
      <c r="I29" s="508">
        <v>3</v>
      </c>
      <c r="J29" s="509">
        <v>0</v>
      </c>
    </row>
    <row r="30" spans="1:10" ht="15" customHeight="1">
      <c r="A30" s="394">
        <f t="shared" si="0"/>
        <v>24</v>
      </c>
      <c r="B30" s="395" t="str">
        <f t="shared" si="1"/>
        <v>AP51</v>
      </c>
      <c r="C30" s="395" t="s">
        <v>44</v>
      </c>
      <c r="D30" s="396">
        <v>333.6</v>
      </c>
      <c r="E30" s="397">
        <v>0</v>
      </c>
      <c r="F30" s="399"/>
      <c r="G30" s="399">
        <f t="shared" si="7"/>
        <v>333.6</v>
      </c>
      <c r="H30" s="508">
        <v>0</v>
      </c>
      <c r="I30" s="508">
        <v>0</v>
      </c>
      <c r="J30" s="509">
        <v>0</v>
      </c>
    </row>
    <row r="31" spans="1:10" ht="15" customHeight="1">
      <c r="A31" s="394">
        <f t="shared" si="0"/>
        <v>25</v>
      </c>
      <c r="B31" s="395" t="str">
        <f t="shared" si="1"/>
        <v>AP52</v>
      </c>
      <c r="C31" s="395" t="s">
        <v>45</v>
      </c>
      <c r="D31" s="396">
        <v>1034.0999999999999</v>
      </c>
      <c r="E31" s="397">
        <v>2</v>
      </c>
      <c r="F31" s="399">
        <f>D31</f>
        <v>1034.0999999999999</v>
      </c>
      <c r="G31" s="399"/>
      <c r="H31" s="508">
        <v>1</v>
      </c>
      <c r="I31" s="508">
        <v>0</v>
      </c>
      <c r="J31" s="509">
        <v>0</v>
      </c>
    </row>
    <row r="32" spans="1:10" ht="15" customHeight="1">
      <c r="A32" s="394">
        <f t="shared" si="0"/>
        <v>26</v>
      </c>
      <c r="B32" s="395" t="str">
        <f t="shared" si="1"/>
        <v>AP53</v>
      </c>
      <c r="C32" s="395" t="s">
        <v>46</v>
      </c>
      <c r="D32" s="396">
        <v>258.62</v>
      </c>
      <c r="E32" s="397">
        <v>0</v>
      </c>
      <c r="F32" s="399"/>
      <c r="G32" s="399">
        <f>D32</f>
        <v>258.62</v>
      </c>
      <c r="H32" s="508">
        <v>0</v>
      </c>
      <c r="I32" s="508">
        <v>0</v>
      </c>
      <c r="J32" s="509">
        <v>0</v>
      </c>
    </row>
    <row r="33" spans="1:15" ht="15" customHeight="1">
      <c r="A33" s="394">
        <f t="shared" si="0"/>
        <v>27</v>
      </c>
      <c r="B33" s="395" t="str">
        <f t="shared" si="1"/>
        <v>AP54</v>
      </c>
      <c r="C33" s="395" t="s">
        <v>47</v>
      </c>
      <c r="D33" s="396">
        <v>1836.69</v>
      </c>
      <c r="E33" s="397">
        <v>4</v>
      </c>
      <c r="F33" s="399">
        <f t="shared" ref="F33:F35" si="8">D33</f>
        <v>1836.69</v>
      </c>
      <c r="G33" s="399"/>
      <c r="H33" s="508">
        <v>11</v>
      </c>
      <c r="I33" s="508">
        <v>12</v>
      </c>
      <c r="J33" s="509">
        <v>0</v>
      </c>
    </row>
    <row r="34" spans="1:15" ht="15" customHeight="1">
      <c r="A34" s="394">
        <f t="shared" si="0"/>
        <v>28</v>
      </c>
      <c r="B34" s="395" t="str">
        <f t="shared" si="1"/>
        <v>AP55</v>
      </c>
      <c r="C34" s="395" t="s">
        <v>48</v>
      </c>
      <c r="D34" s="396">
        <v>2704.49</v>
      </c>
      <c r="E34" s="397">
        <v>6</v>
      </c>
      <c r="F34" s="399">
        <f t="shared" si="8"/>
        <v>2704.49</v>
      </c>
      <c r="G34" s="399"/>
      <c r="H34" s="508">
        <v>13</v>
      </c>
      <c r="I34" s="508">
        <v>5</v>
      </c>
      <c r="J34" s="509">
        <v>0</v>
      </c>
    </row>
    <row r="35" spans="1:15" ht="15" customHeight="1">
      <c r="A35" s="394">
        <f t="shared" si="0"/>
        <v>29</v>
      </c>
      <c r="B35" s="395" t="str">
        <f t="shared" si="1"/>
        <v>AP56</v>
      </c>
      <c r="C35" s="395" t="s">
        <v>186</v>
      </c>
      <c r="D35" s="396">
        <v>1230</v>
      </c>
      <c r="E35" s="397">
        <v>2</v>
      </c>
      <c r="F35" s="399">
        <f t="shared" si="8"/>
        <v>1230</v>
      </c>
      <c r="G35" s="399"/>
      <c r="H35" s="508">
        <v>4</v>
      </c>
      <c r="I35" s="508">
        <v>2</v>
      </c>
      <c r="J35" s="509"/>
    </row>
    <row r="36" spans="1:15" ht="18" customHeight="1">
      <c r="A36" s="394">
        <f t="shared" si="0"/>
        <v>30</v>
      </c>
      <c r="B36" s="395" t="str">
        <f t="shared" si="1"/>
        <v>56/3</v>
      </c>
      <c r="C36" s="401" t="s">
        <v>531</v>
      </c>
      <c r="D36" s="402">
        <v>276.49</v>
      </c>
      <c r="E36" s="397">
        <v>0</v>
      </c>
      <c r="F36" s="399"/>
      <c r="G36" s="399">
        <f>D36</f>
        <v>276.49</v>
      </c>
      <c r="H36" s="510">
        <v>0</v>
      </c>
      <c r="I36" s="510">
        <v>3</v>
      </c>
      <c r="J36" s="511">
        <v>0</v>
      </c>
    </row>
    <row r="37" spans="1:15" ht="18" customHeight="1">
      <c r="A37" s="394">
        <f t="shared" si="0"/>
        <v>31</v>
      </c>
      <c r="B37" s="395" t="str">
        <f t="shared" si="1"/>
        <v>57/0</v>
      </c>
      <c r="C37" s="403" t="s">
        <v>565</v>
      </c>
      <c r="D37" s="404">
        <v>1535.81</v>
      </c>
      <c r="E37" s="397">
        <v>3</v>
      </c>
      <c r="F37" s="399">
        <f>D37</f>
        <v>1535.81</v>
      </c>
      <c r="G37" s="399"/>
      <c r="H37" s="510">
        <v>10</v>
      </c>
      <c r="I37" s="510">
        <v>3</v>
      </c>
      <c r="J37" s="511">
        <v>0</v>
      </c>
      <c r="O37" s="2"/>
    </row>
    <row r="38" spans="1:15" ht="18" customHeight="1">
      <c r="A38" s="394">
        <f t="shared" si="0"/>
        <v>32</v>
      </c>
      <c r="B38" s="395" t="str">
        <f t="shared" si="1"/>
        <v>58/0</v>
      </c>
      <c r="C38" s="403" t="s">
        <v>567</v>
      </c>
      <c r="D38" s="404">
        <v>203.9</v>
      </c>
      <c r="E38" s="397">
        <v>0</v>
      </c>
      <c r="F38" s="399"/>
      <c r="G38" s="399">
        <f>D38</f>
        <v>203.9</v>
      </c>
      <c r="H38" s="510">
        <v>0</v>
      </c>
      <c r="I38" s="510">
        <v>0</v>
      </c>
      <c r="J38" s="511">
        <v>0</v>
      </c>
    </row>
    <row r="39" spans="1:15" ht="18" customHeight="1">
      <c r="A39" s="394">
        <f t="shared" si="0"/>
        <v>33</v>
      </c>
      <c r="B39" s="395" t="str">
        <f t="shared" si="1"/>
        <v>59/0</v>
      </c>
      <c r="C39" s="403" t="s">
        <v>569</v>
      </c>
      <c r="D39" s="404">
        <v>702.8</v>
      </c>
      <c r="E39" s="397">
        <v>1</v>
      </c>
      <c r="F39" s="399">
        <f t="shared" ref="F39:F40" si="9">D39</f>
        <v>702.8</v>
      </c>
      <c r="G39" s="399"/>
      <c r="H39" s="510">
        <v>5</v>
      </c>
      <c r="I39" s="510">
        <v>1</v>
      </c>
      <c r="J39" s="511">
        <v>0</v>
      </c>
    </row>
    <row r="40" spans="1:15" ht="18" customHeight="1">
      <c r="A40" s="394">
        <f t="shared" si="0"/>
        <v>34</v>
      </c>
      <c r="B40" s="395" t="str">
        <f t="shared" si="1"/>
        <v>60/0</v>
      </c>
      <c r="C40" s="403" t="s">
        <v>574</v>
      </c>
      <c r="D40" s="404">
        <v>1942</v>
      </c>
      <c r="E40" s="397">
        <v>4</v>
      </c>
      <c r="F40" s="399">
        <f t="shared" si="9"/>
        <v>1942</v>
      </c>
      <c r="G40" s="399"/>
      <c r="H40" s="510">
        <v>10</v>
      </c>
      <c r="I40" s="510">
        <v>1</v>
      </c>
      <c r="J40" s="511">
        <v>0</v>
      </c>
    </row>
    <row r="41" spans="1:15" ht="18" customHeight="1">
      <c r="A41" s="394">
        <f t="shared" si="0"/>
        <v>35</v>
      </c>
      <c r="B41" s="395" t="str">
        <f t="shared" si="1"/>
        <v>61/0</v>
      </c>
      <c r="C41" s="403" t="s">
        <v>619</v>
      </c>
      <c r="D41" s="404">
        <v>358.1</v>
      </c>
      <c r="E41" s="397">
        <v>0</v>
      </c>
      <c r="F41" s="398"/>
      <c r="G41" s="399">
        <f t="shared" ref="G41:G43" si="10">D41</f>
        <v>358.1</v>
      </c>
      <c r="H41" s="510">
        <v>1</v>
      </c>
      <c r="I41" s="508">
        <v>0</v>
      </c>
      <c r="J41" s="509">
        <v>0</v>
      </c>
    </row>
    <row r="42" spans="1:15" ht="18" customHeight="1">
      <c r="A42" s="394">
        <f t="shared" si="0"/>
        <v>36</v>
      </c>
      <c r="B42" s="395" t="str">
        <f t="shared" si="1"/>
        <v>62/0</v>
      </c>
      <c r="C42" s="403" t="s">
        <v>620</v>
      </c>
      <c r="D42" s="404">
        <v>278.7</v>
      </c>
      <c r="E42" s="397">
        <v>0</v>
      </c>
      <c r="F42" s="398"/>
      <c r="G42" s="399">
        <f t="shared" si="10"/>
        <v>278.7</v>
      </c>
      <c r="H42" s="508">
        <v>0</v>
      </c>
      <c r="I42" s="510">
        <v>1</v>
      </c>
      <c r="J42" s="509">
        <v>0</v>
      </c>
    </row>
    <row r="43" spans="1:15" ht="18" customHeight="1">
      <c r="A43" s="394">
        <f t="shared" si="0"/>
        <v>37</v>
      </c>
      <c r="B43" s="395" t="str">
        <f t="shared" si="1"/>
        <v>63/0</v>
      </c>
      <c r="C43" s="403" t="s">
        <v>621</v>
      </c>
      <c r="D43" s="404">
        <v>135</v>
      </c>
      <c r="E43" s="397">
        <v>0</v>
      </c>
      <c r="F43" s="398"/>
      <c r="G43" s="399">
        <f t="shared" si="10"/>
        <v>135</v>
      </c>
      <c r="H43" s="508">
        <v>0</v>
      </c>
      <c r="I43" s="510">
        <v>1</v>
      </c>
      <c r="J43" s="509">
        <v>0</v>
      </c>
    </row>
    <row r="44" spans="1:15" s="408" customFormat="1" ht="15" thickBot="1">
      <c r="A44" s="731" t="s">
        <v>58</v>
      </c>
      <c r="B44" s="732"/>
      <c r="C44" s="732"/>
      <c r="D44" s="405">
        <f>SUM(D5:D43)</f>
        <v>47837.805</v>
      </c>
      <c r="E44" s="406">
        <f>SUM(E5:E43)</f>
        <v>88</v>
      </c>
      <c r="F44" s="407">
        <f>SUM(F5:F43)/1000</f>
        <v>43.429580000000001</v>
      </c>
      <c r="G44" s="407">
        <f>SUM(G5:G43)/1000</f>
        <v>4.4082249999999998</v>
      </c>
      <c r="H44" s="512">
        <f>SUM(H5:H43)</f>
        <v>122</v>
      </c>
      <c r="I44" s="512">
        <f>SUM(I5:I43)</f>
        <v>76</v>
      </c>
      <c r="J44" s="513">
        <f>SUM(J5:J43)</f>
        <v>7</v>
      </c>
    </row>
  </sheetData>
  <mergeCells count="11">
    <mergeCell ref="A44:C44"/>
    <mergeCell ref="A3:A4"/>
    <mergeCell ref="B3:C3"/>
    <mergeCell ref="D3:D4"/>
    <mergeCell ref="E3:E4"/>
    <mergeCell ref="F3:F4"/>
    <mergeCell ref="A2:J2"/>
    <mergeCell ref="G3:G4"/>
    <mergeCell ref="H3:H4"/>
    <mergeCell ref="I3:I4"/>
    <mergeCell ref="J3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J27"/>
  <sheetViews>
    <sheetView view="pageBreakPreview" topLeftCell="A4" zoomScale="60" zoomScaleNormal="80" workbookViewId="0">
      <selection activeCell="G24" sqref="G24"/>
    </sheetView>
  </sheetViews>
  <sheetFormatPr defaultColWidth="9.1796875" defaultRowHeight="14.5"/>
  <cols>
    <col min="1" max="1" width="19.90625" style="317" customWidth="1"/>
    <col min="2" max="2" width="14.90625" style="317" customWidth="1"/>
    <col min="3" max="3" width="15.08984375" style="317" customWidth="1"/>
    <col min="4" max="4" width="57" style="306" customWidth="1"/>
    <col min="5" max="5" width="16.1796875" style="306" customWidth="1"/>
    <col min="6" max="6" width="16.1796875" style="318" customWidth="1"/>
    <col min="7" max="7" width="19.36328125" style="319" customWidth="1"/>
    <col min="8" max="8" width="16.1796875" style="320" customWidth="1"/>
    <col min="9" max="9" width="16.1796875" style="321" customWidth="1"/>
    <col min="10" max="10" width="30.54296875" style="306" customWidth="1"/>
    <col min="11" max="256" width="9.1796875" style="306"/>
    <col min="257" max="257" width="19.90625" style="306" customWidth="1"/>
    <col min="258" max="258" width="14.90625" style="306" customWidth="1"/>
    <col min="259" max="259" width="15.08984375" style="306" customWidth="1"/>
    <col min="260" max="260" width="57" style="306" customWidth="1"/>
    <col min="261" max="265" width="16.1796875" style="306" customWidth="1"/>
    <col min="266" max="266" width="30.54296875" style="306" customWidth="1"/>
    <col min="267" max="512" width="9.1796875" style="306"/>
    <col min="513" max="513" width="19.90625" style="306" customWidth="1"/>
    <col min="514" max="514" width="14.90625" style="306" customWidth="1"/>
    <col min="515" max="515" width="15.08984375" style="306" customWidth="1"/>
    <col min="516" max="516" width="57" style="306" customWidth="1"/>
    <col min="517" max="521" width="16.1796875" style="306" customWidth="1"/>
    <col min="522" max="522" width="30.54296875" style="306" customWidth="1"/>
    <col min="523" max="768" width="9.1796875" style="306"/>
    <col min="769" max="769" width="19.90625" style="306" customWidth="1"/>
    <col min="770" max="770" width="14.90625" style="306" customWidth="1"/>
    <col min="771" max="771" width="15.08984375" style="306" customWidth="1"/>
    <col min="772" max="772" width="57" style="306" customWidth="1"/>
    <col min="773" max="777" width="16.1796875" style="306" customWidth="1"/>
    <col min="778" max="778" width="30.54296875" style="306" customWidth="1"/>
    <col min="779" max="1024" width="9.1796875" style="306"/>
    <col min="1025" max="1025" width="19.90625" style="306" customWidth="1"/>
    <col min="1026" max="1026" width="14.90625" style="306" customWidth="1"/>
    <col min="1027" max="1027" width="15.08984375" style="306" customWidth="1"/>
    <col min="1028" max="1028" width="57" style="306" customWidth="1"/>
    <col min="1029" max="1033" width="16.1796875" style="306" customWidth="1"/>
    <col min="1034" max="1034" width="30.54296875" style="306" customWidth="1"/>
    <col min="1035" max="1280" width="9.1796875" style="306"/>
    <col min="1281" max="1281" width="19.90625" style="306" customWidth="1"/>
    <col min="1282" max="1282" width="14.90625" style="306" customWidth="1"/>
    <col min="1283" max="1283" width="15.08984375" style="306" customWidth="1"/>
    <col min="1284" max="1284" width="57" style="306" customWidth="1"/>
    <col min="1285" max="1289" width="16.1796875" style="306" customWidth="1"/>
    <col min="1290" max="1290" width="30.54296875" style="306" customWidth="1"/>
    <col min="1291" max="1536" width="9.1796875" style="306"/>
    <col min="1537" max="1537" width="19.90625" style="306" customWidth="1"/>
    <col min="1538" max="1538" width="14.90625" style="306" customWidth="1"/>
    <col min="1539" max="1539" width="15.08984375" style="306" customWidth="1"/>
    <col min="1540" max="1540" width="57" style="306" customWidth="1"/>
    <col min="1541" max="1545" width="16.1796875" style="306" customWidth="1"/>
    <col min="1546" max="1546" width="30.54296875" style="306" customWidth="1"/>
    <col min="1547" max="1792" width="9.1796875" style="306"/>
    <col min="1793" max="1793" width="19.90625" style="306" customWidth="1"/>
    <col min="1794" max="1794" width="14.90625" style="306" customWidth="1"/>
    <col min="1795" max="1795" width="15.08984375" style="306" customWidth="1"/>
    <col min="1796" max="1796" width="57" style="306" customWidth="1"/>
    <col min="1797" max="1801" width="16.1796875" style="306" customWidth="1"/>
    <col min="1802" max="1802" width="30.54296875" style="306" customWidth="1"/>
    <col min="1803" max="2048" width="9.1796875" style="306"/>
    <col min="2049" max="2049" width="19.90625" style="306" customWidth="1"/>
    <col min="2050" max="2050" width="14.90625" style="306" customWidth="1"/>
    <col min="2051" max="2051" width="15.08984375" style="306" customWidth="1"/>
    <col min="2052" max="2052" width="57" style="306" customWidth="1"/>
    <col min="2053" max="2057" width="16.1796875" style="306" customWidth="1"/>
    <col min="2058" max="2058" width="30.54296875" style="306" customWidth="1"/>
    <col min="2059" max="2304" width="9.1796875" style="306"/>
    <col min="2305" max="2305" width="19.90625" style="306" customWidth="1"/>
    <col min="2306" max="2306" width="14.90625" style="306" customWidth="1"/>
    <col min="2307" max="2307" width="15.08984375" style="306" customWidth="1"/>
    <col min="2308" max="2308" width="57" style="306" customWidth="1"/>
    <col min="2309" max="2313" width="16.1796875" style="306" customWidth="1"/>
    <col min="2314" max="2314" width="30.54296875" style="306" customWidth="1"/>
    <col min="2315" max="2560" width="9.1796875" style="306"/>
    <col min="2561" max="2561" width="19.90625" style="306" customWidth="1"/>
    <col min="2562" max="2562" width="14.90625" style="306" customWidth="1"/>
    <col min="2563" max="2563" width="15.08984375" style="306" customWidth="1"/>
    <col min="2564" max="2564" width="57" style="306" customWidth="1"/>
    <col min="2565" max="2569" width="16.1796875" style="306" customWidth="1"/>
    <col min="2570" max="2570" width="30.54296875" style="306" customWidth="1"/>
    <col min="2571" max="2816" width="9.1796875" style="306"/>
    <col min="2817" max="2817" width="19.90625" style="306" customWidth="1"/>
    <col min="2818" max="2818" width="14.90625" style="306" customWidth="1"/>
    <col min="2819" max="2819" width="15.08984375" style="306" customWidth="1"/>
    <col min="2820" max="2820" width="57" style="306" customWidth="1"/>
    <col min="2821" max="2825" width="16.1796875" style="306" customWidth="1"/>
    <col min="2826" max="2826" width="30.54296875" style="306" customWidth="1"/>
    <col min="2827" max="3072" width="9.1796875" style="306"/>
    <col min="3073" max="3073" width="19.90625" style="306" customWidth="1"/>
    <col min="3074" max="3074" width="14.90625" style="306" customWidth="1"/>
    <col min="3075" max="3075" width="15.08984375" style="306" customWidth="1"/>
    <col min="3076" max="3076" width="57" style="306" customWidth="1"/>
    <col min="3077" max="3081" width="16.1796875" style="306" customWidth="1"/>
    <col min="3082" max="3082" width="30.54296875" style="306" customWidth="1"/>
    <col min="3083" max="3328" width="9.1796875" style="306"/>
    <col min="3329" max="3329" width="19.90625" style="306" customWidth="1"/>
    <col min="3330" max="3330" width="14.90625" style="306" customWidth="1"/>
    <col min="3331" max="3331" width="15.08984375" style="306" customWidth="1"/>
    <col min="3332" max="3332" width="57" style="306" customWidth="1"/>
    <col min="3333" max="3337" width="16.1796875" style="306" customWidth="1"/>
    <col min="3338" max="3338" width="30.54296875" style="306" customWidth="1"/>
    <col min="3339" max="3584" width="9.1796875" style="306"/>
    <col min="3585" max="3585" width="19.90625" style="306" customWidth="1"/>
    <col min="3586" max="3586" width="14.90625" style="306" customWidth="1"/>
    <col min="3587" max="3587" width="15.08984375" style="306" customWidth="1"/>
    <col min="3588" max="3588" width="57" style="306" customWidth="1"/>
    <col min="3589" max="3593" width="16.1796875" style="306" customWidth="1"/>
    <col min="3594" max="3594" width="30.54296875" style="306" customWidth="1"/>
    <col min="3595" max="3840" width="9.1796875" style="306"/>
    <col min="3841" max="3841" width="19.90625" style="306" customWidth="1"/>
    <col min="3842" max="3842" width="14.90625" style="306" customWidth="1"/>
    <col min="3843" max="3843" width="15.08984375" style="306" customWidth="1"/>
    <col min="3844" max="3844" width="57" style="306" customWidth="1"/>
    <col min="3845" max="3849" width="16.1796875" style="306" customWidth="1"/>
    <col min="3850" max="3850" width="30.54296875" style="306" customWidth="1"/>
    <col min="3851" max="4096" width="9.1796875" style="306"/>
    <col min="4097" max="4097" width="19.90625" style="306" customWidth="1"/>
    <col min="4098" max="4098" width="14.90625" style="306" customWidth="1"/>
    <col min="4099" max="4099" width="15.08984375" style="306" customWidth="1"/>
    <col min="4100" max="4100" width="57" style="306" customWidth="1"/>
    <col min="4101" max="4105" width="16.1796875" style="306" customWidth="1"/>
    <col min="4106" max="4106" width="30.54296875" style="306" customWidth="1"/>
    <col min="4107" max="4352" width="9.1796875" style="306"/>
    <col min="4353" max="4353" width="19.90625" style="306" customWidth="1"/>
    <col min="4354" max="4354" width="14.90625" style="306" customWidth="1"/>
    <col min="4355" max="4355" width="15.08984375" style="306" customWidth="1"/>
    <col min="4356" max="4356" width="57" style="306" customWidth="1"/>
    <col min="4357" max="4361" width="16.1796875" style="306" customWidth="1"/>
    <col min="4362" max="4362" width="30.54296875" style="306" customWidth="1"/>
    <col min="4363" max="4608" width="9.1796875" style="306"/>
    <col min="4609" max="4609" width="19.90625" style="306" customWidth="1"/>
    <col min="4610" max="4610" width="14.90625" style="306" customWidth="1"/>
    <col min="4611" max="4611" width="15.08984375" style="306" customWidth="1"/>
    <col min="4612" max="4612" width="57" style="306" customWidth="1"/>
    <col min="4613" max="4617" width="16.1796875" style="306" customWidth="1"/>
    <col min="4618" max="4618" width="30.54296875" style="306" customWidth="1"/>
    <col min="4619" max="4864" width="9.1796875" style="306"/>
    <col min="4865" max="4865" width="19.90625" style="306" customWidth="1"/>
    <col min="4866" max="4866" width="14.90625" style="306" customWidth="1"/>
    <col min="4867" max="4867" width="15.08984375" style="306" customWidth="1"/>
    <col min="4868" max="4868" width="57" style="306" customWidth="1"/>
    <col min="4869" max="4873" width="16.1796875" style="306" customWidth="1"/>
    <col min="4874" max="4874" width="30.54296875" style="306" customWidth="1"/>
    <col min="4875" max="5120" width="9.1796875" style="306"/>
    <col min="5121" max="5121" width="19.90625" style="306" customWidth="1"/>
    <col min="5122" max="5122" width="14.90625" style="306" customWidth="1"/>
    <col min="5123" max="5123" width="15.08984375" style="306" customWidth="1"/>
    <col min="5124" max="5124" width="57" style="306" customWidth="1"/>
    <col min="5125" max="5129" width="16.1796875" style="306" customWidth="1"/>
    <col min="5130" max="5130" width="30.54296875" style="306" customWidth="1"/>
    <col min="5131" max="5376" width="9.1796875" style="306"/>
    <col min="5377" max="5377" width="19.90625" style="306" customWidth="1"/>
    <col min="5378" max="5378" width="14.90625" style="306" customWidth="1"/>
    <col min="5379" max="5379" width="15.08984375" style="306" customWidth="1"/>
    <col min="5380" max="5380" width="57" style="306" customWidth="1"/>
    <col min="5381" max="5385" width="16.1796875" style="306" customWidth="1"/>
    <col min="5386" max="5386" width="30.54296875" style="306" customWidth="1"/>
    <col min="5387" max="5632" width="9.1796875" style="306"/>
    <col min="5633" max="5633" width="19.90625" style="306" customWidth="1"/>
    <col min="5634" max="5634" width="14.90625" style="306" customWidth="1"/>
    <col min="5635" max="5635" width="15.08984375" style="306" customWidth="1"/>
    <col min="5636" max="5636" width="57" style="306" customWidth="1"/>
    <col min="5637" max="5641" width="16.1796875" style="306" customWidth="1"/>
    <col min="5642" max="5642" width="30.54296875" style="306" customWidth="1"/>
    <col min="5643" max="5888" width="9.1796875" style="306"/>
    <col min="5889" max="5889" width="19.90625" style="306" customWidth="1"/>
    <col min="5890" max="5890" width="14.90625" style="306" customWidth="1"/>
    <col min="5891" max="5891" width="15.08984375" style="306" customWidth="1"/>
    <col min="5892" max="5892" width="57" style="306" customWidth="1"/>
    <col min="5893" max="5897" width="16.1796875" style="306" customWidth="1"/>
    <col min="5898" max="5898" width="30.54296875" style="306" customWidth="1"/>
    <col min="5899" max="6144" width="9.1796875" style="306"/>
    <col min="6145" max="6145" width="19.90625" style="306" customWidth="1"/>
    <col min="6146" max="6146" width="14.90625" style="306" customWidth="1"/>
    <col min="6147" max="6147" width="15.08984375" style="306" customWidth="1"/>
    <col min="6148" max="6148" width="57" style="306" customWidth="1"/>
    <col min="6149" max="6153" width="16.1796875" style="306" customWidth="1"/>
    <col min="6154" max="6154" width="30.54296875" style="306" customWidth="1"/>
    <col min="6155" max="6400" width="9.1796875" style="306"/>
    <col min="6401" max="6401" width="19.90625" style="306" customWidth="1"/>
    <col min="6402" max="6402" width="14.90625" style="306" customWidth="1"/>
    <col min="6403" max="6403" width="15.08984375" style="306" customWidth="1"/>
    <col min="6404" max="6404" width="57" style="306" customWidth="1"/>
    <col min="6405" max="6409" width="16.1796875" style="306" customWidth="1"/>
    <col min="6410" max="6410" width="30.54296875" style="306" customWidth="1"/>
    <col min="6411" max="6656" width="9.1796875" style="306"/>
    <col min="6657" max="6657" width="19.90625" style="306" customWidth="1"/>
    <col min="6658" max="6658" width="14.90625" style="306" customWidth="1"/>
    <col min="6659" max="6659" width="15.08984375" style="306" customWidth="1"/>
    <col min="6660" max="6660" width="57" style="306" customWidth="1"/>
    <col min="6661" max="6665" width="16.1796875" style="306" customWidth="1"/>
    <col min="6666" max="6666" width="30.54296875" style="306" customWidth="1"/>
    <col min="6667" max="6912" width="9.1796875" style="306"/>
    <col min="6913" max="6913" width="19.90625" style="306" customWidth="1"/>
    <col min="6914" max="6914" width="14.90625" style="306" customWidth="1"/>
    <col min="6915" max="6915" width="15.08984375" style="306" customWidth="1"/>
    <col min="6916" max="6916" width="57" style="306" customWidth="1"/>
    <col min="6917" max="6921" width="16.1796875" style="306" customWidth="1"/>
    <col min="6922" max="6922" width="30.54296875" style="306" customWidth="1"/>
    <col min="6923" max="7168" width="9.1796875" style="306"/>
    <col min="7169" max="7169" width="19.90625" style="306" customWidth="1"/>
    <col min="7170" max="7170" width="14.90625" style="306" customWidth="1"/>
    <col min="7171" max="7171" width="15.08984375" style="306" customWidth="1"/>
    <col min="7172" max="7172" width="57" style="306" customWidth="1"/>
    <col min="7173" max="7177" width="16.1796875" style="306" customWidth="1"/>
    <col min="7178" max="7178" width="30.54296875" style="306" customWidth="1"/>
    <col min="7179" max="7424" width="9.1796875" style="306"/>
    <col min="7425" max="7425" width="19.90625" style="306" customWidth="1"/>
    <col min="7426" max="7426" width="14.90625" style="306" customWidth="1"/>
    <col min="7427" max="7427" width="15.08984375" style="306" customWidth="1"/>
    <col min="7428" max="7428" width="57" style="306" customWidth="1"/>
    <col min="7429" max="7433" width="16.1796875" style="306" customWidth="1"/>
    <col min="7434" max="7434" width="30.54296875" style="306" customWidth="1"/>
    <col min="7435" max="7680" width="9.1796875" style="306"/>
    <col min="7681" max="7681" width="19.90625" style="306" customWidth="1"/>
    <col min="7682" max="7682" width="14.90625" style="306" customWidth="1"/>
    <col min="7683" max="7683" width="15.08984375" style="306" customWidth="1"/>
    <col min="7684" max="7684" width="57" style="306" customWidth="1"/>
    <col min="7685" max="7689" width="16.1796875" style="306" customWidth="1"/>
    <col min="7690" max="7690" width="30.54296875" style="306" customWidth="1"/>
    <col min="7691" max="7936" width="9.1796875" style="306"/>
    <col min="7937" max="7937" width="19.90625" style="306" customWidth="1"/>
    <col min="7938" max="7938" width="14.90625" style="306" customWidth="1"/>
    <col min="7939" max="7939" width="15.08984375" style="306" customWidth="1"/>
    <col min="7940" max="7940" width="57" style="306" customWidth="1"/>
    <col min="7941" max="7945" width="16.1796875" style="306" customWidth="1"/>
    <col min="7946" max="7946" width="30.54296875" style="306" customWidth="1"/>
    <col min="7947" max="8192" width="9.1796875" style="306"/>
    <col min="8193" max="8193" width="19.90625" style="306" customWidth="1"/>
    <col min="8194" max="8194" width="14.90625" style="306" customWidth="1"/>
    <col min="8195" max="8195" width="15.08984375" style="306" customWidth="1"/>
    <col min="8196" max="8196" width="57" style="306" customWidth="1"/>
    <col min="8197" max="8201" width="16.1796875" style="306" customWidth="1"/>
    <col min="8202" max="8202" width="30.54296875" style="306" customWidth="1"/>
    <col min="8203" max="8448" width="9.1796875" style="306"/>
    <col min="8449" max="8449" width="19.90625" style="306" customWidth="1"/>
    <col min="8450" max="8450" width="14.90625" style="306" customWidth="1"/>
    <col min="8451" max="8451" width="15.08984375" style="306" customWidth="1"/>
    <col min="8452" max="8452" width="57" style="306" customWidth="1"/>
    <col min="8453" max="8457" width="16.1796875" style="306" customWidth="1"/>
    <col min="8458" max="8458" width="30.54296875" style="306" customWidth="1"/>
    <col min="8459" max="8704" width="9.1796875" style="306"/>
    <col min="8705" max="8705" width="19.90625" style="306" customWidth="1"/>
    <col min="8706" max="8706" width="14.90625" style="306" customWidth="1"/>
    <col min="8707" max="8707" width="15.08984375" style="306" customWidth="1"/>
    <col min="8708" max="8708" width="57" style="306" customWidth="1"/>
    <col min="8709" max="8713" width="16.1796875" style="306" customWidth="1"/>
    <col min="8714" max="8714" width="30.54296875" style="306" customWidth="1"/>
    <col min="8715" max="8960" width="9.1796875" style="306"/>
    <col min="8961" max="8961" width="19.90625" style="306" customWidth="1"/>
    <col min="8962" max="8962" width="14.90625" style="306" customWidth="1"/>
    <col min="8963" max="8963" width="15.08984375" style="306" customWidth="1"/>
    <col min="8964" max="8964" width="57" style="306" customWidth="1"/>
    <col min="8965" max="8969" width="16.1796875" style="306" customWidth="1"/>
    <col min="8970" max="8970" width="30.54296875" style="306" customWidth="1"/>
    <col min="8971" max="9216" width="9.1796875" style="306"/>
    <col min="9217" max="9217" width="19.90625" style="306" customWidth="1"/>
    <col min="9218" max="9218" width="14.90625" style="306" customWidth="1"/>
    <col min="9219" max="9219" width="15.08984375" style="306" customWidth="1"/>
    <col min="9220" max="9220" width="57" style="306" customWidth="1"/>
    <col min="9221" max="9225" width="16.1796875" style="306" customWidth="1"/>
    <col min="9226" max="9226" width="30.54296875" style="306" customWidth="1"/>
    <col min="9227" max="9472" width="9.1796875" style="306"/>
    <col min="9473" max="9473" width="19.90625" style="306" customWidth="1"/>
    <col min="9474" max="9474" width="14.90625" style="306" customWidth="1"/>
    <col min="9475" max="9475" width="15.08984375" style="306" customWidth="1"/>
    <col min="9476" max="9476" width="57" style="306" customWidth="1"/>
    <col min="9477" max="9481" width="16.1796875" style="306" customWidth="1"/>
    <col min="9482" max="9482" width="30.54296875" style="306" customWidth="1"/>
    <col min="9483" max="9728" width="9.1796875" style="306"/>
    <col min="9729" max="9729" width="19.90625" style="306" customWidth="1"/>
    <col min="9730" max="9730" width="14.90625" style="306" customWidth="1"/>
    <col min="9731" max="9731" width="15.08984375" style="306" customWidth="1"/>
    <col min="9732" max="9732" width="57" style="306" customWidth="1"/>
    <col min="9733" max="9737" width="16.1796875" style="306" customWidth="1"/>
    <col min="9738" max="9738" width="30.54296875" style="306" customWidth="1"/>
    <col min="9739" max="9984" width="9.1796875" style="306"/>
    <col min="9985" max="9985" width="19.90625" style="306" customWidth="1"/>
    <col min="9986" max="9986" width="14.90625" style="306" customWidth="1"/>
    <col min="9987" max="9987" width="15.08984375" style="306" customWidth="1"/>
    <col min="9988" max="9988" width="57" style="306" customWidth="1"/>
    <col min="9989" max="9993" width="16.1796875" style="306" customWidth="1"/>
    <col min="9994" max="9994" width="30.54296875" style="306" customWidth="1"/>
    <col min="9995" max="10240" width="9.1796875" style="306"/>
    <col min="10241" max="10241" width="19.90625" style="306" customWidth="1"/>
    <col min="10242" max="10242" width="14.90625" style="306" customWidth="1"/>
    <col min="10243" max="10243" width="15.08984375" style="306" customWidth="1"/>
    <col min="10244" max="10244" width="57" style="306" customWidth="1"/>
    <col min="10245" max="10249" width="16.1796875" style="306" customWidth="1"/>
    <col min="10250" max="10250" width="30.54296875" style="306" customWidth="1"/>
    <col min="10251" max="10496" width="9.1796875" style="306"/>
    <col min="10497" max="10497" width="19.90625" style="306" customWidth="1"/>
    <col min="10498" max="10498" width="14.90625" style="306" customWidth="1"/>
    <col min="10499" max="10499" width="15.08984375" style="306" customWidth="1"/>
    <col min="10500" max="10500" width="57" style="306" customWidth="1"/>
    <col min="10501" max="10505" width="16.1796875" style="306" customWidth="1"/>
    <col min="10506" max="10506" width="30.54296875" style="306" customWidth="1"/>
    <col min="10507" max="10752" width="9.1796875" style="306"/>
    <col min="10753" max="10753" width="19.90625" style="306" customWidth="1"/>
    <col min="10754" max="10754" width="14.90625" style="306" customWidth="1"/>
    <col min="10755" max="10755" width="15.08984375" style="306" customWidth="1"/>
    <col min="10756" max="10756" width="57" style="306" customWidth="1"/>
    <col min="10757" max="10761" width="16.1796875" style="306" customWidth="1"/>
    <col min="10762" max="10762" width="30.54296875" style="306" customWidth="1"/>
    <col min="10763" max="11008" width="9.1796875" style="306"/>
    <col min="11009" max="11009" width="19.90625" style="306" customWidth="1"/>
    <col min="11010" max="11010" width="14.90625" style="306" customWidth="1"/>
    <col min="11011" max="11011" width="15.08984375" style="306" customWidth="1"/>
    <col min="11012" max="11012" width="57" style="306" customWidth="1"/>
    <col min="11013" max="11017" width="16.1796875" style="306" customWidth="1"/>
    <col min="11018" max="11018" width="30.54296875" style="306" customWidth="1"/>
    <col min="11019" max="11264" width="9.1796875" style="306"/>
    <col min="11265" max="11265" width="19.90625" style="306" customWidth="1"/>
    <col min="11266" max="11266" width="14.90625" style="306" customWidth="1"/>
    <col min="11267" max="11267" width="15.08984375" style="306" customWidth="1"/>
    <col min="11268" max="11268" width="57" style="306" customWidth="1"/>
    <col min="11269" max="11273" width="16.1796875" style="306" customWidth="1"/>
    <col min="11274" max="11274" width="30.54296875" style="306" customWidth="1"/>
    <col min="11275" max="11520" width="9.1796875" style="306"/>
    <col min="11521" max="11521" width="19.90625" style="306" customWidth="1"/>
    <col min="11522" max="11522" width="14.90625" style="306" customWidth="1"/>
    <col min="11523" max="11523" width="15.08984375" style="306" customWidth="1"/>
    <col min="11524" max="11524" width="57" style="306" customWidth="1"/>
    <col min="11525" max="11529" width="16.1796875" style="306" customWidth="1"/>
    <col min="11530" max="11530" width="30.54296875" style="306" customWidth="1"/>
    <col min="11531" max="11776" width="9.1796875" style="306"/>
    <col min="11777" max="11777" width="19.90625" style="306" customWidth="1"/>
    <col min="11778" max="11778" width="14.90625" style="306" customWidth="1"/>
    <col min="11779" max="11779" width="15.08984375" style="306" customWidth="1"/>
    <col min="11780" max="11780" width="57" style="306" customWidth="1"/>
    <col min="11781" max="11785" width="16.1796875" style="306" customWidth="1"/>
    <col min="11786" max="11786" width="30.54296875" style="306" customWidth="1"/>
    <col min="11787" max="12032" width="9.1796875" style="306"/>
    <col min="12033" max="12033" width="19.90625" style="306" customWidth="1"/>
    <col min="12034" max="12034" width="14.90625" style="306" customWidth="1"/>
    <col min="12035" max="12035" width="15.08984375" style="306" customWidth="1"/>
    <col min="12036" max="12036" width="57" style="306" customWidth="1"/>
    <col min="12037" max="12041" width="16.1796875" style="306" customWidth="1"/>
    <col min="12042" max="12042" width="30.54296875" style="306" customWidth="1"/>
    <col min="12043" max="12288" width="9.1796875" style="306"/>
    <col min="12289" max="12289" width="19.90625" style="306" customWidth="1"/>
    <col min="12290" max="12290" width="14.90625" style="306" customWidth="1"/>
    <col min="12291" max="12291" width="15.08984375" style="306" customWidth="1"/>
    <col min="12292" max="12292" width="57" style="306" customWidth="1"/>
    <col min="12293" max="12297" width="16.1796875" style="306" customWidth="1"/>
    <col min="12298" max="12298" width="30.54296875" style="306" customWidth="1"/>
    <col min="12299" max="12544" width="9.1796875" style="306"/>
    <col min="12545" max="12545" width="19.90625" style="306" customWidth="1"/>
    <col min="12546" max="12546" width="14.90625" style="306" customWidth="1"/>
    <col min="12547" max="12547" width="15.08984375" style="306" customWidth="1"/>
    <col min="12548" max="12548" width="57" style="306" customWidth="1"/>
    <col min="12549" max="12553" width="16.1796875" style="306" customWidth="1"/>
    <col min="12554" max="12554" width="30.54296875" style="306" customWidth="1"/>
    <col min="12555" max="12800" width="9.1796875" style="306"/>
    <col min="12801" max="12801" width="19.90625" style="306" customWidth="1"/>
    <col min="12802" max="12802" width="14.90625" style="306" customWidth="1"/>
    <col min="12803" max="12803" width="15.08984375" style="306" customWidth="1"/>
    <col min="12804" max="12804" width="57" style="306" customWidth="1"/>
    <col min="12805" max="12809" width="16.1796875" style="306" customWidth="1"/>
    <col min="12810" max="12810" width="30.54296875" style="306" customWidth="1"/>
    <col min="12811" max="13056" width="9.1796875" style="306"/>
    <col min="13057" max="13057" width="19.90625" style="306" customWidth="1"/>
    <col min="13058" max="13058" width="14.90625" style="306" customWidth="1"/>
    <col min="13059" max="13059" width="15.08984375" style="306" customWidth="1"/>
    <col min="13060" max="13060" width="57" style="306" customWidth="1"/>
    <col min="13061" max="13065" width="16.1796875" style="306" customWidth="1"/>
    <col min="13066" max="13066" width="30.54296875" style="306" customWidth="1"/>
    <col min="13067" max="13312" width="9.1796875" style="306"/>
    <col min="13313" max="13313" width="19.90625" style="306" customWidth="1"/>
    <col min="13314" max="13314" width="14.90625" style="306" customWidth="1"/>
    <col min="13315" max="13315" width="15.08984375" style="306" customWidth="1"/>
    <col min="13316" max="13316" width="57" style="306" customWidth="1"/>
    <col min="13317" max="13321" width="16.1796875" style="306" customWidth="1"/>
    <col min="13322" max="13322" width="30.54296875" style="306" customWidth="1"/>
    <col min="13323" max="13568" width="9.1796875" style="306"/>
    <col min="13569" max="13569" width="19.90625" style="306" customWidth="1"/>
    <col min="13570" max="13570" width="14.90625" style="306" customWidth="1"/>
    <col min="13571" max="13571" width="15.08984375" style="306" customWidth="1"/>
    <col min="13572" max="13572" width="57" style="306" customWidth="1"/>
    <col min="13573" max="13577" width="16.1796875" style="306" customWidth="1"/>
    <col min="13578" max="13578" width="30.54296875" style="306" customWidth="1"/>
    <col min="13579" max="13824" width="9.1796875" style="306"/>
    <col min="13825" max="13825" width="19.90625" style="306" customWidth="1"/>
    <col min="13826" max="13826" width="14.90625" style="306" customWidth="1"/>
    <col min="13827" max="13827" width="15.08984375" style="306" customWidth="1"/>
    <col min="13828" max="13828" width="57" style="306" customWidth="1"/>
    <col min="13829" max="13833" width="16.1796875" style="306" customWidth="1"/>
    <col min="13834" max="13834" width="30.54296875" style="306" customWidth="1"/>
    <col min="13835" max="14080" width="9.1796875" style="306"/>
    <col min="14081" max="14081" width="19.90625" style="306" customWidth="1"/>
    <col min="14082" max="14082" width="14.90625" style="306" customWidth="1"/>
    <col min="14083" max="14083" width="15.08984375" style="306" customWidth="1"/>
    <col min="14084" max="14084" width="57" style="306" customWidth="1"/>
    <col min="14085" max="14089" width="16.1796875" style="306" customWidth="1"/>
    <col min="14090" max="14090" width="30.54296875" style="306" customWidth="1"/>
    <col min="14091" max="14336" width="9.1796875" style="306"/>
    <col min="14337" max="14337" width="19.90625" style="306" customWidth="1"/>
    <col min="14338" max="14338" width="14.90625" style="306" customWidth="1"/>
    <col min="14339" max="14339" width="15.08984375" style="306" customWidth="1"/>
    <col min="14340" max="14340" width="57" style="306" customWidth="1"/>
    <col min="14341" max="14345" width="16.1796875" style="306" customWidth="1"/>
    <col min="14346" max="14346" width="30.54296875" style="306" customWidth="1"/>
    <col min="14347" max="14592" width="9.1796875" style="306"/>
    <col min="14593" max="14593" width="19.90625" style="306" customWidth="1"/>
    <col min="14594" max="14594" width="14.90625" style="306" customWidth="1"/>
    <col min="14595" max="14595" width="15.08984375" style="306" customWidth="1"/>
    <col min="14596" max="14596" width="57" style="306" customWidth="1"/>
    <col min="14597" max="14601" width="16.1796875" style="306" customWidth="1"/>
    <col min="14602" max="14602" width="30.54296875" style="306" customWidth="1"/>
    <col min="14603" max="14848" width="9.1796875" style="306"/>
    <col min="14849" max="14849" width="19.90625" style="306" customWidth="1"/>
    <col min="14850" max="14850" width="14.90625" style="306" customWidth="1"/>
    <col min="14851" max="14851" width="15.08984375" style="306" customWidth="1"/>
    <col min="14852" max="14852" width="57" style="306" customWidth="1"/>
    <col min="14853" max="14857" width="16.1796875" style="306" customWidth="1"/>
    <col min="14858" max="14858" width="30.54296875" style="306" customWidth="1"/>
    <col min="14859" max="15104" width="9.1796875" style="306"/>
    <col min="15105" max="15105" width="19.90625" style="306" customWidth="1"/>
    <col min="15106" max="15106" width="14.90625" style="306" customWidth="1"/>
    <col min="15107" max="15107" width="15.08984375" style="306" customWidth="1"/>
    <col min="15108" max="15108" width="57" style="306" customWidth="1"/>
    <col min="15109" max="15113" width="16.1796875" style="306" customWidth="1"/>
    <col min="15114" max="15114" width="30.54296875" style="306" customWidth="1"/>
    <col min="15115" max="15360" width="9.1796875" style="306"/>
    <col min="15361" max="15361" width="19.90625" style="306" customWidth="1"/>
    <col min="15362" max="15362" width="14.90625" style="306" customWidth="1"/>
    <col min="15363" max="15363" width="15.08984375" style="306" customWidth="1"/>
    <col min="15364" max="15364" width="57" style="306" customWidth="1"/>
    <col min="15365" max="15369" width="16.1796875" style="306" customWidth="1"/>
    <col min="15370" max="15370" width="30.54296875" style="306" customWidth="1"/>
    <col min="15371" max="15616" width="9.1796875" style="306"/>
    <col min="15617" max="15617" width="19.90625" style="306" customWidth="1"/>
    <col min="15618" max="15618" width="14.90625" style="306" customWidth="1"/>
    <col min="15619" max="15619" width="15.08984375" style="306" customWidth="1"/>
    <col min="15620" max="15620" width="57" style="306" customWidth="1"/>
    <col min="15621" max="15625" width="16.1796875" style="306" customWidth="1"/>
    <col min="15626" max="15626" width="30.54296875" style="306" customWidth="1"/>
    <col min="15627" max="15872" width="9.1796875" style="306"/>
    <col min="15873" max="15873" width="19.90625" style="306" customWidth="1"/>
    <col min="15874" max="15874" width="14.90625" style="306" customWidth="1"/>
    <col min="15875" max="15875" width="15.08984375" style="306" customWidth="1"/>
    <col min="15876" max="15876" width="57" style="306" customWidth="1"/>
    <col min="15877" max="15881" width="16.1796875" style="306" customWidth="1"/>
    <col min="15882" max="15882" width="30.54296875" style="306" customWidth="1"/>
    <col min="15883" max="16128" width="9.1796875" style="306"/>
    <col min="16129" max="16129" width="19.90625" style="306" customWidth="1"/>
    <col min="16130" max="16130" width="14.90625" style="306" customWidth="1"/>
    <col min="16131" max="16131" width="15.08984375" style="306" customWidth="1"/>
    <col min="16132" max="16132" width="57" style="306" customWidth="1"/>
    <col min="16133" max="16137" width="16.1796875" style="306" customWidth="1"/>
    <col min="16138" max="16138" width="30.54296875" style="306" customWidth="1"/>
    <col min="16139" max="16384" width="9.1796875" style="306"/>
  </cols>
  <sheetData>
    <row r="1" spans="1:10" s="297" customFormat="1" ht="18.5">
      <c r="A1" s="734" t="s">
        <v>533</v>
      </c>
      <c r="B1" s="735"/>
      <c r="C1" s="735"/>
      <c r="D1" s="293"/>
      <c r="E1" s="293"/>
      <c r="F1" s="292"/>
      <c r="G1" s="294"/>
      <c r="H1" s="292"/>
      <c r="I1" s="295"/>
      <c r="J1" s="296"/>
    </row>
    <row r="2" spans="1:10" s="297" customFormat="1" ht="18.5">
      <c r="A2" s="736" t="str">
        <f>[19]Transmittal!B11</f>
        <v>765kV D/c  Koppal II (PS)-Raichur (Part-1) transmission line project</v>
      </c>
      <c r="B2" s="737"/>
      <c r="C2" s="737"/>
      <c r="D2" s="737"/>
      <c r="E2" s="737"/>
      <c r="F2" s="737"/>
      <c r="G2" s="738"/>
      <c r="H2" s="298"/>
      <c r="I2" s="299"/>
      <c r="J2" s="300"/>
    </row>
    <row r="3" spans="1:10">
      <c r="A3" s="301"/>
      <c r="B3" s="302"/>
      <c r="C3" s="302"/>
      <c r="D3" s="302"/>
      <c r="E3" s="302"/>
      <c r="F3" s="302"/>
      <c r="G3" s="303"/>
      <c r="H3" s="302"/>
      <c r="I3" s="304"/>
      <c r="J3" s="305"/>
    </row>
    <row r="4" spans="1:10" ht="15" thickBot="1">
      <c r="A4" s="301"/>
      <c r="B4" s="302"/>
      <c r="C4" s="302"/>
      <c r="D4" s="302"/>
      <c r="E4" s="302"/>
      <c r="F4" s="302"/>
      <c r="G4" s="303"/>
      <c r="H4" s="302"/>
      <c r="I4" s="304"/>
      <c r="J4" s="305"/>
    </row>
    <row r="5" spans="1:10" s="307" customFormat="1" ht="18.5">
      <c r="A5" s="330" t="s">
        <v>534</v>
      </c>
      <c r="B5" s="331" t="s">
        <v>535</v>
      </c>
      <c r="C5" s="331" t="s">
        <v>536</v>
      </c>
      <c r="D5" s="331" t="s">
        <v>537</v>
      </c>
      <c r="E5" s="331" t="s">
        <v>538</v>
      </c>
      <c r="F5" s="332" t="s">
        <v>539</v>
      </c>
      <c r="G5" s="332" t="s">
        <v>540</v>
      </c>
      <c r="H5" s="333" t="s">
        <v>541</v>
      </c>
      <c r="I5" s="331" t="s">
        <v>11</v>
      </c>
      <c r="J5" s="334" t="s">
        <v>114</v>
      </c>
    </row>
    <row r="6" spans="1:10" s="312" customFormat="1" ht="18.5">
      <c r="A6" s="308" t="s">
        <v>542</v>
      </c>
      <c r="B6" s="309">
        <v>6</v>
      </c>
      <c r="C6" s="309">
        <v>3</v>
      </c>
      <c r="D6" s="309">
        <v>0</v>
      </c>
      <c r="E6" s="309">
        <v>0</v>
      </c>
      <c r="F6" s="309">
        <v>4</v>
      </c>
      <c r="G6" s="310">
        <v>1</v>
      </c>
      <c r="H6" s="309">
        <v>0</v>
      </c>
      <c r="I6" s="311">
        <f>SUM(B6:H6)</f>
        <v>14</v>
      </c>
      <c r="J6" s="335"/>
    </row>
    <row r="7" spans="1:10" s="312" customFormat="1" ht="36">
      <c r="A7" s="308" t="s">
        <v>543</v>
      </c>
      <c r="B7" s="309">
        <v>0</v>
      </c>
      <c r="C7" s="309">
        <v>0</v>
      </c>
      <c r="D7" s="309">
        <v>0</v>
      </c>
      <c r="E7" s="309">
        <v>0</v>
      </c>
      <c r="F7" s="309">
        <v>0</v>
      </c>
      <c r="G7" s="309">
        <v>0</v>
      </c>
      <c r="H7" s="309">
        <v>0</v>
      </c>
      <c r="I7" s="311">
        <f>SUM(B7:H7)</f>
        <v>0</v>
      </c>
      <c r="J7" s="336"/>
    </row>
    <row r="8" spans="1:10" s="312" customFormat="1" ht="36">
      <c r="A8" s="308" t="s">
        <v>544</v>
      </c>
      <c r="B8" s="309">
        <v>0</v>
      </c>
      <c r="C8" s="309">
        <v>0</v>
      </c>
      <c r="D8" s="309">
        <v>0</v>
      </c>
      <c r="E8" s="309">
        <v>0</v>
      </c>
      <c r="F8" s="309">
        <v>0</v>
      </c>
      <c r="G8" s="309">
        <v>0</v>
      </c>
      <c r="H8" s="309">
        <v>0</v>
      </c>
      <c r="I8" s="311">
        <f>SUM(B8:H8)</f>
        <v>0</v>
      </c>
      <c r="J8" s="336"/>
    </row>
    <row r="9" spans="1:10" s="312" customFormat="1" ht="36.5" thickBot="1">
      <c r="A9" s="337" t="s">
        <v>545</v>
      </c>
      <c r="B9" s="338">
        <v>0</v>
      </c>
      <c r="C9" s="338">
        <v>0</v>
      </c>
      <c r="D9" s="338">
        <f t="shared" ref="D9:I9" si="0">D6-D8</f>
        <v>0</v>
      </c>
      <c r="E9" s="338">
        <f>E6-E8</f>
        <v>0</v>
      </c>
      <c r="F9" s="338">
        <f t="shared" si="0"/>
        <v>4</v>
      </c>
      <c r="G9" s="338">
        <v>0</v>
      </c>
      <c r="H9" s="338">
        <f t="shared" si="0"/>
        <v>0</v>
      </c>
      <c r="I9" s="339">
        <f t="shared" si="0"/>
        <v>14</v>
      </c>
      <c r="J9" s="340"/>
    </row>
    <row r="10" spans="1:10" s="312" customFormat="1" ht="19" thickBot="1">
      <c r="A10" s="328"/>
      <c r="B10" s="329"/>
      <c r="C10" s="329"/>
      <c r="D10" s="329"/>
      <c r="E10" s="329"/>
      <c r="F10" s="329"/>
      <c r="G10" s="325"/>
      <c r="H10" s="325"/>
      <c r="I10" s="326"/>
      <c r="J10" s="327"/>
    </row>
    <row r="11" spans="1:10" ht="29.5" customHeight="1" thickBot="1">
      <c r="A11" s="739" t="s">
        <v>546</v>
      </c>
      <c r="B11" s="740"/>
      <c r="C11" s="740"/>
      <c r="D11" s="740"/>
      <c r="E11" s="740"/>
      <c r="F11" s="740"/>
      <c r="G11" s="740"/>
      <c r="H11" s="740"/>
      <c r="I11" s="741"/>
      <c r="J11" s="322"/>
    </row>
    <row r="12" spans="1:10" s="312" customFormat="1" ht="55.5">
      <c r="A12" s="519" t="s">
        <v>440</v>
      </c>
      <c r="B12" s="520" t="s">
        <v>547</v>
      </c>
      <c r="C12" s="520" t="s">
        <v>548</v>
      </c>
      <c r="D12" s="520" t="s">
        <v>549</v>
      </c>
      <c r="E12" s="520" t="s">
        <v>550</v>
      </c>
      <c r="F12" s="520" t="s">
        <v>623</v>
      </c>
      <c r="G12" s="520" t="s">
        <v>624</v>
      </c>
      <c r="H12" s="521" t="s">
        <v>625</v>
      </c>
      <c r="I12" s="521" t="s">
        <v>114</v>
      </c>
      <c r="J12" s="323"/>
    </row>
    <row r="13" spans="1:10" s="314" customFormat="1" ht="24.65" customHeight="1">
      <c r="A13" s="341">
        <v>1</v>
      </c>
      <c r="B13" s="342" t="s">
        <v>122</v>
      </c>
      <c r="C13" s="343" t="s">
        <v>123</v>
      </c>
      <c r="D13" s="313" t="s">
        <v>551</v>
      </c>
      <c r="E13" s="344" t="s">
        <v>552</v>
      </c>
      <c r="F13" s="409">
        <v>45576</v>
      </c>
      <c r="G13" s="410" t="s">
        <v>55</v>
      </c>
      <c r="H13" s="413" t="s">
        <v>626</v>
      </c>
      <c r="I13" s="518" t="s">
        <v>746</v>
      </c>
      <c r="J13" s="324"/>
    </row>
    <row r="14" spans="1:10" s="315" customFormat="1" ht="24.65" customHeight="1">
      <c r="A14" s="341">
        <f>A13+1</f>
        <v>2</v>
      </c>
      <c r="B14" s="343" t="s">
        <v>19</v>
      </c>
      <c r="C14" s="343" t="s">
        <v>28</v>
      </c>
      <c r="D14" s="345" t="s">
        <v>553</v>
      </c>
      <c r="E14" s="344" t="s">
        <v>552</v>
      </c>
      <c r="F14" s="409">
        <v>45576</v>
      </c>
      <c r="G14" s="410" t="s">
        <v>55</v>
      </c>
      <c r="H14" s="413" t="s">
        <v>626</v>
      </c>
      <c r="I14" s="518" t="s">
        <v>746</v>
      </c>
      <c r="J14" s="324"/>
    </row>
    <row r="15" spans="1:10" s="315" customFormat="1" ht="24.65" customHeight="1">
      <c r="A15" s="341">
        <f t="shared" ref="A15:A26" si="1">A14+1</f>
        <v>3</v>
      </c>
      <c r="B15" s="343" t="s">
        <v>35</v>
      </c>
      <c r="C15" s="343" t="s">
        <v>4</v>
      </c>
      <c r="D15" s="345" t="s">
        <v>553</v>
      </c>
      <c r="E15" s="344" t="s">
        <v>552</v>
      </c>
      <c r="F15" s="409">
        <v>45576</v>
      </c>
      <c r="G15" s="410" t="s">
        <v>55</v>
      </c>
      <c r="H15" s="413" t="s">
        <v>626</v>
      </c>
      <c r="I15" s="518" t="s">
        <v>746</v>
      </c>
      <c r="J15" s="324"/>
    </row>
    <row r="16" spans="1:10" s="315" customFormat="1" ht="24.65" customHeight="1">
      <c r="A16" s="341">
        <f t="shared" si="1"/>
        <v>4</v>
      </c>
      <c r="B16" s="343" t="s">
        <v>45</v>
      </c>
      <c r="C16" s="343" t="s">
        <v>46</v>
      </c>
      <c r="D16" s="345" t="s">
        <v>554</v>
      </c>
      <c r="E16" s="344" t="s">
        <v>552</v>
      </c>
      <c r="F16" s="409">
        <v>45576</v>
      </c>
      <c r="G16" s="410" t="s">
        <v>55</v>
      </c>
      <c r="H16" s="413" t="s">
        <v>626</v>
      </c>
      <c r="I16" s="518" t="s">
        <v>746</v>
      </c>
      <c r="J16" s="324"/>
    </row>
    <row r="17" spans="1:10" s="315" customFormat="1" ht="24.65" customHeight="1">
      <c r="A17" s="341">
        <f t="shared" si="1"/>
        <v>5</v>
      </c>
      <c r="B17" s="343" t="s">
        <v>191</v>
      </c>
      <c r="C17" s="343" t="s">
        <v>193</v>
      </c>
      <c r="D17" s="345" t="s">
        <v>622</v>
      </c>
      <c r="E17" s="344" t="s">
        <v>552</v>
      </c>
      <c r="F17" s="409">
        <v>45687</v>
      </c>
      <c r="G17" s="410" t="s">
        <v>55</v>
      </c>
      <c r="H17" s="413" t="s">
        <v>626</v>
      </c>
      <c r="I17" s="518" t="s">
        <v>746</v>
      </c>
      <c r="J17" s="324"/>
    </row>
    <row r="18" spans="1:10" s="315" customFormat="1" ht="24.65" customHeight="1">
      <c r="A18" s="341">
        <f t="shared" si="1"/>
        <v>6</v>
      </c>
      <c r="B18" s="343" t="s">
        <v>186</v>
      </c>
      <c r="C18" s="343" t="s">
        <v>54</v>
      </c>
      <c r="D18" s="346" t="s">
        <v>555</v>
      </c>
      <c r="E18" s="344" t="s">
        <v>552</v>
      </c>
      <c r="F18" s="409">
        <v>45645</v>
      </c>
      <c r="G18" s="410" t="s">
        <v>55</v>
      </c>
      <c r="H18" s="413" t="s">
        <v>626</v>
      </c>
      <c r="I18" s="518" t="s">
        <v>746</v>
      </c>
      <c r="J18" s="324"/>
    </row>
    <row r="19" spans="1:10" s="314" customFormat="1" ht="24.65" customHeight="1">
      <c r="A19" s="341">
        <f t="shared" si="1"/>
        <v>7</v>
      </c>
      <c r="B19" s="343" t="s">
        <v>23</v>
      </c>
      <c r="C19" s="343" t="s">
        <v>24</v>
      </c>
      <c r="D19" s="313" t="s">
        <v>556</v>
      </c>
      <c r="E19" s="344" t="s">
        <v>552</v>
      </c>
      <c r="F19" s="409">
        <v>45576</v>
      </c>
      <c r="G19" s="410" t="s">
        <v>55</v>
      </c>
      <c r="H19" s="413" t="s">
        <v>626</v>
      </c>
      <c r="I19" s="518" t="s">
        <v>746</v>
      </c>
      <c r="J19" s="324"/>
    </row>
    <row r="20" spans="1:10" s="315" customFormat="1" ht="24.65" customHeight="1">
      <c r="A20" s="341">
        <f t="shared" si="1"/>
        <v>8</v>
      </c>
      <c r="B20" s="343" t="s">
        <v>29</v>
      </c>
      <c r="C20" s="343" t="s">
        <v>30</v>
      </c>
      <c r="D20" s="345" t="s">
        <v>208</v>
      </c>
      <c r="E20" s="344" t="s">
        <v>552</v>
      </c>
      <c r="F20" s="409">
        <v>45576</v>
      </c>
      <c r="G20" s="410" t="s">
        <v>55</v>
      </c>
      <c r="H20" s="413" t="s">
        <v>626</v>
      </c>
      <c r="I20" s="518" t="s">
        <v>746</v>
      </c>
      <c r="J20" s="324"/>
    </row>
    <row r="21" spans="1:10" s="315" customFormat="1" ht="24.65" customHeight="1">
      <c r="A21" s="341">
        <f t="shared" si="1"/>
        <v>9</v>
      </c>
      <c r="B21" s="343" t="s">
        <v>29</v>
      </c>
      <c r="C21" s="343" t="s">
        <v>30</v>
      </c>
      <c r="D21" s="345" t="s">
        <v>208</v>
      </c>
      <c r="E21" s="344" t="s">
        <v>552</v>
      </c>
      <c r="F21" s="409">
        <v>45576</v>
      </c>
      <c r="G21" s="410" t="s">
        <v>55</v>
      </c>
      <c r="H21" s="413" t="s">
        <v>626</v>
      </c>
      <c r="I21" s="518" t="s">
        <v>746</v>
      </c>
      <c r="J21" s="324"/>
    </row>
    <row r="22" spans="1:10" s="315" customFormat="1" ht="24.65" customHeight="1">
      <c r="A22" s="341">
        <f t="shared" si="1"/>
        <v>10</v>
      </c>
      <c r="B22" s="347" t="s">
        <v>123</v>
      </c>
      <c r="C22" s="347" t="s">
        <v>124</v>
      </c>
      <c r="D22" s="345" t="s">
        <v>557</v>
      </c>
      <c r="E22" s="344" t="s">
        <v>558</v>
      </c>
      <c r="F22" s="409"/>
      <c r="G22" s="411"/>
      <c r="H22" s="413"/>
      <c r="I22" s="413"/>
      <c r="J22" s="324"/>
    </row>
    <row r="23" spans="1:10" s="315" customFormat="1" ht="24.65" customHeight="1">
      <c r="A23" s="341">
        <f t="shared" si="1"/>
        <v>11</v>
      </c>
      <c r="B23" s="347" t="s">
        <v>22</v>
      </c>
      <c r="C23" s="347" t="s">
        <v>143</v>
      </c>
      <c r="D23" s="345" t="s">
        <v>559</v>
      </c>
      <c r="E23" s="344" t="s">
        <v>558</v>
      </c>
      <c r="F23" s="409"/>
      <c r="G23" s="411"/>
      <c r="H23" s="413"/>
      <c r="I23" s="413"/>
      <c r="J23" s="324"/>
    </row>
    <row r="24" spans="1:10" s="315" customFormat="1" ht="24.65" customHeight="1">
      <c r="A24" s="341">
        <f t="shared" si="1"/>
        <v>12</v>
      </c>
      <c r="B24" s="343" t="s">
        <v>186</v>
      </c>
      <c r="C24" s="343" t="s">
        <v>54</v>
      </c>
      <c r="D24" s="348" t="s">
        <v>560</v>
      </c>
      <c r="E24" s="349" t="s">
        <v>558</v>
      </c>
      <c r="F24" s="409"/>
      <c r="G24" s="411"/>
      <c r="H24" s="413"/>
      <c r="I24" s="413"/>
      <c r="J24" s="324"/>
    </row>
    <row r="25" spans="1:10" s="315" customFormat="1" ht="24.65" customHeight="1">
      <c r="A25" s="341">
        <f t="shared" si="1"/>
        <v>13</v>
      </c>
      <c r="B25" s="347" t="s">
        <v>188</v>
      </c>
      <c r="C25" s="347" t="s">
        <v>189</v>
      </c>
      <c r="D25" s="345" t="s">
        <v>561</v>
      </c>
      <c r="E25" s="344" t="s">
        <v>558</v>
      </c>
      <c r="F25" s="409"/>
      <c r="G25" s="411"/>
      <c r="H25" s="413"/>
      <c r="I25" s="413"/>
      <c r="J25" s="324"/>
    </row>
    <row r="26" spans="1:10" s="315" customFormat="1" ht="24.65" customHeight="1" thickBot="1">
      <c r="A26" s="414">
        <f t="shared" si="1"/>
        <v>14</v>
      </c>
      <c r="B26" s="350" t="s">
        <v>42</v>
      </c>
      <c r="C26" s="350" t="s">
        <v>43</v>
      </c>
      <c r="D26" s="351" t="s">
        <v>562</v>
      </c>
      <c r="E26" s="352" t="s">
        <v>563</v>
      </c>
      <c r="F26" s="412">
        <v>45549</v>
      </c>
      <c r="G26" s="416" t="s">
        <v>55</v>
      </c>
      <c r="H26" s="415" t="s">
        <v>626</v>
      </c>
      <c r="I26" s="522" t="s">
        <v>746</v>
      </c>
      <c r="J26" s="324"/>
    </row>
    <row r="27" spans="1:10" ht="18.5">
      <c r="A27" s="316"/>
    </row>
  </sheetData>
  <mergeCells count="3">
    <mergeCell ref="A1:C1"/>
    <mergeCell ref="A2:G2"/>
    <mergeCell ref="A11:I11"/>
  </mergeCells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Project Details</vt:lpstr>
      <vt:lpstr>MASTER SHEET</vt:lpstr>
      <vt:lpstr>Erection Compiled</vt:lpstr>
      <vt:lpstr>Progress</vt:lpstr>
      <vt:lpstr>Visual Chart</vt:lpstr>
      <vt:lpstr>PENDING FDN DETAILS</vt:lpstr>
      <vt:lpstr>PENDING ERE DETAILS</vt:lpstr>
      <vt:lpstr>TSE-MANUAL-LT-11KV-33KV Details</vt:lpstr>
      <vt:lpstr>Crossing Details</vt:lpstr>
      <vt:lpstr>TS</vt:lpstr>
      <vt:lpstr>TS (2)</vt:lpstr>
      <vt:lpstr>'Visual Chart'!Print_Area</vt:lpstr>
      <vt:lpstr>Progress!Print_Titles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Bharat Kaushik</cp:lastModifiedBy>
  <cp:lastPrinted>2025-09-15T04:21:31Z</cp:lastPrinted>
  <dcterms:created xsi:type="dcterms:W3CDTF">2016-07-05T06:15:08Z</dcterms:created>
  <dcterms:modified xsi:type="dcterms:W3CDTF">2025-10-06T10:18:07Z</dcterms:modified>
</cp:coreProperties>
</file>