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20\Ania\DaneEksperymentu\RawData\"/>
    </mc:Choice>
  </mc:AlternateContent>
  <bookViews>
    <workbookView xWindow="0" yWindow="0" windowWidth="16457" windowHeight="5546"/>
  </bookViews>
  <sheets>
    <sheet name="Arkusz1" sheetId="1" r:id="rId1"/>
  </sheets>
  <calcPr calcId="162913"/>
  <extLst>
    <ext uri="GoogleSheetsCustomDataVersion1">
      <go:sheetsCustomData xmlns:go="http://customooxmlschemas.google.com/" r:id="rId4" roundtripDataSignature="AMtx7mjXZ4KejVG2IAT/8mxWgtPql0wcow=="/>
    </ext>
  </extLst>
</workbook>
</file>

<file path=xl/calcChain.xml><?xml version="1.0" encoding="utf-8"?>
<calcChain xmlns="http://schemas.openxmlformats.org/spreadsheetml/2006/main">
  <c r="E17" i="1" l="1"/>
  <c r="CK16" i="1"/>
  <c r="BZ16" i="1"/>
  <c r="BO16" i="1"/>
  <c r="BD16" i="1"/>
  <c r="BC16" i="1"/>
  <c r="BB16" i="1"/>
  <c r="BA16" i="1"/>
  <c r="AX16" i="1"/>
  <c r="AW16" i="1"/>
  <c r="AV16" i="1"/>
  <c r="AT16" i="1"/>
  <c r="AQ16" i="1"/>
  <c r="AZ16" i="1" s="1"/>
  <c r="AP16" i="1"/>
  <c r="AN16" i="1"/>
  <c r="AY16" i="1" s="1"/>
  <c r="AJ16" i="1"/>
  <c r="AF16" i="1"/>
  <c r="AI16" i="1" s="1"/>
  <c r="AK16" i="1" s="1"/>
  <c r="AD16" i="1"/>
  <c r="AC16" i="1"/>
  <c r="AA16" i="1"/>
  <c r="AM16" i="1" s="1"/>
  <c r="W16" i="1"/>
  <c r="U16" i="1"/>
  <c r="S16" i="1"/>
  <c r="V16" i="1" s="1"/>
  <c r="N16" i="1"/>
  <c r="X16" i="1" s="1"/>
  <c r="CK15" i="1"/>
  <c r="BZ15" i="1"/>
  <c r="BO15" i="1"/>
  <c r="BD15" i="1"/>
  <c r="BC15" i="1"/>
  <c r="BB15" i="1"/>
  <c r="BA15" i="1"/>
  <c r="AX15" i="1"/>
  <c r="AV15" i="1"/>
  <c r="AT15" i="1"/>
  <c r="AW15" i="1" s="1"/>
  <c r="AP15" i="1"/>
  <c r="AN15" i="1"/>
  <c r="AY15" i="1" s="1"/>
  <c r="AJ15" i="1"/>
  <c r="AI15" i="1"/>
  <c r="AK15" i="1" s="1"/>
  <c r="AH15" i="1"/>
  <c r="AF15" i="1"/>
  <c r="AD15" i="1"/>
  <c r="AC15" i="1"/>
  <c r="AA15" i="1"/>
  <c r="AM15" i="1" s="1"/>
  <c r="W15" i="1"/>
  <c r="S15" i="1"/>
  <c r="V15" i="1" s="1"/>
  <c r="Q15" i="1"/>
  <c r="Y15" i="1" s="1"/>
  <c r="P15" i="1"/>
  <c r="N15" i="1"/>
  <c r="CK14" i="1"/>
  <c r="BZ14" i="1"/>
  <c r="BO14" i="1"/>
  <c r="BD14" i="1"/>
  <c r="BC14" i="1"/>
  <c r="BB14" i="1"/>
  <c r="BA14" i="1"/>
  <c r="AX14" i="1"/>
  <c r="AT14" i="1"/>
  <c r="AW14" i="1" s="1"/>
  <c r="AN14" i="1"/>
  <c r="AR14" i="1" s="1"/>
  <c r="AJ14" i="1"/>
  <c r="AI14" i="1"/>
  <c r="AH14" i="1"/>
  <c r="AF14" i="1"/>
  <c r="AC14" i="1"/>
  <c r="AA14" i="1"/>
  <c r="AM14" i="1" s="1"/>
  <c r="W14" i="1"/>
  <c r="V14" i="1"/>
  <c r="U14" i="1"/>
  <c r="S14" i="1"/>
  <c r="Q14" i="1"/>
  <c r="Y14" i="1" s="1"/>
  <c r="P14" i="1"/>
  <c r="N14" i="1"/>
  <c r="X14" i="1" s="1"/>
  <c r="CK13" i="1"/>
  <c r="BZ13" i="1"/>
  <c r="BO13" i="1"/>
  <c r="BD13" i="1"/>
  <c r="BC13" i="1"/>
  <c r="BB13" i="1"/>
  <c r="BA13" i="1"/>
  <c r="AX13" i="1"/>
  <c r="AW13" i="1"/>
  <c r="AT13" i="1"/>
  <c r="AV13" i="1" s="1"/>
  <c r="AR13" i="1"/>
  <c r="AQ13" i="1"/>
  <c r="AZ13" i="1" s="1"/>
  <c r="AN13" i="1"/>
  <c r="AP13" i="1" s="1"/>
  <c r="AJ13" i="1"/>
  <c r="AH13" i="1"/>
  <c r="AF13" i="1"/>
  <c r="AI13" i="1" s="1"/>
  <c r="AA13" i="1"/>
  <c r="AD13" i="1" s="1"/>
  <c r="W13" i="1"/>
  <c r="V13" i="1"/>
  <c r="U13" i="1"/>
  <c r="S13" i="1"/>
  <c r="P13" i="1"/>
  <c r="N13" i="1"/>
  <c r="X13" i="1" s="1"/>
  <c r="CK12" i="1"/>
  <c r="BZ12" i="1"/>
  <c r="BO12" i="1"/>
  <c r="BD12" i="1"/>
  <c r="BC12" i="1"/>
  <c r="BB12" i="1"/>
  <c r="BA12" i="1"/>
  <c r="AX12" i="1"/>
  <c r="AW12" i="1"/>
  <c r="AV12" i="1"/>
  <c r="AT12" i="1"/>
  <c r="AR12" i="1"/>
  <c r="AQ12" i="1"/>
  <c r="AZ12" i="1" s="1"/>
  <c r="AP12" i="1"/>
  <c r="AN12" i="1"/>
  <c r="AY12" i="1" s="1"/>
  <c r="AJ12" i="1"/>
  <c r="AF12" i="1"/>
  <c r="AI12" i="1" s="1"/>
  <c r="AK12" i="1" s="1"/>
  <c r="AD12" i="1"/>
  <c r="AA12" i="1"/>
  <c r="AC12" i="1" s="1"/>
  <c r="W12" i="1"/>
  <c r="U12" i="1"/>
  <c r="S12" i="1"/>
  <c r="V12" i="1" s="1"/>
  <c r="N12" i="1"/>
  <c r="X12" i="1" s="1"/>
  <c r="CK11" i="1"/>
  <c r="BZ11" i="1"/>
  <c r="BO11" i="1"/>
  <c r="BD11" i="1"/>
  <c r="BC11" i="1"/>
  <c r="BB11" i="1"/>
  <c r="BA11" i="1"/>
  <c r="AX11" i="1"/>
  <c r="AV11" i="1"/>
  <c r="AT11" i="1"/>
  <c r="AW11" i="1" s="1"/>
  <c r="AP11" i="1"/>
  <c r="AN11" i="1"/>
  <c r="AY11" i="1" s="1"/>
  <c r="AJ11" i="1"/>
  <c r="AF11" i="1"/>
  <c r="AI11" i="1" s="1"/>
  <c r="AK11" i="1" s="1"/>
  <c r="AD11" i="1"/>
  <c r="AC11" i="1"/>
  <c r="AA11" i="1"/>
  <c r="AM11" i="1" s="1"/>
  <c r="W11" i="1"/>
  <c r="S11" i="1"/>
  <c r="V11" i="1" s="1"/>
  <c r="N11" i="1"/>
  <c r="Q11" i="1" s="1"/>
  <c r="CK10" i="1"/>
  <c r="BZ10" i="1"/>
  <c r="BO10" i="1"/>
  <c r="BD10" i="1"/>
  <c r="BC10" i="1"/>
  <c r="BB10" i="1"/>
  <c r="BA10" i="1"/>
  <c r="AX10" i="1"/>
  <c r="AT10" i="1"/>
  <c r="AW10" i="1" s="1"/>
  <c r="AN10" i="1"/>
  <c r="AR10" i="1" s="1"/>
  <c r="AJ10" i="1"/>
  <c r="AI10" i="1"/>
  <c r="AH10" i="1"/>
  <c r="AF10" i="1"/>
  <c r="AC10" i="1"/>
  <c r="AA10" i="1"/>
  <c r="AM10" i="1" s="1"/>
  <c r="W10" i="1"/>
  <c r="V10" i="1"/>
  <c r="S10" i="1"/>
  <c r="U10" i="1" s="1"/>
  <c r="Q10" i="1"/>
  <c r="Y10" i="1" s="1"/>
  <c r="P10" i="1"/>
  <c r="N10" i="1"/>
  <c r="X10" i="1" s="1"/>
  <c r="CK9" i="1"/>
  <c r="BZ9" i="1"/>
  <c r="BO9" i="1"/>
  <c r="BD9" i="1"/>
  <c r="BC9" i="1"/>
  <c r="BB9" i="1"/>
  <c r="BA9" i="1"/>
  <c r="AX9" i="1"/>
  <c r="AW9" i="1"/>
  <c r="AT9" i="1"/>
  <c r="AV9" i="1" s="1"/>
  <c r="AR9" i="1"/>
  <c r="AQ9" i="1"/>
  <c r="AZ9" i="1" s="1"/>
  <c r="AN9" i="1"/>
  <c r="AP9" i="1" s="1"/>
  <c r="AJ9" i="1"/>
  <c r="AH9" i="1"/>
  <c r="AF9" i="1"/>
  <c r="AI9" i="1" s="1"/>
  <c r="AA9" i="1"/>
  <c r="AM9" i="1" s="1"/>
  <c r="W9" i="1"/>
  <c r="V9" i="1"/>
  <c r="S9" i="1"/>
  <c r="U9" i="1" s="1"/>
  <c r="P9" i="1"/>
  <c r="N9" i="1"/>
  <c r="X9" i="1" s="1"/>
  <c r="CK8" i="1"/>
  <c r="BZ8" i="1"/>
  <c r="BO8" i="1"/>
  <c r="BD8" i="1"/>
  <c r="BC8" i="1"/>
  <c r="BB8" i="1"/>
  <c r="BA8" i="1"/>
  <c r="AX8" i="1"/>
  <c r="AW8" i="1"/>
  <c r="AT8" i="1"/>
  <c r="AV8" i="1" s="1"/>
  <c r="AQ8" i="1"/>
  <c r="AZ8" i="1" s="1"/>
  <c r="AN8" i="1"/>
  <c r="AP8" i="1" s="1"/>
  <c r="AJ8" i="1"/>
  <c r="AF8" i="1"/>
  <c r="AI8" i="1" s="1"/>
  <c r="AA8" i="1"/>
  <c r="AD8" i="1" s="1"/>
  <c r="W8" i="1"/>
  <c r="V8" i="1"/>
  <c r="U8" i="1"/>
  <c r="S8" i="1"/>
  <c r="N8" i="1"/>
  <c r="X8" i="1" s="1"/>
  <c r="CK7" i="1"/>
  <c r="BZ7" i="1"/>
  <c r="BO7" i="1"/>
  <c r="BD7" i="1"/>
  <c r="BC7" i="1"/>
  <c r="BB7" i="1"/>
  <c r="BA7" i="1"/>
  <c r="AZ7" i="1"/>
  <c r="AX7" i="1"/>
  <c r="AW7" i="1"/>
  <c r="AV7" i="1"/>
  <c r="AT7" i="1"/>
  <c r="AR7" i="1"/>
  <c r="AQ7" i="1"/>
  <c r="AP7" i="1"/>
  <c r="AN7" i="1"/>
  <c r="AY7" i="1" s="1"/>
  <c r="AJ7" i="1"/>
  <c r="AH7" i="1"/>
  <c r="AF7" i="1"/>
  <c r="AI7" i="1" s="1"/>
  <c r="AK7" i="1" s="1"/>
  <c r="AD7" i="1"/>
  <c r="AA7" i="1"/>
  <c r="AC7" i="1" s="1"/>
  <c r="W7" i="1"/>
  <c r="S7" i="1"/>
  <c r="X7" i="1" s="1"/>
  <c r="P7" i="1"/>
  <c r="N7" i="1"/>
  <c r="Q7" i="1" s="1"/>
  <c r="CK6" i="1"/>
  <c r="BZ6" i="1"/>
  <c r="BO6" i="1"/>
  <c r="BD6" i="1"/>
  <c r="BC6" i="1"/>
  <c r="BB6" i="1"/>
  <c r="BA6" i="1"/>
  <c r="AX6" i="1"/>
  <c r="AT6" i="1"/>
  <c r="AW6" i="1" s="1"/>
  <c r="AN6" i="1"/>
  <c r="AR6" i="1" s="1"/>
  <c r="AJ6" i="1"/>
  <c r="AI6" i="1"/>
  <c r="AK6" i="1" s="1"/>
  <c r="AF6" i="1"/>
  <c r="AH6" i="1" s="1"/>
  <c r="AD6" i="1"/>
  <c r="AC6" i="1"/>
  <c r="AA6" i="1"/>
  <c r="AM6" i="1" s="1"/>
  <c r="W6" i="1"/>
  <c r="U6" i="1"/>
  <c r="S6" i="1"/>
  <c r="V6" i="1" s="1"/>
  <c r="Q6" i="1"/>
  <c r="Y6" i="1" s="1"/>
  <c r="N6" i="1"/>
  <c r="P6" i="1" s="1"/>
  <c r="CK5" i="1"/>
  <c r="BZ5" i="1"/>
  <c r="BO5" i="1"/>
  <c r="BD5" i="1"/>
  <c r="BC5" i="1"/>
  <c r="BB5" i="1"/>
  <c r="BA5" i="1"/>
  <c r="AX5" i="1"/>
  <c r="AV5" i="1"/>
  <c r="AT5" i="1"/>
  <c r="AW5" i="1" s="1"/>
  <c r="AR5" i="1"/>
  <c r="AP5" i="1"/>
  <c r="AN5" i="1"/>
  <c r="AQ5" i="1" s="1"/>
  <c r="AZ5" i="1" s="1"/>
  <c r="AJ5" i="1"/>
  <c r="AI5" i="1"/>
  <c r="AK5" i="1" s="1"/>
  <c r="AH5" i="1"/>
  <c r="AF5" i="1"/>
  <c r="AA5" i="1"/>
  <c r="AD5" i="1" s="1"/>
  <c r="W5" i="1"/>
  <c r="V5" i="1"/>
  <c r="S5" i="1"/>
  <c r="U5" i="1" s="1"/>
  <c r="Q5" i="1"/>
  <c r="Y5" i="1" s="1"/>
  <c r="P5" i="1"/>
  <c r="N5" i="1"/>
  <c r="CK4" i="1"/>
  <c r="BZ4" i="1"/>
  <c r="BO4" i="1"/>
  <c r="BD4" i="1"/>
  <c r="BC4" i="1"/>
  <c r="BB4" i="1"/>
  <c r="BA4" i="1"/>
  <c r="AX4" i="1"/>
  <c r="AW4" i="1"/>
  <c r="AT4" i="1"/>
  <c r="AV4" i="1" s="1"/>
  <c r="AQ4" i="1"/>
  <c r="AZ4" i="1" s="1"/>
  <c r="AN4" i="1"/>
  <c r="AP4" i="1" s="1"/>
  <c r="AJ4" i="1"/>
  <c r="AF4" i="1"/>
  <c r="AI4" i="1" s="1"/>
  <c r="AC4" i="1"/>
  <c r="AA4" i="1"/>
  <c r="AD4" i="1" s="1"/>
  <c r="W4" i="1"/>
  <c r="V4" i="1"/>
  <c r="U4" i="1"/>
  <c r="S4" i="1"/>
  <c r="N4" i="1"/>
  <c r="X4" i="1" s="1"/>
  <c r="CK3" i="1"/>
  <c r="BZ3" i="1"/>
  <c r="BO3" i="1"/>
  <c r="BD3" i="1"/>
  <c r="BC3" i="1"/>
  <c r="BB3" i="1"/>
  <c r="BA3" i="1"/>
  <c r="AZ3" i="1"/>
  <c r="AX3" i="1"/>
  <c r="AW3" i="1"/>
  <c r="AV3" i="1"/>
  <c r="AT3" i="1"/>
  <c r="AR3" i="1"/>
  <c r="AQ3" i="1"/>
  <c r="AP3" i="1"/>
  <c r="AN3" i="1"/>
  <c r="AY3" i="1" s="1"/>
  <c r="AJ3" i="1"/>
  <c r="AH3" i="1"/>
  <c r="AF3" i="1"/>
  <c r="AI3" i="1" s="1"/>
  <c r="AK3" i="1" s="1"/>
  <c r="AD3" i="1"/>
  <c r="AA3" i="1"/>
  <c r="AC3" i="1" s="1"/>
  <c r="W3" i="1"/>
  <c r="S3" i="1"/>
  <c r="V3" i="1" s="1"/>
  <c r="P3" i="1"/>
  <c r="N3" i="1"/>
  <c r="Q3" i="1" s="1"/>
  <c r="CK2" i="1"/>
  <c r="BZ2" i="1"/>
  <c r="BO2" i="1"/>
  <c r="BD2" i="1"/>
  <c r="BC2" i="1"/>
  <c r="BB2" i="1"/>
  <c r="BA2" i="1"/>
  <c r="AX2" i="1"/>
  <c r="AT2" i="1"/>
  <c r="AW2" i="1" s="1"/>
  <c r="AN2" i="1"/>
  <c r="AR2" i="1" s="1"/>
  <c r="AJ2" i="1"/>
  <c r="AI2" i="1"/>
  <c r="AK2" i="1" s="1"/>
  <c r="AF2" i="1"/>
  <c r="AH2" i="1" s="1"/>
  <c r="AD2" i="1"/>
  <c r="AC2" i="1"/>
  <c r="AA2" i="1"/>
  <c r="AM2" i="1" s="1"/>
  <c r="W2" i="1"/>
  <c r="U2" i="1"/>
  <c r="S2" i="1"/>
  <c r="V2" i="1" s="1"/>
  <c r="Q2" i="1"/>
  <c r="N2" i="1"/>
  <c r="P2" i="1" s="1"/>
  <c r="AK8" i="1" l="1"/>
  <c r="AK9" i="1"/>
  <c r="AK13" i="1"/>
  <c r="Y2" i="1"/>
  <c r="Y3" i="1"/>
  <c r="AK4" i="1"/>
  <c r="Y11" i="1"/>
  <c r="AM5" i="1"/>
  <c r="X11" i="1"/>
  <c r="AM13" i="1"/>
  <c r="X15" i="1"/>
  <c r="X2" i="1"/>
  <c r="AP2" i="1"/>
  <c r="AV2" i="1"/>
  <c r="U3" i="1"/>
  <c r="P4" i="1"/>
  <c r="AH4" i="1"/>
  <c r="AM4" i="1"/>
  <c r="AR4" i="1"/>
  <c r="AC5" i="1"/>
  <c r="AY5" i="1"/>
  <c r="X6" i="1"/>
  <c r="AP6" i="1"/>
  <c r="AV6" i="1"/>
  <c r="U7" i="1"/>
  <c r="P8" i="1"/>
  <c r="AH8" i="1"/>
  <c r="AM8" i="1"/>
  <c r="AR8" i="1"/>
  <c r="Q9" i="1"/>
  <c r="Y9" i="1" s="1"/>
  <c r="AC9" i="1"/>
  <c r="AY9" i="1"/>
  <c r="AD10" i="1"/>
  <c r="AK10" i="1" s="1"/>
  <c r="AP10" i="1"/>
  <c r="AV10" i="1"/>
  <c r="U11" i="1"/>
  <c r="AQ11" i="1"/>
  <c r="AZ11" i="1" s="1"/>
  <c r="P12" i="1"/>
  <c r="AH12" i="1"/>
  <c r="AM12" i="1"/>
  <c r="Q13" i="1"/>
  <c r="Y13" i="1" s="1"/>
  <c r="AC13" i="1"/>
  <c r="AY13" i="1"/>
  <c r="AD14" i="1"/>
  <c r="AK14" i="1" s="1"/>
  <c r="AP14" i="1"/>
  <c r="AV14" i="1"/>
  <c r="U15" i="1"/>
  <c r="AQ15" i="1"/>
  <c r="AZ15" i="1" s="1"/>
  <c r="P16" i="1"/>
  <c r="AH16" i="1"/>
  <c r="AR16" i="1"/>
  <c r="X3" i="1"/>
  <c r="AY10" i="1"/>
  <c r="AY14" i="1"/>
  <c r="AQ2" i="1"/>
  <c r="AZ2" i="1" s="1"/>
  <c r="AM3" i="1"/>
  <c r="Q4" i="1"/>
  <c r="Y4" i="1" s="1"/>
  <c r="AY4" i="1"/>
  <c r="X5" i="1"/>
  <c r="AQ6" i="1"/>
  <c r="AZ6" i="1" s="1"/>
  <c r="V7" i="1"/>
  <c r="Y7" i="1" s="1"/>
  <c r="AM7" i="1"/>
  <c r="Q8" i="1"/>
  <c r="Y8" i="1" s="1"/>
  <c r="AC8" i="1"/>
  <c r="AY8" i="1"/>
  <c r="AD9" i="1"/>
  <c r="AQ10" i="1"/>
  <c r="AZ10" i="1" s="1"/>
  <c r="P11" i="1"/>
  <c r="AH11" i="1"/>
  <c r="AR11" i="1"/>
  <c r="Q12" i="1"/>
  <c r="Y12" i="1" s="1"/>
  <c r="AQ14" i="1"/>
  <c r="AZ14" i="1" s="1"/>
  <c r="AR15" i="1"/>
  <c r="Q16" i="1"/>
  <c r="Y16" i="1" s="1"/>
  <c r="AY2" i="1"/>
  <c r="AY6" i="1"/>
</calcChain>
</file>

<file path=xl/sharedStrings.xml><?xml version="1.0" encoding="utf-8"?>
<sst xmlns="http://schemas.openxmlformats.org/spreadsheetml/2006/main" count="149" uniqueCount="105">
  <si>
    <t>Id osoby</t>
  </si>
  <si>
    <t>Grupa</t>
  </si>
  <si>
    <t>Grupa zadań</t>
  </si>
  <si>
    <t>Płeć</t>
  </si>
  <si>
    <t>Wiek</t>
  </si>
  <si>
    <t>Aktualnie wykonywany zawód</t>
  </si>
  <si>
    <t>Liczba lat doświadczenia (jeżeli aktualny zawód jest związany z IT)</t>
  </si>
  <si>
    <t>Wiedza BPMN</t>
  </si>
  <si>
    <t>Wiedza UML</t>
  </si>
  <si>
    <t>Wiedza SBVR</t>
  </si>
  <si>
    <t>Wiedza OCL</t>
  </si>
  <si>
    <t>Wiedza Rulespeak</t>
  </si>
  <si>
    <t>OCL - Analiza - liczba poprawnych</t>
  </si>
  <si>
    <t>OCL - Analiza - czy poprawne</t>
  </si>
  <si>
    <t>OCL - Analiza - czas</t>
  </si>
  <si>
    <t xml:space="preserve">OCL - Analiza - wydajnosc </t>
  </si>
  <si>
    <t>OCL - Analiza - wydajność względna</t>
  </si>
  <si>
    <t>OCL - Zadanie 3 - liczba poprawnych</t>
  </si>
  <si>
    <t>OCL - synteza - czy poprawne</t>
  </si>
  <si>
    <t>OCL - Zadanie 3 - czas</t>
  </si>
  <si>
    <t>OCL - synteza - wydajność</t>
  </si>
  <si>
    <t>OCL - synteza -wydajność względna</t>
  </si>
  <si>
    <t>OCL SUMA PKT</t>
  </si>
  <si>
    <t>OCL - wydajność</t>
  </si>
  <si>
    <t>OCL - suma - wydajność względna</t>
  </si>
  <si>
    <t>SBVR - Analiza - liczba poprawnych</t>
  </si>
  <si>
    <t>SBVR - Analiza - czy poprawne</t>
  </si>
  <si>
    <t>SBVR - Analiza - czas</t>
  </si>
  <si>
    <t xml:space="preserve">SBVR - Analiza - wydajnosc </t>
  </si>
  <si>
    <t>sbvr - analiza - wydajnosc wzgledna</t>
  </si>
  <si>
    <t>SBVR - Zadanie 3 - liczba poprawnych</t>
  </si>
  <si>
    <t>SBVR - Synteza - czy poprawne</t>
  </si>
  <si>
    <t>SBVR - Zadanie 3 - czas</t>
  </si>
  <si>
    <t>SBVR - Synteza - wydajność</t>
  </si>
  <si>
    <t>sbvr - synteza - wydajność wzgledna</t>
  </si>
  <si>
    <t>SBVR SUMA</t>
  </si>
  <si>
    <t>SBVR - suma - wydajność względna</t>
  </si>
  <si>
    <t>RS - Analiza - liczba poprawnych</t>
  </si>
  <si>
    <t>SBVR - względny czas</t>
  </si>
  <si>
    <t>RS - Analiza - czy poprawne</t>
  </si>
  <si>
    <t>RS - Analiza - czas</t>
  </si>
  <si>
    <t>RS - Analiza - wydajnosc</t>
  </si>
  <si>
    <t>RS- Analiza - wydajność względna</t>
  </si>
  <si>
    <t>RS - Analiza - wydajnośc względna</t>
  </si>
  <si>
    <t>RS - Zadanie 3 - liczba poprawnych</t>
  </si>
  <si>
    <t>RS - Synteza - czy poprawne</t>
  </si>
  <si>
    <t>RS - Zadanie 3 - czas</t>
  </si>
  <si>
    <t>RS - Synteza - wydajność</t>
  </si>
  <si>
    <t>RS - Synteza - wydajność względna</t>
  </si>
  <si>
    <t>RS SUMA</t>
  </si>
  <si>
    <t>RS - wydajnosc oparta na czasie</t>
  </si>
  <si>
    <t>RS - względny czas</t>
  </si>
  <si>
    <t>SUMA PKT</t>
  </si>
  <si>
    <t>SUMA CZAS</t>
  </si>
  <si>
    <t>SUMA ANALIZA</t>
  </si>
  <si>
    <t>ANALIZA CZAS</t>
  </si>
  <si>
    <t>OCL 2a</t>
  </si>
  <si>
    <t>OCL 2b</t>
  </si>
  <si>
    <t>OCL 2c</t>
  </si>
  <si>
    <t>OCL 2d</t>
  </si>
  <si>
    <t>OCL 2e</t>
  </si>
  <si>
    <t>OCL 2f</t>
  </si>
  <si>
    <t>OCL 2g</t>
  </si>
  <si>
    <t>OCL 2h</t>
  </si>
  <si>
    <t>OCL 2i</t>
  </si>
  <si>
    <t>OCL 2j</t>
  </si>
  <si>
    <t>OCL ANKIETA SUMA</t>
  </si>
  <si>
    <t>SBVR 2A</t>
  </si>
  <si>
    <t>SBVR 2B</t>
  </si>
  <si>
    <t>SBVR 2C</t>
  </si>
  <si>
    <t>2BVR 2D</t>
  </si>
  <si>
    <t>SBVR 2E</t>
  </si>
  <si>
    <t>SBVR 2F</t>
  </si>
  <si>
    <t>SBVR 2G</t>
  </si>
  <si>
    <t>SBVR 2H</t>
  </si>
  <si>
    <t>SBVR 2I</t>
  </si>
  <si>
    <t>2BVR 2J</t>
  </si>
  <si>
    <t>SBVR ANKIETA SUMA</t>
  </si>
  <si>
    <t>RS 2A</t>
  </si>
  <si>
    <t>RS 2B</t>
  </si>
  <si>
    <t>RS 2C</t>
  </si>
  <si>
    <t>RS 2D</t>
  </si>
  <si>
    <t>RS 2E</t>
  </si>
  <si>
    <t>RS 2F</t>
  </si>
  <si>
    <t>RS 2G</t>
  </si>
  <si>
    <t>RS 2H</t>
  </si>
  <si>
    <t>RS 2I</t>
  </si>
  <si>
    <t>RS 2J</t>
  </si>
  <si>
    <t>RS ANALIZA SUMA</t>
  </si>
  <si>
    <t>G2</t>
  </si>
  <si>
    <t>M</t>
  </si>
  <si>
    <t>Product Owner</t>
  </si>
  <si>
    <t>G1</t>
  </si>
  <si>
    <t>K</t>
  </si>
  <si>
    <t>Młodszy analityk biznesowy</t>
  </si>
  <si>
    <t>Analityk danych</t>
  </si>
  <si>
    <t>Specjalista w biurze wsparcia biznesu</t>
  </si>
  <si>
    <t>G3</t>
  </si>
  <si>
    <t>Analityk</t>
  </si>
  <si>
    <t>Analityk biznesowy</t>
  </si>
  <si>
    <t>Geoinformatyk</t>
  </si>
  <si>
    <t>Analityk biznesowo-systemowy</t>
  </si>
  <si>
    <t>Analityk systemowy</t>
  </si>
  <si>
    <t>Project manager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</si>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</sst>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0" fillId="2" borderId="1" xfId="0" applyFont="1" applyFill="1" applyBorder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0"/>
  <sheetViews>
    <sheetView tabSelected="1" workbookViewId="0">
      <selection activeCell="A3" sqref="A3"/>
    </sheetView>
  </sheetViews>
  <sheetFormatPr defaultColWidth="14.4609375" defaultRowHeight="15" customHeight="1" x14ac:dyDescent="0.4"/>
  <cols>
    <col min="1" max="20" width="8.69140625" customWidth="1"/>
    <col min="21" max="21" width="14" customWidth="1"/>
    <col min="22" max="89" width="8.69140625" customWidth="1"/>
  </cols>
  <sheetData>
    <row r="1" spans="1:89" ht="14.2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</row>
    <row r="2" spans="1:89" ht="14.25" customHeight="1" x14ac:dyDescent="0.4">
      <c r="A2" s="3">
        <v>1</v>
      </c>
      <c r="B2" s="4" t="s">
        <v>104</v>
      </c>
      <c r="C2" s="5" t="s">
        <v>89</v>
      </c>
      <c r="D2" s="3" t="s">
        <v>90</v>
      </c>
      <c r="E2" s="4">
        <v>32</v>
      </c>
      <c r="F2" s="4" t="s">
        <v>91</v>
      </c>
      <c r="G2" s="4">
        <v>1.5</v>
      </c>
      <c r="H2" s="4">
        <v>2</v>
      </c>
      <c r="I2" s="4">
        <v>2</v>
      </c>
      <c r="J2" s="4">
        <v>1</v>
      </c>
      <c r="K2" s="4">
        <v>1</v>
      </c>
      <c r="L2" s="4">
        <v>1</v>
      </c>
      <c r="M2" s="3">
        <v>2.5</v>
      </c>
      <c r="N2" s="3">
        <f t="shared" ref="N2:N16" si="0">IF(M2 &gt;= 2.5,1,0)</f>
        <v>1</v>
      </c>
      <c r="O2" s="3">
        <v>287</v>
      </c>
      <c r="P2" s="3">
        <f t="shared" ref="P2:P16" si="1">N2/O2</f>
        <v>3.4843205574912892E-3</v>
      </c>
      <c r="Q2" s="3">
        <f t="shared" ref="Q2:Q16" si="2">O2*N2</f>
        <v>287</v>
      </c>
      <c r="R2" s="3"/>
      <c r="S2" s="3">
        <f t="shared" ref="S2:S16" si="3">IF(R2&gt;=1,1,0)</f>
        <v>0</v>
      </c>
      <c r="T2" s="3">
        <v>1</v>
      </c>
      <c r="U2" s="3">
        <f t="shared" ref="U2:U16" si="4">S2/T2</f>
        <v>0</v>
      </c>
      <c r="V2" s="3">
        <f t="shared" ref="V2:V16" si="5">T2*S2</f>
        <v>0</v>
      </c>
      <c r="W2" s="3">
        <f t="shared" ref="W2:W16" si="6">R2+M2</f>
        <v>2.5</v>
      </c>
      <c r="X2" s="3">
        <f t="shared" ref="X2:X16" si="7">SUM(N2/O2,S2/T2)</f>
        <v>3.4843205574912892E-3</v>
      </c>
      <c r="Y2" s="3">
        <f t="shared" ref="Y2:Y16" si="8">Q2+V2</f>
        <v>287</v>
      </c>
      <c r="Z2" s="3">
        <v>2</v>
      </c>
      <c r="AA2" s="3">
        <f t="shared" ref="AA2:AA16" si="9">IF(Z2 &gt;= 2.5,1,0)</f>
        <v>0</v>
      </c>
      <c r="AB2" s="3">
        <v>360</v>
      </c>
      <c r="AC2" s="3">
        <f t="shared" ref="AC2:AC16" si="10">AA2/AB2</f>
        <v>0</v>
      </c>
      <c r="AD2" s="3">
        <f t="shared" ref="AD2:AD16" si="11">AB2*AA2</f>
        <v>0</v>
      </c>
      <c r="AE2" s="3">
        <v>0</v>
      </c>
      <c r="AF2" s="3">
        <f t="shared" ref="AF2:AF16" si="12">IF(AE2&gt;=1,1,0)</f>
        <v>0</v>
      </c>
      <c r="AG2" s="3">
        <v>120</v>
      </c>
      <c r="AH2" s="3">
        <f t="shared" ref="AH2:AH16" si="13">AF2/AG2</f>
        <v>0</v>
      </c>
      <c r="AI2" s="3">
        <f t="shared" ref="AI2:AI16" si="14">AG2*AF2</f>
        <v>0</v>
      </c>
      <c r="AJ2" s="3">
        <f t="shared" ref="AJ2:AJ16" si="15">AE2+Z2</f>
        <v>2</v>
      </c>
      <c r="AK2" s="3">
        <f t="shared" ref="AK2:AK16" si="16">AI2+AD2</f>
        <v>0</v>
      </c>
      <c r="AL2" s="3">
        <v>2</v>
      </c>
      <c r="AM2" s="3">
        <f t="shared" ref="AM2:AM16" si="17">SUM(AA2/AB2,AF2/AG2)</f>
        <v>0</v>
      </c>
      <c r="AN2" s="3">
        <f t="shared" ref="AN2:AN16" si="18">IF(AL2 &gt;= 2.5,1,0)</f>
        <v>0</v>
      </c>
      <c r="AO2" s="3">
        <v>902</v>
      </c>
      <c r="AP2" s="3">
        <f t="shared" ref="AP2:AP16" si="19">AN2/AO2</f>
        <v>0</v>
      </c>
      <c r="AQ2" s="3">
        <f t="shared" ref="AQ2:AQ16" si="20">AN2*AO2</f>
        <v>0</v>
      </c>
      <c r="AR2" s="3">
        <f t="shared" ref="AR2:AR16" si="21">AO2*AN2</f>
        <v>0</v>
      </c>
      <c r="AS2" s="3"/>
      <c r="AT2" s="3">
        <f t="shared" ref="AT2:AT16" si="22">IF(AS2&gt;=1,1,0)</f>
        <v>0</v>
      </c>
      <c r="AU2" s="3">
        <v>1</v>
      </c>
      <c r="AV2" s="3">
        <f t="shared" ref="AV2:AV16" si="23">AT2/AU2</f>
        <v>0</v>
      </c>
      <c r="AW2" s="3">
        <f t="shared" ref="AW2:AW16" si="24">AU2*AT2</f>
        <v>0</v>
      </c>
      <c r="AX2" s="3">
        <f t="shared" ref="AX2:AX16" si="25">AS2+AL2</f>
        <v>2</v>
      </c>
      <c r="AY2" s="3">
        <f t="shared" ref="AY2:AY16" si="26">SUM(AN2/AO2,AT2/AU2)</f>
        <v>0</v>
      </c>
      <c r="AZ2" s="3">
        <f t="shared" ref="AZ2:AZ16" si="27">AQ2+AW2</f>
        <v>0</v>
      </c>
      <c r="BA2" s="3">
        <f t="shared" ref="BA2:BA16" si="28">SUM(M2,R2,Z2,AE2,AL2,AS2)</f>
        <v>6.5</v>
      </c>
      <c r="BB2" s="3">
        <f t="shared" ref="BB2:BB16" si="29">SUM(O2,T2,AB2,AG2,AO2,AU2)</f>
        <v>1671</v>
      </c>
      <c r="BC2" s="3">
        <f t="shared" ref="BC2:BC16" si="30">M2+Z2+AL2</f>
        <v>6.5</v>
      </c>
      <c r="BD2" s="3">
        <f t="shared" ref="BD2:BD16" si="31">O2+AB2+AO2</f>
        <v>1549</v>
      </c>
      <c r="BE2" s="6">
        <v>5</v>
      </c>
      <c r="BF2" s="6">
        <v>4</v>
      </c>
      <c r="BG2" s="6">
        <v>3</v>
      </c>
      <c r="BH2" s="6">
        <v>2</v>
      </c>
      <c r="BI2" s="6">
        <v>2</v>
      </c>
      <c r="BJ2" s="6">
        <v>2</v>
      </c>
      <c r="BK2" s="6">
        <v>2</v>
      </c>
      <c r="BL2" s="6">
        <v>2</v>
      </c>
      <c r="BM2" s="6">
        <v>4</v>
      </c>
      <c r="BN2" s="6">
        <v>3</v>
      </c>
      <c r="BO2" s="3">
        <f t="shared" ref="BO2:BO16" si="32">SUM(BE2:BN2)</f>
        <v>29</v>
      </c>
      <c r="BP2" s="6">
        <v>3</v>
      </c>
      <c r="BQ2" s="6">
        <v>2</v>
      </c>
      <c r="BR2" s="6">
        <v>1</v>
      </c>
      <c r="BS2" s="6">
        <v>2</v>
      </c>
      <c r="BT2" s="6">
        <v>3</v>
      </c>
      <c r="BU2" s="6">
        <v>2</v>
      </c>
      <c r="BV2" s="6">
        <v>1</v>
      </c>
      <c r="BW2" s="6">
        <v>2</v>
      </c>
      <c r="BX2" s="6">
        <v>2</v>
      </c>
      <c r="BY2" s="6">
        <v>1</v>
      </c>
      <c r="BZ2" s="3">
        <f t="shared" ref="BZ2:BZ16" si="33">SUM(BP2:BY2)</f>
        <v>19</v>
      </c>
      <c r="CA2" s="6">
        <v>3</v>
      </c>
      <c r="CB2" s="6">
        <v>2</v>
      </c>
      <c r="CC2" s="6">
        <v>1</v>
      </c>
      <c r="CD2" s="6">
        <v>2</v>
      </c>
      <c r="CE2" s="6">
        <v>3</v>
      </c>
      <c r="CF2" s="6">
        <v>2</v>
      </c>
      <c r="CG2" s="6">
        <v>3</v>
      </c>
      <c r="CH2" s="6">
        <v>2</v>
      </c>
      <c r="CI2" s="6">
        <v>2</v>
      </c>
      <c r="CJ2" s="6">
        <v>1</v>
      </c>
      <c r="CK2" s="3">
        <f t="shared" ref="CK2:CK16" si="34">SUM(CA2:CJ2)</f>
        <v>21</v>
      </c>
    </row>
    <row r="3" spans="1:89" ht="14.25" customHeight="1" x14ac:dyDescent="0.4">
      <c r="A3" s="3">
        <v>2</v>
      </c>
      <c r="B3" s="4" t="s">
        <v>104</v>
      </c>
      <c r="C3" s="5" t="s">
        <v>92</v>
      </c>
      <c r="D3" s="3" t="s">
        <v>93</v>
      </c>
      <c r="E3" s="4">
        <v>31</v>
      </c>
      <c r="F3" s="4" t="s">
        <v>94</v>
      </c>
      <c r="G3" s="4">
        <v>0.8</v>
      </c>
      <c r="H3" s="4">
        <v>3</v>
      </c>
      <c r="I3" s="4">
        <v>3</v>
      </c>
      <c r="J3" s="4">
        <v>1</v>
      </c>
      <c r="K3" s="4">
        <v>1</v>
      </c>
      <c r="L3" s="4">
        <v>1</v>
      </c>
      <c r="M3" s="3">
        <v>2</v>
      </c>
      <c r="N3" s="3">
        <f t="shared" si="0"/>
        <v>0</v>
      </c>
      <c r="O3" s="3">
        <v>1020</v>
      </c>
      <c r="P3" s="3">
        <f t="shared" si="1"/>
        <v>0</v>
      </c>
      <c r="Q3" s="3">
        <f t="shared" si="2"/>
        <v>0</v>
      </c>
      <c r="R3" s="3">
        <v>0</v>
      </c>
      <c r="S3" s="3">
        <f t="shared" si="3"/>
        <v>0</v>
      </c>
      <c r="T3" s="3">
        <v>360</v>
      </c>
      <c r="U3" s="3">
        <f t="shared" si="4"/>
        <v>0</v>
      </c>
      <c r="V3" s="3">
        <f t="shared" si="5"/>
        <v>0</v>
      </c>
      <c r="W3" s="3">
        <f t="shared" si="6"/>
        <v>2</v>
      </c>
      <c r="X3" s="3">
        <f t="shared" si="7"/>
        <v>0</v>
      </c>
      <c r="Y3" s="3">
        <f t="shared" si="8"/>
        <v>0</v>
      </c>
      <c r="Z3" s="3">
        <v>3.5</v>
      </c>
      <c r="AA3" s="3">
        <f t="shared" si="9"/>
        <v>1</v>
      </c>
      <c r="AB3" s="3">
        <v>300</v>
      </c>
      <c r="AC3" s="3">
        <f t="shared" si="10"/>
        <v>3.3333333333333335E-3</v>
      </c>
      <c r="AD3" s="3">
        <f t="shared" si="11"/>
        <v>300</v>
      </c>
      <c r="AE3" s="3"/>
      <c r="AF3" s="3">
        <f t="shared" si="12"/>
        <v>0</v>
      </c>
      <c r="AG3" s="3">
        <v>1</v>
      </c>
      <c r="AH3" s="3">
        <f t="shared" si="13"/>
        <v>0</v>
      </c>
      <c r="AI3" s="3">
        <f t="shared" si="14"/>
        <v>0</v>
      </c>
      <c r="AJ3" s="3">
        <f t="shared" si="15"/>
        <v>3.5</v>
      </c>
      <c r="AK3" s="3">
        <f t="shared" si="16"/>
        <v>300</v>
      </c>
      <c r="AL3" s="3">
        <v>3</v>
      </c>
      <c r="AM3" s="3">
        <f t="shared" si="17"/>
        <v>3.3333333333333335E-3</v>
      </c>
      <c r="AN3" s="3">
        <f t="shared" si="18"/>
        <v>1</v>
      </c>
      <c r="AO3" s="3">
        <v>480</v>
      </c>
      <c r="AP3" s="3">
        <f t="shared" si="19"/>
        <v>2.0833333333333333E-3</v>
      </c>
      <c r="AQ3" s="3">
        <f t="shared" si="20"/>
        <v>480</v>
      </c>
      <c r="AR3" s="3">
        <f t="shared" si="21"/>
        <v>480</v>
      </c>
      <c r="AS3" s="3"/>
      <c r="AT3" s="3">
        <f t="shared" si="22"/>
        <v>0</v>
      </c>
      <c r="AU3" s="3">
        <v>1</v>
      </c>
      <c r="AV3" s="3">
        <f t="shared" si="23"/>
        <v>0</v>
      </c>
      <c r="AW3" s="3">
        <f t="shared" si="24"/>
        <v>0</v>
      </c>
      <c r="AX3" s="3">
        <f t="shared" si="25"/>
        <v>3</v>
      </c>
      <c r="AY3" s="3">
        <f t="shared" si="26"/>
        <v>2.0833333333333333E-3</v>
      </c>
      <c r="AZ3" s="3">
        <f t="shared" si="27"/>
        <v>480</v>
      </c>
      <c r="BA3" s="3">
        <f t="shared" si="28"/>
        <v>8.5</v>
      </c>
      <c r="BB3" s="3">
        <f t="shared" si="29"/>
        <v>2162</v>
      </c>
      <c r="BC3" s="3">
        <f t="shared" si="30"/>
        <v>8.5</v>
      </c>
      <c r="BD3" s="3">
        <f t="shared" si="31"/>
        <v>1800</v>
      </c>
      <c r="BE3" s="6">
        <v>3</v>
      </c>
      <c r="BF3" s="6">
        <v>2</v>
      </c>
      <c r="BG3" s="6">
        <v>2</v>
      </c>
      <c r="BH3" s="6">
        <v>2</v>
      </c>
      <c r="BI3" s="6">
        <v>2</v>
      </c>
      <c r="BJ3" s="6">
        <v>2</v>
      </c>
      <c r="BK3" s="6">
        <v>2</v>
      </c>
      <c r="BL3" s="6">
        <v>2</v>
      </c>
      <c r="BM3" s="6">
        <v>2</v>
      </c>
      <c r="BN3" s="6">
        <v>2</v>
      </c>
      <c r="BO3" s="3">
        <f t="shared" si="32"/>
        <v>21</v>
      </c>
      <c r="BP3" s="6">
        <v>4</v>
      </c>
      <c r="BQ3" s="6">
        <v>3</v>
      </c>
      <c r="BR3" s="6">
        <v>2</v>
      </c>
      <c r="BS3" s="6">
        <v>2</v>
      </c>
      <c r="BT3" s="6">
        <v>2</v>
      </c>
      <c r="BU3" s="6">
        <v>2</v>
      </c>
      <c r="BV3" s="6">
        <v>2</v>
      </c>
      <c r="BW3" s="6">
        <v>3</v>
      </c>
      <c r="BX3" s="6">
        <v>3</v>
      </c>
      <c r="BY3" s="6">
        <v>3</v>
      </c>
      <c r="BZ3" s="3">
        <f t="shared" si="33"/>
        <v>26</v>
      </c>
      <c r="CA3" s="6">
        <v>3</v>
      </c>
      <c r="CB3" s="6">
        <v>3</v>
      </c>
      <c r="CC3" s="6">
        <v>2</v>
      </c>
      <c r="CD3" s="6">
        <v>2</v>
      </c>
      <c r="CE3" s="6">
        <v>2</v>
      </c>
      <c r="CF3" s="6">
        <v>2</v>
      </c>
      <c r="CG3" s="6">
        <v>2</v>
      </c>
      <c r="CH3" s="6">
        <v>2</v>
      </c>
      <c r="CI3" s="6">
        <v>2</v>
      </c>
      <c r="CJ3" s="6">
        <v>2</v>
      </c>
      <c r="CK3" s="3">
        <f t="shared" si="34"/>
        <v>22</v>
      </c>
    </row>
    <row r="4" spans="1:89" ht="14.25" customHeight="1" x14ac:dyDescent="0.4">
      <c r="A4" s="3">
        <v>3</v>
      </c>
      <c r="B4" s="4" t="s">
        <v>104</v>
      </c>
      <c r="C4" s="5" t="s">
        <v>92</v>
      </c>
      <c r="D4" s="3" t="s">
        <v>93</v>
      </c>
      <c r="E4" s="4">
        <v>29</v>
      </c>
      <c r="F4" s="4" t="s">
        <v>95</v>
      </c>
      <c r="G4" s="4">
        <v>2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3">
        <v>3</v>
      </c>
      <c r="N4" s="3">
        <f t="shared" si="0"/>
        <v>1</v>
      </c>
      <c r="O4" s="3">
        <v>551</v>
      </c>
      <c r="P4" s="3">
        <f t="shared" si="1"/>
        <v>1.8148820326678765E-3</v>
      </c>
      <c r="Q4" s="3">
        <f t="shared" si="2"/>
        <v>551</v>
      </c>
      <c r="R4" s="3">
        <v>0.5</v>
      </c>
      <c r="S4" s="3">
        <f t="shared" si="3"/>
        <v>0</v>
      </c>
      <c r="T4" s="3">
        <v>386</v>
      </c>
      <c r="U4" s="3">
        <f t="shared" si="4"/>
        <v>0</v>
      </c>
      <c r="V4" s="3">
        <f t="shared" si="5"/>
        <v>0</v>
      </c>
      <c r="W4" s="3">
        <f t="shared" si="6"/>
        <v>3.5</v>
      </c>
      <c r="X4" s="3">
        <f t="shared" si="7"/>
        <v>1.8148820326678765E-3</v>
      </c>
      <c r="Y4" s="3">
        <f t="shared" si="8"/>
        <v>551</v>
      </c>
      <c r="Z4" s="3">
        <v>5</v>
      </c>
      <c r="AA4" s="3">
        <f t="shared" si="9"/>
        <v>1</v>
      </c>
      <c r="AB4" s="3">
        <v>337</v>
      </c>
      <c r="AC4" s="3">
        <f t="shared" si="10"/>
        <v>2.967359050445104E-3</v>
      </c>
      <c r="AD4" s="3">
        <f t="shared" si="11"/>
        <v>337</v>
      </c>
      <c r="AE4" s="3">
        <v>1</v>
      </c>
      <c r="AF4" s="3">
        <f t="shared" si="12"/>
        <v>1</v>
      </c>
      <c r="AG4" s="3">
        <v>155</v>
      </c>
      <c r="AH4" s="3">
        <f t="shared" si="13"/>
        <v>6.4516129032258064E-3</v>
      </c>
      <c r="AI4" s="3">
        <f t="shared" si="14"/>
        <v>155</v>
      </c>
      <c r="AJ4" s="3">
        <f t="shared" si="15"/>
        <v>6</v>
      </c>
      <c r="AK4" s="3">
        <f t="shared" si="16"/>
        <v>492</v>
      </c>
      <c r="AL4" s="3">
        <v>4</v>
      </c>
      <c r="AM4" s="3">
        <f t="shared" si="17"/>
        <v>9.4189719536709113E-3</v>
      </c>
      <c r="AN4" s="3">
        <f t="shared" si="18"/>
        <v>1</v>
      </c>
      <c r="AO4" s="3">
        <v>306</v>
      </c>
      <c r="AP4" s="3">
        <f t="shared" si="19"/>
        <v>3.2679738562091504E-3</v>
      </c>
      <c r="AQ4" s="3">
        <f t="shared" si="20"/>
        <v>306</v>
      </c>
      <c r="AR4" s="3">
        <f t="shared" si="21"/>
        <v>306</v>
      </c>
      <c r="AS4" s="3">
        <v>0</v>
      </c>
      <c r="AT4" s="3">
        <f t="shared" si="22"/>
        <v>0</v>
      </c>
      <c r="AU4" s="3">
        <v>381</v>
      </c>
      <c r="AV4" s="3">
        <f t="shared" si="23"/>
        <v>0</v>
      </c>
      <c r="AW4" s="3">
        <f t="shared" si="24"/>
        <v>0</v>
      </c>
      <c r="AX4" s="3">
        <f t="shared" si="25"/>
        <v>4</v>
      </c>
      <c r="AY4" s="3">
        <f t="shared" si="26"/>
        <v>3.2679738562091504E-3</v>
      </c>
      <c r="AZ4" s="3">
        <f t="shared" si="27"/>
        <v>306</v>
      </c>
      <c r="BA4" s="3">
        <f t="shared" si="28"/>
        <v>13.5</v>
      </c>
      <c r="BB4" s="3">
        <f t="shared" si="29"/>
        <v>2116</v>
      </c>
      <c r="BC4" s="3">
        <f t="shared" si="30"/>
        <v>12</v>
      </c>
      <c r="BD4" s="3">
        <f t="shared" si="31"/>
        <v>1194</v>
      </c>
      <c r="BE4" s="6">
        <v>2</v>
      </c>
      <c r="BF4" s="6">
        <v>1</v>
      </c>
      <c r="BG4" s="6">
        <v>1</v>
      </c>
      <c r="BH4" s="6">
        <v>2</v>
      </c>
      <c r="BI4" s="6">
        <v>2</v>
      </c>
      <c r="BJ4" s="6">
        <v>1</v>
      </c>
      <c r="BK4" s="6">
        <v>1</v>
      </c>
      <c r="BL4" s="6">
        <v>2</v>
      </c>
      <c r="BM4" s="6">
        <v>2</v>
      </c>
      <c r="BN4" s="6">
        <v>3</v>
      </c>
      <c r="BO4" s="3">
        <f t="shared" si="32"/>
        <v>17</v>
      </c>
      <c r="BP4" s="6">
        <v>4</v>
      </c>
      <c r="BQ4" s="6">
        <v>4</v>
      </c>
      <c r="BR4" s="6">
        <v>3</v>
      </c>
      <c r="BS4" s="6">
        <v>4</v>
      </c>
      <c r="BT4" s="6">
        <v>4</v>
      </c>
      <c r="BU4" s="6">
        <v>3</v>
      </c>
      <c r="BV4" s="6">
        <v>2</v>
      </c>
      <c r="BW4" s="6">
        <v>5</v>
      </c>
      <c r="BX4" s="6">
        <v>5</v>
      </c>
      <c r="BY4" s="6">
        <v>4</v>
      </c>
      <c r="BZ4" s="3">
        <f t="shared" si="33"/>
        <v>38</v>
      </c>
      <c r="CA4" s="6">
        <v>4</v>
      </c>
      <c r="CB4" s="6">
        <v>4</v>
      </c>
      <c r="CC4" s="6">
        <v>4</v>
      </c>
      <c r="CD4" s="6">
        <v>3</v>
      </c>
      <c r="CE4" s="6">
        <v>4</v>
      </c>
      <c r="CF4" s="6">
        <v>3</v>
      </c>
      <c r="CG4" s="6">
        <v>2</v>
      </c>
      <c r="CH4" s="6">
        <v>5</v>
      </c>
      <c r="CI4" s="6">
        <v>6</v>
      </c>
      <c r="CJ4" s="6">
        <v>4</v>
      </c>
      <c r="CK4" s="3">
        <f t="shared" si="34"/>
        <v>39</v>
      </c>
    </row>
    <row r="5" spans="1:89" ht="14.25" customHeight="1" x14ac:dyDescent="0.4">
      <c r="A5" s="3">
        <v>4</v>
      </c>
      <c r="B5" s="4" t="s">
        <v>104</v>
      </c>
      <c r="C5" s="5" t="s">
        <v>89</v>
      </c>
      <c r="D5" s="3" t="s">
        <v>93</v>
      </c>
      <c r="E5" s="4">
        <v>38</v>
      </c>
      <c r="F5" s="4" t="s">
        <v>96</v>
      </c>
      <c r="G5" s="4">
        <v>2</v>
      </c>
      <c r="H5" s="4">
        <v>3</v>
      </c>
      <c r="I5" s="4">
        <v>2</v>
      </c>
      <c r="J5" s="4">
        <v>1</v>
      </c>
      <c r="K5" s="4">
        <v>1</v>
      </c>
      <c r="L5" s="4">
        <v>1</v>
      </c>
      <c r="M5" s="3">
        <v>3</v>
      </c>
      <c r="N5" s="3">
        <f t="shared" si="0"/>
        <v>1</v>
      </c>
      <c r="O5" s="3">
        <v>446</v>
      </c>
      <c r="P5" s="3">
        <f t="shared" si="1"/>
        <v>2.242152466367713E-3</v>
      </c>
      <c r="Q5" s="3">
        <f t="shared" si="2"/>
        <v>446</v>
      </c>
      <c r="R5" s="3"/>
      <c r="S5" s="3">
        <f t="shared" si="3"/>
        <v>0</v>
      </c>
      <c r="T5" s="3">
        <v>1</v>
      </c>
      <c r="U5" s="3">
        <f t="shared" si="4"/>
        <v>0</v>
      </c>
      <c r="V5" s="3">
        <f t="shared" si="5"/>
        <v>0</v>
      </c>
      <c r="W5" s="3">
        <f t="shared" si="6"/>
        <v>3</v>
      </c>
      <c r="X5" s="3">
        <f t="shared" si="7"/>
        <v>2.242152466367713E-3</v>
      </c>
      <c r="Y5" s="3">
        <f t="shared" si="8"/>
        <v>446</v>
      </c>
      <c r="Z5" s="3">
        <v>4.5</v>
      </c>
      <c r="AA5" s="3">
        <f t="shared" si="9"/>
        <v>1</v>
      </c>
      <c r="AB5" s="3">
        <v>632</v>
      </c>
      <c r="AC5" s="3">
        <f t="shared" si="10"/>
        <v>1.5822784810126582E-3</v>
      </c>
      <c r="AD5" s="3">
        <f t="shared" si="11"/>
        <v>632</v>
      </c>
      <c r="AE5" s="3"/>
      <c r="AF5" s="3">
        <f t="shared" si="12"/>
        <v>0</v>
      </c>
      <c r="AG5" s="3">
        <v>1</v>
      </c>
      <c r="AH5" s="3">
        <f t="shared" si="13"/>
        <v>0</v>
      </c>
      <c r="AI5" s="3">
        <f t="shared" si="14"/>
        <v>0</v>
      </c>
      <c r="AJ5" s="3">
        <f t="shared" si="15"/>
        <v>4.5</v>
      </c>
      <c r="AK5" s="3">
        <f t="shared" si="16"/>
        <v>632</v>
      </c>
      <c r="AL5" s="3">
        <v>3</v>
      </c>
      <c r="AM5" s="3">
        <f t="shared" si="17"/>
        <v>1.5822784810126582E-3</v>
      </c>
      <c r="AN5" s="3">
        <f t="shared" si="18"/>
        <v>1</v>
      </c>
      <c r="AO5" s="3">
        <v>729</v>
      </c>
      <c r="AP5" s="3">
        <f t="shared" si="19"/>
        <v>1.3717421124828531E-3</v>
      </c>
      <c r="AQ5" s="3">
        <f t="shared" si="20"/>
        <v>729</v>
      </c>
      <c r="AR5" s="3">
        <f t="shared" si="21"/>
        <v>729</v>
      </c>
      <c r="AS5" s="3">
        <v>0</v>
      </c>
      <c r="AT5" s="3">
        <f t="shared" si="22"/>
        <v>0</v>
      </c>
      <c r="AU5" s="3">
        <v>210</v>
      </c>
      <c r="AV5" s="3">
        <f t="shared" si="23"/>
        <v>0</v>
      </c>
      <c r="AW5" s="3">
        <f t="shared" si="24"/>
        <v>0</v>
      </c>
      <c r="AX5" s="3">
        <f t="shared" si="25"/>
        <v>3</v>
      </c>
      <c r="AY5" s="3">
        <f t="shared" si="26"/>
        <v>1.3717421124828531E-3</v>
      </c>
      <c r="AZ5" s="3">
        <f t="shared" si="27"/>
        <v>729</v>
      </c>
      <c r="BA5" s="3">
        <f t="shared" si="28"/>
        <v>10.5</v>
      </c>
      <c r="BB5" s="3">
        <f t="shared" si="29"/>
        <v>2019</v>
      </c>
      <c r="BC5" s="3">
        <f t="shared" si="30"/>
        <v>10.5</v>
      </c>
      <c r="BD5" s="3">
        <f t="shared" si="31"/>
        <v>1807</v>
      </c>
      <c r="BE5" s="7"/>
      <c r="BF5" s="7"/>
      <c r="BG5" s="6">
        <v>1</v>
      </c>
      <c r="BH5" s="6">
        <v>1</v>
      </c>
      <c r="BI5" s="6">
        <v>1</v>
      </c>
      <c r="BJ5" s="7"/>
      <c r="BK5" s="7"/>
      <c r="BL5" s="6">
        <v>1</v>
      </c>
      <c r="BM5" s="6">
        <v>1</v>
      </c>
      <c r="BN5" s="7"/>
      <c r="BO5" s="3">
        <f t="shared" si="32"/>
        <v>5</v>
      </c>
      <c r="BP5" s="7"/>
      <c r="BQ5" s="7"/>
      <c r="BR5" s="6">
        <v>1</v>
      </c>
      <c r="BS5" s="6">
        <v>1</v>
      </c>
      <c r="BT5" s="6">
        <v>1</v>
      </c>
      <c r="BU5" s="7"/>
      <c r="BV5" s="7"/>
      <c r="BW5" s="6">
        <v>1</v>
      </c>
      <c r="BX5" s="6">
        <v>1</v>
      </c>
      <c r="BY5" s="7"/>
      <c r="BZ5" s="3">
        <f t="shared" si="33"/>
        <v>5</v>
      </c>
      <c r="CA5" s="7"/>
      <c r="CB5" s="7"/>
      <c r="CC5" s="6">
        <v>1</v>
      </c>
      <c r="CD5" s="6">
        <v>1</v>
      </c>
      <c r="CE5" s="6">
        <v>1</v>
      </c>
      <c r="CF5" s="7"/>
      <c r="CG5" s="7"/>
      <c r="CH5" s="6">
        <v>2</v>
      </c>
      <c r="CI5" s="6">
        <v>2</v>
      </c>
      <c r="CJ5" s="7"/>
      <c r="CK5" s="3">
        <f t="shared" si="34"/>
        <v>7</v>
      </c>
    </row>
    <row r="6" spans="1:89" ht="14.25" customHeight="1" x14ac:dyDescent="0.4">
      <c r="A6" s="3">
        <v>5</v>
      </c>
      <c r="B6" s="4" t="s">
        <v>104</v>
      </c>
      <c r="C6" s="5" t="s">
        <v>97</v>
      </c>
      <c r="D6" s="3" t="s">
        <v>90</v>
      </c>
      <c r="E6" s="4">
        <v>28</v>
      </c>
      <c r="F6" s="4" t="s">
        <v>98</v>
      </c>
      <c r="G6" s="4">
        <v>2</v>
      </c>
      <c r="H6" s="4">
        <v>4</v>
      </c>
      <c r="I6" s="4">
        <v>4</v>
      </c>
      <c r="J6" s="4">
        <v>1</v>
      </c>
      <c r="K6" s="4">
        <v>1</v>
      </c>
      <c r="L6" s="4">
        <v>2</v>
      </c>
      <c r="M6" s="3">
        <v>1</v>
      </c>
      <c r="N6" s="3">
        <f t="shared" si="0"/>
        <v>0</v>
      </c>
      <c r="O6" s="3">
        <v>1080</v>
      </c>
      <c r="P6" s="3">
        <f t="shared" si="1"/>
        <v>0</v>
      </c>
      <c r="Q6" s="3">
        <f t="shared" si="2"/>
        <v>0</v>
      </c>
      <c r="R6" s="3"/>
      <c r="S6" s="3">
        <f t="shared" si="3"/>
        <v>0</v>
      </c>
      <c r="T6" s="3">
        <v>1</v>
      </c>
      <c r="U6" s="3">
        <f t="shared" si="4"/>
        <v>0</v>
      </c>
      <c r="V6" s="3">
        <f t="shared" si="5"/>
        <v>0</v>
      </c>
      <c r="W6" s="3">
        <f t="shared" si="6"/>
        <v>1</v>
      </c>
      <c r="X6" s="3">
        <f t="shared" si="7"/>
        <v>0</v>
      </c>
      <c r="Y6" s="3">
        <f t="shared" si="8"/>
        <v>0</v>
      </c>
      <c r="Z6" s="3">
        <v>4</v>
      </c>
      <c r="AA6" s="3">
        <f t="shared" si="9"/>
        <v>1</v>
      </c>
      <c r="AB6" s="3">
        <v>785</v>
      </c>
      <c r="AC6" s="3">
        <f t="shared" si="10"/>
        <v>1.2738853503184713E-3</v>
      </c>
      <c r="AD6" s="3">
        <f t="shared" si="11"/>
        <v>785</v>
      </c>
      <c r="AE6" s="3">
        <v>1</v>
      </c>
      <c r="AF6" s="3">
        <f t="shared" si="12"/>
        <v>1</v>
      </c>
      <c r="AG6" s="3">
        <v>445</v>
      </c>
      <c r="AH6" s="3">
        <f t="shared" si="13"/>
        <v>2.2471910112359553E-3</v>
      </c>
      <c r="AI6" s="3">
        <f t="shared" si="14"/>
        <v>445</v>
      </c>
      <c r="AJ6" s="3">
        <f t="shared" si="15"/>
        <v>5</v>
      </c>
      <c r="AK6" s="3">
        <f t="shared" si="16"/>
        <v>1230</v>
      </c>
      <c r="AL6" s="3">
        <v>4</v>
      </c>
      <c r="AM6" s="3">
        <f t="shared" si="17"/>
        <v>3.5210763615544267E-3</v>
      </c>
      <c r="AN6" s="3">
        <f t="shared" si="18"/>
        <v>1</v>
      </c>
      <c r="AO6" s="3">
        <v>328</v>
      </c>
      <c r="AP6" s="3">
        <f t="shared" si="19"/>
        <v>3.0487804878048782E-3</v>
      </c>
      <c r="AQ6" s="3">
        <f t="shared" si="20"/>
        <v>328</v>
      </c>
      <c r="AR6" s="3">
        <f t="shared" si="21"/>
        <v>328</v>
      </c>
      <c r="AS6" s="3">
        <v>0</v>
      </c>
      <c r="AT6" s="3">
        <f t="shared" si="22"/>
        <v>0</v>
      </c>
      <c r="AU6" s="3">
        <v>116</v>
      </c>
      <c r="AV6" s="3">
        <f t="shared" si="23"/>
        <v>0</v>
      </c>
      <c r="AW6" s="3">
        <f t="shared" si="24"/>
        <v>0</v>
      </c>
      <c r="AX6" s="3">
        <f t="shared" si="25"/>
        <v>4</v>
      </c>
      <c r="AY6" s="3">
        <f t="shared" si="26"/>
        <v>3.0487804878048782E-3</v>
      </c>
      <c r="AZ6" s="3">
        <f t="shared" si="27"/>
        <v>328</v>
      </c>
      <c r="BA6" s="3">
        <f t="shared" si="28"/>
        <v>10</v>
      </c>
      <c r="BB6" s="3">
        <f t="shared" si="29"/>
        <v>2755</v>
      </c>
      <c r="BC6" s="3">
        <f t="shared" si="30"/>
        <v>9</v>
      </c>
      <c r="BD6" s="3">
        <f t="shared" si="31"/>
        <v>2193</v>
      </c>
      <c r="BE6" s="6">
        <v>1</v>
      </c>
      <c r="BF6" s="6">
        <v>1</v>
      </c>
      <c r="BG6" s="6">
        <v>1</v>
      </c>
      <c r="BH6" s="6">
        <v>1</v>
      </c>
      <c r="BI6" s="6">
        <v>1</v>
      </c>
      <c r="BJ6" s="7"/>
      <c r="BK6" s="6">
        <v>1</v>
      </c>
      <c r="BL6" s="6">
        <v>2</v>
      </c>
      <c r="BM6" s="6">
        <v>2</v>
      </c>
      <c r="BN6" s="6">
        <v>4</v>
      </c>
      <c r="BO6" s="3">
        <f t="shared" si="32"/>
        <v>14</v>
      </c>
      <c r="BP6" s="6">
        <v>1</v>
      </c>
      <c r="BQ6" s="6">
        <v>1</v>
      </c>
      <c r="BR6" s="6">
        <v>1</v>
      </c>
      <c r="BS6" s="6">
        <v>1</v>
      </c>
      <c r="BT6" s="6">
        <v>1</v>
      </c>
      <c r="BU6" s="7"/>
      <c r="BV6" s="6">
        <v>1</v>
      </c>
      <c r="BW6" s="6">
        <v>3</v>
      </c>
      <c r="BX6" s="6">
        <v>2</v>
      </c>
      <c r="BY6" s="6">
        <v>3</v>
      </c>
      <c r="BZ6" s="3">
        <f t="shared" si="33"/>
        <v>14</v>
      </c>
      <c r="CA6" s="6">
        <v>4</v>
      </c>
      <c r="CB6" s="6">
        <v>3</v>
      </c>
      <c r="CC6" s="6">
        <v>2</v>
      </c>
      <c r="CD6" s="6">
        <v>3</v>
      </c>
      <c r="CE6" s="6">
        <v>3</v>
      </c>
      <c r="CF6" s="7"/>
      <c r="CG6" s="6">
        <v>2</v>
      </c>
      <c r="CH6" s="6">
        <v>5</v>
      </c>
      <c r="CI6" s="6">
        <v>4</v>
      </c>
      <c r="CJ6" s="6">
        <v>5</v>
      </c>
      <c r="CK6" s="3">
        <f t="shared" si="34"/>
        <v>31</v>
      </c>
    </row>
    <row r="7" spans="1:89" ht="14.25" customHeight="1" x14ac:dyDescent="0.4">
      <c r="A7" s="3">
        <v>6</v>
      </c>
      <c r="B7" s="4" t="s">
        <v>104</v>
      </c>
      <c r="C7" s="5" t="s">
        <v>89</v>
      </c>
      <c r="D7" s="3" t="s">
        <v>90</v>
      </c>
      <c r="E7" s="4">
        <v>29</v>
      </c>
      <c r="F7" s="4" t="s">
        <v>99</v>
      </c>
      <c r="G7" s="4">
        <v>4</v>
      </c>
      <c r="H7" s="4">
        <v>5</v>
      </c>
      <c r="I7" s="4">
        <v>4</v>
      </c>
      <c r="J7" s="4">
        <v>1</v>
      </c>
      <c r="K7" s="4">
        <v>1</v>
      </c>
      <c r="L7" s="4">
        <v>1</v>
      </c>
      <c r="M7" s="3">
        <v>1.5</v>
      </c>
      <c r="N7" s="3">
        <f t="shared" si="0"/>
        <v>0</v>
      </c>
      <c r="O7" s="3">
        <v>446</v>
      </c>
      <c r="P7" s="3">
        <f t="shared" si="1"/>
        <v>0</v>
      </c>
      <c r="Q7" s="3">
        <f t="shared" si="2"/>
        <v>0</v>
      </c>
      <c r="R7" s="3"/>
      <c r="S7" s="3">
        <f t="shared" si="3"/>
        <v>0</v>
      </c>
      <c r="T7" s="3">
        <v>1</v>
      </c>
      <c r="U7" s="3">
        <f t="shared" si="4"/>
        <v>0</v>
      </c>
      <c r="V7" s="3">
        <f t="shared" si="5"/>
        <v>0</v>
      </c>
      <c r="W7" s="3">
        <f t="shared" si="6"/>
        <v>1.5</v>
      </c>
      <c r="X7" s="3">
        <f t="shared" si="7"/>
        <v>0</v>
      </c>
      <c r="Y7" s="3">
        <f t="shared" si="8"/>
        <v>0</v>
      </c>
      <c r="Z7" s="3">
        <v>0</v>
      </c>
      <c r="AA7" s="3">
        <f t="shared" si="9"/>
        <v>0</v>
      </c>
      <c r="AB7" s="3">
        <v>1</v>
      </c>
      <c r="AC7" s="3">
        <f t="shared" si="10"/>
        <v>0</v>
      </c>
      <c r="AD7" s="3">
        <f t="shared" si="11"/>
        <v>0</v>
      </c>
      <c r="AE7" s="3">
        <v>0</v>
      </c>
      <c r="AF7" s="3">
        <f t="shared" si="12"/>
        <v>0</v>
      </c>
      <c r="AG7" s="3">
        <v>230</v>
      </c>
      <c r="AH7" s="3">
        <f t="shared" si="13"/>
        <v>0</v>
      </c>
      <c r="AI7" s="3">
        <f t="shared" si="14"/>
        <v>0</v>
      </c>
      <c r="AJ7" s="3">
        <f t="shared" si="15"/>
        <v>0</v>
      </c>
      <c r="AK7" s="3">
        <f t="shared" si="16"/>
        <v>0</v>
      </c>
      <c r="AL7" s="3">
        <v>2</v>
      </c>
      <c r="AM7" s="3">
        <f t="shared" si="17"/>
        <v>0</v>
      </c>
      <c r="AN7" s="3">
        <f t="shared" si="18"/>
        <v>0</v>
      </c>
      <c r="AO7" s="3">
        <v>797</v>
      </c>
      <c r="AP7" s="3">
        <f t="shared" si="19"/>
        <v>0</v>
      </c>
      <c r="AQ7" s="3">
        <f t="shared" si="20"/>
        <v>0</v>
      </c>
      <c r="AR7" s="3">
        <f t="shared" si="21"/>
        <v>0</v>
      </c>
      <c r="AS7" s="3">
        <v>0</v>
      </c>
      <c r="AT7" s="3">
        <f t="shared" si="22"/>
        <v>0</v>
      </c>
      <c r="AU7" s="3">
        <v>653</v>
      </c>
      <c r="AV7" s="3">
        <f t="shared" si="23"/>
        <v>0</v>
      </c>
      <c r="AW7" s="3">
        <f t="shared" si="24"/>
        <v>0</v>
      </c>
      <c r="AX7" s="3">
        <f t="shared" si="25"/>
        <v>2</v>
      </c>
      <c r="AY7" s="3">
        <f t="shared" si="26"/>
        <v>0</v>
      </c>
      <c r="AZ7" s="3">
        <f t="shared" si="27"/>
        <v>0</v>
      </c>
      <c r="BA7" s="3">
        <f t="shared" si="28"/>
        <v>3.5</v>
      </c>
      <c r="BB7" s="3">
        <f t="shared" si="29"/>
        <v>2128</v>
      </c>
      <c r="BC7" s="3">
        <f t="shared" si="30"/>
        <v>3.5</v>
      </c>
      <c r="BD7" s="3">
        <f t="shared" si="31"/>
        <v>1244</v>
      </c>
      <c r="BE7" s="6">
        <v>2</v>
      </c>
      <c r="BF7" s="6">
        <v>2</v>
      </c>
      <c r="BG7" s="6">
        <v>1</v>
      </c>
      <c r="BH7" s="6">
        <v>1</v>
      </c>
      <c r="BI7" s="6">
        <v>1</v>
      </c>
      <c r="BJ7" s="6">
        <v>1</v>
      </c>
      <c r="BK7" s="6">
        <v>1</v>
      </c>
      <c r="BL7" s="6">
        <v>1</v>
      </c>
      <c r="BM7" s="6">
        <v>1</v>
      </c>
      <c r="BN7" s="6">
        <v>1</v>
      </c>
      <c r="BO7" s="3">
        <f t="shared" si="32"/>
        <v>12</v>
      </c>
      <c r="BP7" s="6">
        <v>3</v>
      </c>
      <c r="BQ7" s="6">
        <v>2</v>
      </c>
      <c r="BR7" s="6">
        <v>4</v>
      </c>
      <c r="BS7" s="6">
        <v>3</v>
      </c>
      <c r="BT7" s="6">
        <v>4</v>
      </c>
      <c r="BU7" s="6">
        <v>4</v>
      </c>
      <c r="BV7" s="6">
        <v>4</v>
      </c>
      <c r="BW7" s="6">
        <v>4</v>
      </c>
      <c r="BX7" s="6">
        <v>5</v>
      </c>
      <c r="BY7" s="6">
        <v>3</v>
      </c>
      <c r="BZ7" s="3">
        <f t="shared" si="33"/>
        <v>36</v>
      </c>
      <c r="CA7" s="6">
        <v>6</v>
      </c>
      <c r="CB7" s="6">
        <v>4</v>
      </c>
      <c r="CC7" s="6">
        <v>6</v>
      </c>
      <c r="CD7" s="6">
        <v>5</v>
      </c>
      <c r="CE7" s="6">
        <v>5</v>
      </c>
      <c r="CF7" s="6">
        <v>5</v>
      </c>
      <c r="CG7" s="6">
        <v>5</v>
      </c>
      <c r="CH7" s="6">
        <v>5</v>
      </c>
      <c r="CI7" s="6">
        <v>5</v>
      </c>
      <c r="CJ7" s="6">
        <v>5</v>
      </c>
      <c r="CK7" s="3">
        <f t="shared" si="34"/>
        <v>51</v>
      </c>
    </row>
    <row r="8" spans="1:89" ht="14.25" customHeight="1" x14ac:dyDescent="0.4">
      <c r="A8" s="3">
        <v>7</v>
      </c>
      <c r="B8" s="4" t="s">
        <v>104</v>
      </c>
      <c r="C8" s="5" t="s">
        <v>89</v>
      </c>
      <c r="D8" s="3" t="s">
        <v>90</v>
      </c>
      <c r="E8" s="4">
        <v>24</v>
      </c>
      <c r="F8" s="4" t="s">
        <v>99</v>
      </c>
      <c r="G8" s="3"/>
      <c r="H8" s="4">
        <v>4</v>
      </c>
      <c r="I8" s="4">
        <v>3</v>
      </c>
      <c r="J8" s="4">
        <v>1</v>
      </c>
      <c r="K8" s="4">
        <v>1</v>
      </c>
      <c r="L8" s="4">
        <v>1</v>
      </c>
      <c r="M8" s="3">
        <v>3.5</v>
      </c>
      <c r="N8" s="3">
        <f t="shared" si="0"/>
        <v>1</v>
      </c>
      <c r="O8" s="3">
        <v>550</v>
      </c>
      <c r="P8" s="3">
        <f t="shared" si="1"/>
        <v>1.8181818181818182E-3</v>
      </c>
      <c r="Q8" s="3">
        <f t="shared" si="2"/>
        <v>550</v>
      </c>
      <c r="R8" s="3"/>
      <c r="S8" s="3">
        <f t="shared" si="3"/>
        <v>0</v>
      </c>
      <c r="T8" s="3">
        <v>1</v>
      </c>
      <c r="U8" s="3">
        <f t="shared" si="4"/>
        <v>0</v>
      </c>
      <c r="V8" s="3">
        <f t="shared" si="5"/>
        <v>0</v>
      </c>
      <c r="W8" s="3">
        <f t="shared" si="6"/>
        <v>3.5</v>
      </c>
      <c r="X8" s="3">
        <f t="shared" si="7"/>
        <v>1.8181818181818182E-3</v>
      </c>
      <c r="Y8" s="3">
        <f t="shared" si="8"/>
        <v>550</v>
      </c>
      <c r="Z8" s="3">
        <v>2.5</v>
      </c>
      <c r="AA8" s="3">
        <f t="shared" si="9"/>
        <v>1</v>
      </c>
      <c r="AB8" s="3">
        <v>254</v>
      </c>
      <c r="AC8" s="3">
        <f t="shared" si="10"/>
        <v>3.937007874015748E-3</v>
      </c>
      <c r="AD8" s="3">
        <f t="shared" si="11"/>
        <v>254</v>
      </c>
      <c r="AE8" s="3">
        <v>1</v>
      </c>
      <c r="AF8" s="3">
        <f t="shared" si="12"/>
        <v>1</v>
      </c>
      <c r="AG8" s="3">
        <v>305</v>
      </c>
      <c r="AH8" s="3">
        <f t="shared" si="13"/>
        <v>3.2786885245901639E-3</v>
      </c>
      <c r="AI8" s="3">
        <f t="shared" si="14"/>
        <v>305</v>
      </c>
      <c r="AJ8" s="3">
        <f t="shared" si="15"/>
        <v>3.5</v>
      </c>
      <c r="AK8" s="3">
        <f t="shared" si="16"/>
        <v>559</v>
      </c>
      <c r="AL8" s="3">
        <v>3</v>
      </c>
      <c r="AM8" s="3">
        <f t="shared" si="17"/>
        <v>7.2156963986059119E-3</v>
      </c>
      <c r="AN8" s="3">
        <f t="shared" si="18"/>
        <v>1</v>
      </c>
      <c r="AO8" s="3">
        <v>591</v>
      </c>
      <c r="AP8" s="3">
        <f t="shared" si="19"/>
        <v>1.6920473773265651E-3</v>
      </c>
      <c r="AQ8" s="3">
        <f t="shared" si="20"/>
        <v>591</v>
      </c>
      <c r="AR8" s="3">
        <f t="shared" si="21"/>
        <v>591</v>
      </c>
      <c r="AS8" s="3">
        <v>1</v>
      </c>
      <c r="AT8" s="3">
        <f t="shared" si="22"/>
        <v>1</v>
      </c>
      <c r="AU8" s="3">
        <v>655</v>
      </c>
      <c r="AV8" s="3">
        <f t="shared" si="23"/>
        <v>1.5267175572519084E-3</v>
      </c>
      <c r="AW8" s="3">
        <f t="shared" si="24"/>
        <v>655</v>
      </c>
      <c r="AX8" s="3">
        <f t="shared" si="25"/>
        <v>4</v>
      </c>
      <c r="AY8" s="3">
        <f t="shared" si="26"/>
        <v>3.2187649345784735E-3</v>
      </c>
      <c r="AZ8" s="3">
        <f t="shared" si="27"/>
        <v>1246</v>
      </c>
      <c r="BA8" s="3">
        <f t="shared" si="28"/>
        <v>11</v>
      </c>
      <c r="BB8" s="3">
        <f t="shared" si="29"/>
        <v>2356</v>
      </c>
      <c r="BC8" s="3">
        <f t="shared" si="30"/>
        <v>9</v>
      </c>
      <c r="BD8" s="3">
        <f t="shared" si="31"/>
        <v>1395</v>
      </c>
      <c r="BE8" s="6">
        <v>2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2</v>
      </c>
      <c r="BN8" s="6">
        <v>1</v>
      </c>
      <c r="BO8" s="3">
        <f t="shared" si="32"/>
        <v>12</v>
      </c>
      <c r="BP8" s="6">
        <v>5</v>
      </c>
      <c r="BQ8" s="6">
        <v>4</v>
      </c>
      <c r="BR8" s="6">
        <v>4</v>
      </c>
      <c r="BS8" s="6">
        <v>4</v>
      </c>
      <c r="BT8" s="6">
        <v>4</v>
      </c>
      <c r="BU8" s="6">
        <v>4</v>
      </c>
      <c r="BV8" s="6">
        <v>3</v>
      </c>
      <c r="BW8" s="6">
        <v>6</v>
      </c>
      <c r="BX8" s="6">
        <v>5</v>
      </c>
      <c r="BY8" s="6">
        <v>5</v>
      </c>
      <c r="BZ8" s="3">
        <f t="shared" si="33"/>
        <v>44</v>
      </c>
      <c r="CA8" s="6">
        <v>5</v>
      </c>
      <c r="CB8" s="6">
        <v>4</v>
      </c>
      <c r="CC8" s="6">
        <v>4</v>
      </c>
      <c r="CD8" s="6">
        <v>4</v>
      </c>
      <c r="CE8" s="6">
        <v>4</v>
      </c>
      <c r="CF8" s="6">
        <v>4</v>
      </c>
      <c r="CG8" s="6">
        <v>3</v>
      </c>
      <c r="CH8" s="6">
        <v>6</v>
      </c>
      <c r="CI8" s="6">
        <v>5</v>
      </c>
      <c r="CJ8" s="6">
        <v>5</v>
      </c>
      <c r="CK8" s="3">
        <f t="shared" si="34"/>
        <v>44</v>
      </c>
    </row>
    <row r="9" spans="1:89" ht="14.25" customHeight="1" x14ac:dyDescent="0.4">
      <c r="A9" s="3">
        <v>8</v>
      </c>
      <c r="B9" s="4" t="s">
        <v>104</v>
      </c>
      <c r="C9" s="5" t="s">
        <v>89</v>
      </c>
      <c r="D9" s="3" t="s">
        <v>93</v>
      </c>
      <c r="E9" s="4">
        <v>51</v>
      </c>
      <c r="F9" s="4" t="s">
        <v>100</v>
      </c>
      <c r="G9" s="4">
        <v>25</v>
      </c>
      <c r="H9" s="4">
        <v>2</v>
      </c>
      <c r="I9" s="4">
        <v>2</v>
      </c>
      <c r="J9" s="4">
        <v>1</v>
      </c>
      <c r="K9" s="4">
        <v>1</v>
      </c>
      <c r="L9" s="4">
        <v>1</v>
      </c>
      <c r="M9" s="3">
        <v>4.5</v>
      </c>
      <c r="N9" s="3">
        <f t="shared" si="0"/>
        <v>1</v>
      </c>
      <c r="O9" s="3">
        <v>428</v>
      </c>
      <c r="P9" s="3">
        <f t="shared" si="1"/>
        <v>2.3364485981308409E-3</v>
      </c>
      <c r="Q9" s="3">
        <f t="shared" si="2"/>
        <v>428</v>
      </c>
      <c r="R9" s="3"/>
      <c r="S9" s="3">
        <f t="shared" si="3"/>
        <v>0</v>
      </c>
      <c r="T9" s="3">
        <v>1</v>
      </c>
      <c r="U9" s="3">
        <f t="shared" si="4"/>
        <v>0</v>
      </c>
      <c r="V9" s="3">
        <f t="shared" si="5"/>
        <v>0</v>
      </c>
      <c r="W9" s="3">
        <f t="shared" si="6"/>
        <v>4.5</v>
      </c>
      <c r="X9" s="3">
        <f t="shared" si="7"/>
        <v>2.3364485981308409E-3</v>
      </c>
      <c r="Y9" s="3">
        <f t="shared" si="8"/>
        <v>428</v>
      </c>
      <c r="Z9" s="3">
        <v>4</v>
      </c>
      <c r="AA9" s="3">
        <f t="shared" si="9"/>
        <v>1</v>
      </c>
      <c r="AB9" s="3">
        <v>400</v>
      </c>
      <c r="AC9" s="3">
        <f t="shared" si="10"/>
        <v>2.5000000000000001E-3</v>
      </c>
      <c r="AD9" s="3">
        <f t="shared" si="11"/>
        <v>400</v>
      </c>
      <c r="AE9" s="3">
        <v>0</v>
      </c>
      <c r="AF9" s="3">
        <f t="shared" si="12"/>
        <v>0</v>
      </c>
      <c r="AG9" s="3">
        <v>27</v>
      </c>
      <c r="AH9" s="3">
        <f t="shared" si="13"/>
        <v>0</v>
      </c>
      <c r="AI9" s="3">
        <f t="shared" si="14"/>
        <v>0</v>
      </c>
      <c r="AJ9" s="3">
        <f t="shared" si="15"/>
        <v>4</v>
      </c>
      <c r="AK9" s="3">
        <f t="shared" si="16"/>
        <v>400</v>
      </c>
      <c r="AL9" s="3">
        <v>3</v>
      </c>
      <c r="AM9" s="3">
        <f t="shared" si="17"/>
        <v>2.5000000000000001E-3</v>
      </c>
      <c r="AN9" s="3">
        <f t="shared" si="18"/>
        <v>1</v>
      </c>
      <c r="AO9" s="3">
        <v>921</v>
      </c>
      <c r="AP9" s="3">
        <f t="shared" si="19"/>
        <v>1.0857763300760044E-3</v>
      </c>
      <c r="AQ9" s="3">
        <f t="shared" si="20"/>
        <v>921</v>
      </c>
      <c r="AR9" s="3">
        <f t="shared" si="21"/>
        <v>921</v>
      </c>
      <c r="AS9" s="3">
        <v>0</v>
      </c>
      <c r="AT9" s="3">
        <f t="shared" si="22"/>
        <v>0</v>
      </c>
      <c r="AU9" s="3">
        <v>133</v>
      </c>
      <c r="AV9" s="3">
        <f t="shared" si="23"/>
        <v>0</v>
      </c>
      <c r="AW9" s="3">
        <f t="shared" si="24"/>
        <v>0</v>
      </c>
      <c r="AX9" s="3">
        <f t="shared" si="25"/>
        <v>3</v>
      </c>
      <c r="AY9" s="3">
        <f t="shared" si="26"/>
        <v>1.0857763300760044E-3</v>
      </c>
      <c r="AZ9" s="3">
        <f t="shared" si="27"/>
        <v>921</v>
      </c>
      <c r="BA9" s="3">
        <f t="shared" si="28"/>
        <v>11.5</v>
      </c>
      <c r="BB9" s="3">
        <f t="shared" si="29"/>
        <v>1910</v>
      </c>
      <c r="BC9" s="3">
        <f t="shared" si="30"/>
        <v>11.5</v>
      </c>
      <c r="BD9" s="3">
        <f t="shared" si="31"/>
        <v>1749</v>
      </c>
      <c r="BE9" s="6">
        <v>5</v>
      </c>
      <c r="BF9" s="6">
        <v>4</v>
      </c>
      <c r="BG9" s="6">
        <v>4</v>
      </c>
      <c r="BH9" s="6">
        <v>4</v>
      </c>
      <c r="BI9" s="6">
        <v>4</v>
      </c>
      <c r="BJ9" s="6">
        <v>6</v>
      </c>
      <c r="BK9" s="6">
        <v>5</v>
      </c>
      <c r="BL9" s="6">
        <v>6</v>
      </c>
      <c r="BM9" s="6">
        <v>5</v>
      </c>
      <c r="BN9" s="6">
        <v>5</v>
      </c>
      <c r="BO9" s="3">
        <f t="shared" si="32"/>
        <v>48</v>
      </c>
      <c r="BP9" s="6">
        <v>4</v>
      </c>
      <c r="BQ9" s="6">
        <v>3</v>
      </c>
      <c r="BR9" s="6">
        <v>3</v>
      </c>
      <c r="BS9" s="6">
        <v>3</v>
      </c>
      <c r="BT9" s="6">
        <v>4</v>
      </c>
      <c r="BU9" s="6">
        <v>3</v>
      </c>
      <c r="BV9" s="6">
        <v>2</v>
      </c>
      <c r="BW9" s="6">
        <v>3</v>
      </c>
      <c r="BX9" s="6">
        <v>3</v>
      </c>
      <c r="BY9" s="6">
        <v>3</v>
      </c>
      <c r="BZ9" s="3">
        <f t="shared" si="33"/>
        <v>31</v>
      </c>
      <c r="CA9" s="6">
        <v>4</v>
      </c>
      <c r="CB9" s="6">
        <v>4</v>
      </c>
      <c r="CC9" s="6">
        <v>3</v>
      </c>
      <c r="CD9" s="6">
        <v>3</v>
      </c>
      <c r="CE9" s="6">
        <v>4</v>
      </c>
      <c r="CF9" s="6">
        <v>3</v>
      </c>
      <c r="CG9" s="6">
        <v>3</v>
      </c>
      <c r="CH9" s="6">
        <v>3</v>
      </c>
      <c r="CI9" s="6">
        <v>3</v>
      </c>
      <c r="CJ9" s="6">
        <v>4</v>
      </c>
      <c r="CK9" s="3">
        <f t="shared" si="34"/>
        <v>34</v>
      </c>
    </row>
    <row r="10" spans="1:89" ht="14.25" customHeight="1" x14ac:dyDescent="0.4">
      <c r="A10" s="3">
        <v>9</v>
      </c>
      <c r="B10" s="4" t="s">
        <v>104</v>
      </c>
      <c r="C10" s="5" t="s">
        <v>97</v>
      </c>
      <c r="D10" s="3" t="s">
        <v>90</v>
      </c>
      <c r="E10" s="4">
        <v>27</v>
      </c>
      <c r="F10" s="4" t="s">
        <v>99</v>
      </c>
      <c r="G10" s="4">
        <v>3</v>
      </c>
      <c r="H10" s="4">
        <v>4</v>
      </c>
      <c r="I10" s="4">
        <v>3</v>
      </c>
      <c r="J10" s="4">
        <v>1</v>
      </c>
      <c r="K10" s="4">
        <v>1</v>
      </c>
      <c r="L10" s="4">
        <v>1</v>
      </c>
      <c r="M10" s="3">
        <v>4</v>
      </c>
      <c r="N10" s="3">
        <f t="shared" si="0"/>
        <v>1</v>
      </c>
      <c r="O10" s="3">
        <v>632</v>
      </c>
      <c r="P10" s="3">
        <f t="shared" si="1"/>
        <v>1.5822784810126582E-3</v>
      </c>
      <c r="Q10" s="3">
        <f t="shared" si="2"/>
        <v>632</v>
      </c>
      <c r="R10" s="3">
        <v>1</v>
      </c>
      <c r="S10" s="3">
        <f t="shared" si="3"/>
        <v>1</v>
      </c>
      <c r="T10" s="3">
        <v>446</v>
      </c>
      <c r="U10" s="3">
        <f t="shared" si="4"/>
        <v>2.242152466367713E-3</v>
      </c>
      <c r="V10" s="3">
        <f t="shared" si="5"/>
        <v>446</v>
      </c>
      <c r="W10" s="3">
        <f t="shared" si="6"/>
        <v>5</v>
      </c>
      <c r="X10" s="3">
        <f t="shared" si="7"/>
        <v>3.8244309473803714E-3</v>
      </c>
      <c r="Y10" s="3">
        <f t="shared" si="8"/>
        <v>1078</v>
      </c>
      <c r="Z10" s="3">
        <v>3.5</v>
      </c>
      <c r="AA10" s="3">
        <f t="shared" si="9"/>
        <v>1</v>
      </c>
      <c r="AB10" s="3">
        <v>598</v>
      </c>
      <c r="AC10" s="3">
        <f t="shared" si="10"/>
        <v>1.6722408026755853E-3</v>
      </c>
      <c r="AD10" s="3">
        <f t="shared" si="11"/>
        <v>598</v>
      </c>
      <c r="AE10" s="3">
        <v>1</v>
      </c>
      <c r="AF10" s="3">
        <f t="shared" si="12"/>
        <v>1</v>
      </c>
      <c r="AG10" s="3">
        <v>365</v>
      </c>
      <c r="AH10" s="3">
        <f t="shared" si="13"/>
        <v>2.7397260273972603E-3</v>
      </c>
      <c r="AI10" s="3">
        <f t="shared" si="14"/>
        <v>365</v>
      </c>
      <c r="AJ10" s="3">
        <f t="shared" si="15"/>
        <v>4.5</v>
      </c>
      <c r="AK10" s="3">
        <f t="shared" si="16"/>
        <v>963</v>
      </c>
      <c r="AL10" s="3">
        <v>5</v>
      </c>
      <c r="AM10" s="3">
        <f t="shared" si="17"/>
        <v>4.4119668300728453E-3</v>
      </c>
      <c r="AN10" s="3">
        <f t="shared" si="18"/>
        <v>1</v>
      </c>
      <c r="AO10" s="3">
        <v>352</v>
      </c>
      <c r="AP10" s="3">
        <f t="shared" si="19"/>
        <v>2.840909090909091E-3</v>
      </c>
      <c r="AQ10" s="3">
        <f t="shared" si="20"/>
        <v>352</v>
      </c>
      <c r="AR10" s="3">
        <f t="shared" si="21"/>
        <v>352</v>
      </c>
      <c r="AS10" s="3">
        <v>1</v>
      </c>
      <c r="AT10" s="3">
        <f t="shared" si="22"/>
        <v>1</v>
      </c>
      <c r="AU10" s="3">
        <v>247</v>
      </c>
      <c r="AV10" s="3">
        <f t="shared" si="23"/>
        <v>4.048582995951417E-3</v>
      </c>
      <c r="AW10" s="3">
        <f t="shared" si="24"/>
        <v>247</v>
      </c>
      <c r="AX10" s="3">
        <f t="shared" si="25"/>
        <v>6</v>
      </c>
      <c r="AY10" s="3">
        <f t="shared" si="26"/>
        <v>6.889492086860508E-3</v>
      </c>
      <c r="AZ10" s="3">
        <f t="shared" si="27"/>
        <v>599</v>
      </c>
      <c r="BA10" s="3">
        <f t="shared" si="28"/>
        <v>15.5</v>
      </c>
      <c r="BB10" s="3">
        <f t="shared" si="29"/>
        <v>2640</v>
      </c>
      <c r="BC10" s="3">
        <f t="shared" si="30"/>
        <v>12.5</v>
      </c>
      <c r="BD10" s="3">
        <f t="shared" si="31"/>
        <v>1582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3">
        <f t="shared" si="32"/>
        <v>10</v>
      </c>
      <c r="BP10" s="6">
        <v>3</v>
      </c>
      <c r="BQ10" s="6">
        <v>3</v>
      </c>
      <c r="BR10" s="6">
        <v>3</v>
      </c>
      <c r="BS10" s="6">
        <v>3</v>
      </c>
      <c r="BT10" s="6">
        <v>2</v>
      </c>
      <c r="BU10" s="6">
        <v>4</v>
      </c>
      <c r="BV10" s="6">
        <v>5</v>
      </c>
      <c r="BW10" s="6">
        <v>4</v>
      </c>
      <c r="BX10" s="6">
        <v>7</v>
      </c>
      <c r="BY10" s="6">
        <v>4</v>
      </c>
      <c r="BZ10" s="3">
        <f t="shared" si="33"/>
        <v>38</v>
      </c>
      <c r="CA10" s="6">
        <v>6</v>
      </c>
      <c r="CB10" s="6">
        <v>5</v>
      </c>
      <c r="CC10" s="6">
        <v>5</v>
      </c>
      <c r="CD10" s="6">
        <v>5</v>
      </c>
      <c r="CE10" s="6">
        <v>6</v>
      </c>
      <c r="CF10" s="6">
        <v>6</v>
      </c>
      <c r="CG10" s="6">
        <v>5</v>
      </c>
      <c r="CH10" s="6">
        <v>5</v>
      </c>
      <c r="CI10" s="6">
        <v>7</v>
      </c>
      <c r="CJ10" s="6">
        <v>6</v>
      </c>
      <c r="CK10" s="3">
        <f t="shared" si="34"/>
        <v>56</v>
      </c>
    </row>
    <row r="11" spans="1:89" ht="14.25" customHeight="1" x14ac:dyDescent="0.4">
      <c r="A11" s="3">
        <v>10</v>
      </c>
      <c r="B11" s="4" t="s">
        <v>104</v>
      </c>
      <c r="C11" s="5" t="s">
        <v>92</v>
      </c>
      <c r="D11" s="3" t="s">
        <v>93</v>
      </c>
      <c r="E11" s="4">
        <v>38</v>
      </c>
      <c r="F11" s="4" t="s">
        <v>101</v>
      </c>
      <c r="G11" s="4">
        <v>1.5</v>
      </c>
      <c r="H11" s="4">
        <v>2</v>
      </c>
      <c r="I11" s="4">
        <v>3</v>
      </c>
      <c r="J11" s="4">
        <v>1</v>
      </c>
      <c r="K11" s="4">
        <v>1</v>
      </c>
      <c r="L11" s="4">
        <v>1</v>
      </c>
      <c r="M11" s="3">
        <v>2</v>
      </c>
      <c r="N11" s="3">
        <f t="shared" si="0"/>
        <v>0</v>
      </c>
      <c r="O11" s="3">
        <v>713</v>
      </c>
      <c r="P11" s="3">
        <f t="shared" si="1"/>
        <v>0</v>
      </c>
      <c r="Q11" s="3">
        <f t="shared" si="2"/>
        <v>0</v>
      </c>
      <c r="R11" s="3">
        <v>0</v>
      </c>
      <c r="S11" s="3">
        <f t="shared" si="3"/>
        <v>0</v>
      </c>
      <c r="T11" s="3">
        <v>150</v>
      </c>
      <c r="U11" s="3">
        <f t="shared" si="4"/>
        <v>0</v>
      </c>
      <c r="V11" s="3">
        <f t="shared" si="5"/>
        <v>0</v>
      </c>
      <c r="W11" s="3">
        <f t="shared" si="6"/>
        <v>2</v>
      </c>
      <c r="X11" s="3">
        <f t="shared" si="7"/>
        <v>0</v>
      </c>
      <c r="Y11" s="3">
        <f t="shared" si="8"/>
        <v>0</v>
      </c>
      <c r="Z11" s="3">
        <v>5</v>
      </c>
      <c r="AA11" s="3">
        <f t="shared" si="9"/>
        <v>1</v>
      </c>
      <c r="AB11" s="3">
        <v>299</v>
      </c>
      <c r="AC11" s="3">
        <f t="shared" si="10"/>
        <v>3.3444816053511705E-3</v>
      </c>
      <c r="AD11" s="3">
        <f t="shared" si="11"/>
        <v>299</v>
      </c>
      <c r="AE11" s="3">
        <v>1.5</v>
      </c>
      <c r="AF11" s="3">
        <f t="shared" si="12"/>
        <v>1</v>
      </c>
      <c r="AG11" s="3">
        <v>348</v>
      </c>
      <c r="AH11" s="3">
        <f t="shared" si="13"/>
        <v>2.8735632183908046E-3</v>
      </c>
      <c r="AI11" s="3">
        <f t="shared" si="14"/>
        <v>348</v>
      </c>
      <c r="AJ11" s="3">
        <f t="shared" si="15"/>
        <v>6.5</v>
      </c>
      <c r="AK11" s="3">
        <f t="shared" si="16"/>
        <v>647</v>
      </c>
      <c r="AL11" s="3">
        <v>4.5</v>
      </c>
      <c r="AM11" s="3">
        <f t="shared" si="17"/>
        <v>6.2180448237419746E-3</v>
      </c>
      <c r="AN11" s="3">
        <f t="shared" si="18"/>
        <v>1</v>
      </c>
      <c r="AO11" s="3">
        <v>362</v>
      </c>
      <c r="AP11" s="3">
        <f t="shared" si="19"/>
        <v>2.7624309392265192E-3</v>
      </c>
      <c r="AQ11" s="3">
        <f t="shared" si="20"/>
        <v>362</v>
      </c>
      <c r="AR11" s="3">
        <f t="shared" si="21"/>
        <v>362</v>
      </c>
      <c r="AS11" s="3">
        <v>1</v>
      </c>
      <c r="AT11" s="3">
        <f t="shared" si="22"/>
        <v>1</v>
      </c>
      <c r="AU11" s="3">
        <v>242</v>
      </c>
      <c r="AV11" s="3">
        <f t="shared" si="23"/>
        <v>4.1322314049586778E-3</v>
      </c>
      <c r="AW11" s="3">
        <f t="shared" si="24"/>
        <v>242</v>
      </c>
      <c r="AX11" s="3">
        <f t="shared" si="25"/>
        <v>5.5</v>
      </c>
      <c r="AY11" s="3">
        <f t="shared" si="26"/>
        <v>6.894662344185197E-3</v>
      </c>
      <c r="AZ11" s="3">
        <f t="shared" si="27"/>
        <v>604</v>
      </c>
      <c r="BA11" s="3">
        <f t="shared" si="28"/>
        <v>14</v>
      </c>
      <c r="BB11" s="3">
        <f t="shared" si="29"/>
        <v>2114</v>
      </c>
      <c r="BC11" s="3">
        <f t="shared" si="30"/>
        <v>11.5</v>
      </c>
      <c r="BD11" s="3">
        <f t="shared" si="31"/>
        <v>1374</v>
      </c>
      <c r="BE11" s="6">
        <v>2</v>
      </c>
      <c r="BF11" s="6">
        <v>1</v>
      </c>
      <c r="BG11" s="6">
        <v>2</v>
      </c>
      <c r="BH11" s="6">
        <v>1</v>
      </c>
      <c r="BI11" s="6">
        <v>2</v>
      </c>
      <c r="BJ11" s="6">
        <v>2</v>
      </c>
      <c r="BK11" s="6">
        <v>2</v>
      </c>
      <c r="BL11" s="6">
        <v>2</v>
      </c>
      <c r="BM11" s="6">
        <v>1</v>
      </c>
      <c r="BN11" s="6">
        <v>2</v>
      </c>
      <c r="BO11" s="3">
        <f t="shared" si="32"/>
        <v>17</v>
      </c>
      <c r="BP11" s="6">
        <v>4</v>
      </c>
      <c r="BQ11" s="6">
        <v>4</v>
      </c>
      <c r="BR11" s="6">
        <v>2</v>
      </c>
      <c r="BS11" s="6">
        <v>2</v>
      </c>
      <c r="BT11" s="6">
        <v>3</v>
      </c>
      <c r="BU11" s="6">
        <v>4</v>
      </c>
      <c r="BV11" s="6">
        <v>3</v>
      </c>
      <c r="BW11" s="6">
        <v>5</v>
      </c>
      <c r="BX11" s="6">
        <v>4</v>
      </c>
      <c r="BY11" s="6">
        <v>4</v>
      </c>
      <c r="BZ11" s="3">
        <f t="shared" si="33"/>
        <v>35</v>
      </c>
      <c r="CA11" s="6">
        <v>6</v>
      </c>
      <c r="CB11" s="6">
        <v>6</v>
      </c>
      <c r="CC11" s="6">
        <v>6</v>
      </c>
      <c r="CD11" s="6">
        <v>5</v>
      </c>
      <c r="CE11" s="6">
        <v>6</v>
      </c>
      <c r="CF11" s="6">
        <v>6</v>
      </c>
      <c r="CG11" s="6">
        <v>5</v>
      </c>
      <c r="CH11" s="6">
        <v>6</v>
      </c>
      <c r="CI11" s="6">
        <v>6</v>
      </c>
      <c r="CJ11" s="6">
        <v>7</v>
      </c>
      <c r="CK11" s="3">
        <f t="shared" si="34"/>
        <v>59</v>
      </c>
    </row>
    <row r="12" spans="1:89" ht="14.25" customHeight="1" x14ac:dyDescent="0.4">
      <c r="A12" s="3">
        <v>11</v>
      </c>
      <c r="B12" s="4" t="s">
        <v>104</v>
      </c>
      <c r="C12" s="5" t="s">
        <v>92</v>
      </c>
      <c r="D12" s="3" t="s">
        <v>90</v>
      </c>
      <c r="E12" s="4">
        <v>35</v>
      </c>
      <c r="F12" s="4" t="s">
        <v>98</v>
      </c>
      <c r="G12" s="4">
        <v>10</v>
      </c>
      <c r="H12" s="4">
        <v>3</v>
      </c>
      <c r="I12" s="4">
        <v>3</v>
      </c>
      <c r="J12" s="4">
        <v>1</v>
      </c>
      <c r="K12" s="4">
        <v>1</v>
      </c>
      <c r="L12" s="4">
        <v>1</v>
      </c>
      <c r="M12" s="3">
        <v>3</v>
      </c>
      <c r="N12" s="3">
        <f t="shared" si="0"/>
        <v>1</v>
      </c>
      <c r="O12" s="3">
        <v>420</v>
      </c>
      <c r="P12" s="3">
        <f t="shared" si="1"/>
        <v>2.3809523809523812E-3</v>
      </c>
      <c r="Q12" s="3">
        <f t="shared" si="2"/>
        <v>420</v>
      </c>
      <c r="R12" s="3"/>
      <c r="S12" s="3">
        <f t="shared" si="3"/>
        <v>0</v>
      </c>
      <c r="T12" s="3">
        <v>1</v>
      </c>
      <c r="U12" s="3">
        <f t="shared" si="4"/>
        <v>0</v>
      </c>
      <c r="V12" s="3">
        <f t="shared" si="5"/>
        <v>0</v>
      </c>
      <c r="W12" s="3">
        <f t="shared" si="6"/>
        <v>3</v>
      </c>
      <c r="X12" s="3">
        <f t="shared" si="7"/>
        <v>2.3809523809523812E-3</v>
      </c>
      <c r="Y12" s="3">
        <f t="shared" si="8"/>
        <v>420</v>
      </c>
      <c r="Z12" s="3">
        <v>5</v>
      </c>
      <c r="AA12" s="3">
        <f t="shared" si="9"/>
        <v>1</v>
      </c>
      <c r="AB12" s="3">
        <v>250</v>
      </c>
      <c r="AC12" s="3">
        <f t="shared" si="10"/>
        <v>4.0000000000000001E-3</v>
      </c>
      <c r="AD12" s="3">
        <f t="shared" si="11"/>
        <v>250</v>
      </c>
      <c r="AE12" s="3">
        <v>1</v>
      </c>
      <c r="AF12" s="3">
        <f t="shared" si="12"/>
        <v>1</v>
      </c>
      <c r="AG12" s="3">
        <v>330</v>
      </c>
      <c r="AH12" s="3">
        <f t="shared" si="13"/>
        <v>3.0303030303030303E-3</v>
      </c>
      <c r="AI12" s="3">
        <f t="shared" si="14"/>
        <v>330</v>
      </c>
      <c r="AJ12" s="3">
        <f t="shared" si="15"/>
        <v>6</v>
      </c>
      <c r="AK12" s="3">
        <f t="shared" si="16"/>
        <v>580</v>
      </c>
      <c r="AL12" s="3">
        <v>4</v>
      </c>
      <c r="AM12" s="3">
        <f t="shared" si="17"/>
        <v>7.0303030303030308E-3</v>
      </c>
      <c r="AN12" s="3">
        <f t="shared" si="18"/>
        <v>1</v>
      </c>
      <c r="AO12" s="3">
        <v>380</v>
      </c>
      <c r="AP12" s="3">
        <f t="shared" si="19"/>
        <v>2.631578947368421E-3</v>
      </c>
      <c r="AQ12" s="3">
        <f t="shared" si="20"/>
        <v>380</v>
      </c>
      <c r="AR12" s="3">
        <f t="shared" si="21"/>
        <v>380</v>
      </c>
      <c r="AS12" s="3">
        <v>1</v>
      </c>
      <c r="AT12" s="3">
        <f t="shared" si="22"/>
        <v>1</v>
      </c>
      <c r="AU12" s="3">
        <v>240</v>
      </c>
      <c r="AV12" s="3">
        <f t="shared" si="23"/>
        <v>4.1666666666666666E-3</v>
      </c>
      <c r="AW12" s="3">
        <f t="shared" si="24"/>
        <v>240</v>
      </c>
      <c r="AX12" s="3">
        <f t="shared" si="25"/>
        <v>5</v>
      </c>
      <c r="AY12" s="3">
        <f t="shared" si="26"/>
        <v>6.798245614035088E-3</v>
      </c>
      <c r="AZ12" s="3">
        <f t="shared" si="27"/>
        <v>620</v>
      </c>
      <c r="BA12" s="3">
        <f t="shared" si="28"/>
        <v>14</v>
      </c>
      <c r="BB12" s="3">
        <f t="shared" si="29"/>
        <v>1621</v>
      </c>
      <c r="BC12" s="3">
        <f t="shared" si="30"/>
        <v>12</v>
      </c>
      <c r="BD12" s="3">
        <f t="shared" si="31"/>
        <v>1050</v>
      </c>
      <c r="BE12" s="6">
        <v>1</v>
      </c>
      <c r="BF12" s="6">
        <v>3</v>
      </c>
      <c r="BG12" s="6">
        <v>5</v>
      </c>
      <c r="BH12" s="6">
        <v>1</v>
      </c>
      <c r="BI12" s="6">
        <v>3</v>
      </c>
      <c r="BJ12" s="6">
        <v>2</v>
      </c>
      <c r="BK12" s="6">
        <v>2</v>
      </c>
      <c r="BL12" s="6">
        <v>4</v>
      </c>
      <c r="BM12" s="6">
        <v>4</v>
      </c>
      <c r="BN12" s="6">
        <v>6</v>
      </c>
      <c r="BO12" s="3">
        <f t="shared" si="32"/>
        <v>31</v>
      </c>
      <c r="BP12" s="6">
        <v>3</v>
      </c>
      <c r="BQ12" s="6">
        <v>3</v>
      </c>
      <c r="BR12" s="6">
        <v>3</v>
      </c>
      <c r="BS12" s="6">
        <v>1</v>
      </c>
      <c r="BT12" s="6">
        <v>3</v>
      </c>
      <c r="BU12" s="6">
        <v>2</v>
      </c>
      <c r="BV12" s="6">
        <v>2</v>
      </c>
      <c r="BW12" s="6">
        <v>4</v>
      </c>
      <c r="BX12" s="6">
        <v>4</v>
      </c>
      <c r="BY12" s="6">
        <v>4</v>
      </c>
      <c r="BZ12" s="3">
        <f t="shared" si="33"/>
        <v>29</v>
      </c>
      <c r="CA12" s="6">
        <v>3</v>
      </c>
      <c r="CB12" s="6">
        <v>3</v>
      </c>
      <c r="CC12" s="6">
        <v>3</v>
      </c>
      <c r="CD12" s="6">
        <v>1</v>
      </c>
      <c r="CE12" s="6">
        <v>3</v>
      </c>
      <c r="CF12" s="6">
        <v>2</v>
      </c>
      <c r="CG12" s="6">
        <v>2</v>
      </c>
      <c r="CH12" s="6">
        <v>4</v>
      </c>
      <c r="CI12" s="6">
        <v>4</v>
      </c>
      <c r="CJ12" s="6">
        <v>5</v>
      </c>
      <c r="CK12" s="3">
        <f t="shared" si="34"/>
        <v>30</v>
      </c>
    </row>
    <row r="13" spans="1:89" ht="14.25" customHeight="1" x14ac:dyDescent="0.4">
      <c r="A13" s="3">
        <v>12</v>
      </c>
      <c r="B13" s="4" t="s">
        <v>104</v>
      </c>
      <c r="C13" s="5" t="s">
        <v>97</v>
      </c>
      <c r="D13" s="3" t="s">
        <v>93</v>
      </c>
      <c r="E13" s="4">
        <v>43</v>
      </c>
      <c r="F13" s="4" t="s">
        <v>95</v>
      </c>
      <c r="G13" s="4">
        <v>4</v>
      </c>
      <c r="H13" s="4">
        <v>3</v>
      </c>
      <c r="I13" s="4">
        <v>3</v>
      </c>
      <c r="J13" s="4">
        <v>1</v>
      </c>
      <c r="K13" s="4">
        <v>1</v>
      </c>
      <c r="L13" s="4">
        <v>1</v>
      </c>
      <c r="M13" s="3">
        <v>2</v>
      </c>
      <c r="N13" s="3">
        <f t="shared" si="0"/>
        <v>0</v>
      </c>
      <c r="O13" s="3">
        <v>586</v>
      </c>
      <c r="P13" s="3">
        <f t="shared" si="1"/>
        <v>0</v>
      </c>
      <c r="Q13" s="3">
        <f t="shared" si="2"/>
        <v>0</v>
      </c>
      <c r="R13" s="3"/>
      <c r="S13" s="3">
        <f t="shared" si="3"/>
        <v>0</v>
      </c>
      <c r="T13" s="3">
        <v>1</v>
      </c>
      <c r="U13" s="3">
        <f t="shared" si="4"/>
        <v>0</v>
      </c>
      <c r="V13" s="3">
        <f t="shared" si="5"/>
        <v>0</v>
      </c>
      <c r="W13" s="3">
        <f t="shared" si="6"/>
        <v>2</v>
      </c>
      <c r="X13" s="3">
        <f t="shared" si="7"/>
        <v>0</v>
      </c>
      <c r="Y13" s="3">
        <f t="shared" si="8"/>
        <v>0</v>
      </c>
      <c r="Z13" s="3">
        <v>3</v>
      </c>
      <c r="AA13" s="3">
        <f t="shared" si="9"/>
        <v>1</v>
      </c>
      <c r="AB13" s="3">
        <v>992</v>
      </c>
      <c r="AC13" s="3">
        <f t="shared" si="10"/>
        <v>1.0080645161290322E-3</v>
      </c>
      <c r="AD13" s="3">
        <f t="shared" si="11"/>
        <v>992</v>
      </c>
      <c r="AE13" s="3"/>
      <c r="AF13" s="3">
        <f t="shared" si="12"/>
        <v>0</v>
      </c>
      <c r="AG13" s="3">
        <v>1</v>
      </c>
      <c r="AH13" s="3">
        <f t="shared" si="13"/>
        <v>0</v>
      </c>
      <c r="AI13" s="3">
        <f t="shared" si="14"/>
        <v>0</v>
      </c>
      <c r="AJ13" s="3">
        <f t="shared" si="15"/>
        <v>3</v>
      </c>
      <c r="AK13" s="3">
        <f t="shared" si="16"/>
        <v>992</v>
      </c>
      <c r="AL13" s="3">
        <v>3</v>
      </c>
      <c r="AM13" s="3">
        <f t="shared" si="17"/>
        <v>1.0080645161290322E-3</v>
      </c>
      <c r="AN13" s="3">
        <f t="shared" si="18"/>
        <v>1</v>
      </c>
      <c r="AO13" s="3">
        <v>443</v>
      </c>
      <c r="AP13" s="3">
        <f t="shared" si="19"/>
        <v>2.257336343115124E-3</v>
      </c>
      <c r="AQ13" s="3">
        <f t="shared" si="20"/>
        <v>443</v>
      </c>
      <c r="AR13" s="3">
        <f t="shared" si="21"/>
        <v>443</v>
      </c>
      <c r="AS13" s="3"/>
      <c r="AT13" s="3">
        <f t="shared" si="22"/>
        <v>0</v>
      </c>
      <c r="AU13" s="3">
        <v>1</v>
      </c>
      <c r="AV13" s="3">
        <f t="shared" si="23"/>
        <v>0</v>
      </c>
      <c r="AW13" s="3">
        <f t="shared" si="24"/>
        <v>0</v>
      </c>
      <c r="AX13" s="3">
        <f t="shared" si="25"/>
        <v>3</v>
      </c>
      <c r="AY13" s="3">
        <f t="shared" si="26"/>
        <v>2.257336343115124E-3</v>
      </c>
      <c r="AZ13" s="3">
        <f t="shared" si="27"/>
        <v>443</v>
      </c>
      <c r="BA13" s="3">
        <f t="shared" si="28"/>
        <v>8</v>
      </c>
      <c r="BB13" s="3">
        <f t="shared" si="29"/>
        <v>2024</v>
      </c>
      <c r="BC13" s="3">
        <f t="shared" si="30"/>
        <v>8</v>
      </c>
      <c r="BD13" s="3">
        <f t="shared" si="31"/>
        <v>2021</v>
      </c>
      <c r="BE13" s="6">
        <v>1</v>
      </c>
      <c r="BF13" s="6">
        <v>1</v>
      </c>
      <c r="BG13" s="6">
        <v>1</v>
      </c>
      <c r="BH13" s="6">
        <v>1</v>
      </c>
      <c r="BI13" s="6">
        <v>1</v>
      </c>
      <c r="BJ13" s="6">
        <v>1</v>
      </c>
      <c r="BK13" s="6">
        <v>1</v>
      </c>
      <c r="BL13" s="6">
        <v>1</v>
      </c>
      <c r="BM13" s="6">
        <v>1</v>
      </c>
      <c r="BN13" s="7"/>
      <c r="BO13" s="3">
        <f t="shared" si="32"/>
        <v>9</v>
      </c>
      <c r="BP13" s="6">
        <v>1</v>
      </c>
      <c r="BQ13" s="6">
        <v>1</v>
      </c>
      <c r="BR13" s="6">
        <v>1</v>
      </c>
      <c r="BS13" s="6">
        <v>1</v>
      </c>
      <c r="BT13" s="6">
        <v>1</v>
      </c>
      <c r="BU13" s="6">
        <v>1</v>
      </c>
      <c r="BV13" s="6">
        <v>1</v>
      </c>
      <c r="BW13" s="6">
        <v>1</v>
      </c>
      <c r="BX13" s="6">
        <v>1</v>
      </c>
      <c r="BY13" s="7"/>
      <c r="BZ13" s="3">
        <f t="shared" si="33"/>
        <v>9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4</v>
      </c>
      <c r="CI13" s="6">
        <v>4</v>
      </c>
      <c r="CJ13" s="6">
        <v>6</v>
      </c>
      <c r="CK13" s="3">
        <f t="shared" si="34"/>
        <v>21</v>
      </c>
    </row>
    <row r="14" spans="1:89" ht="14.25" customHeight="1" x14ac:dyDescent="0.4">
      <c r="A14" s="3">
        <v>13</v>
      </c>
      <c r="B14" s="4" t="s">
        <v>104</v>
      </c>
      <c r="C14" s="5" t="s">
        <v>92</v>
      </c>
      <c r="D14" s="4" t="s">
        <v>93</v>
      </c>
      <c r="E14" s="4">
        <v>27</v>
      </c>
      <c r="F14" s="4" t="s">
        <v>102</v>
      </c>
      <c r="G14" s="4">
        <v>2</v>
      </c>
      <c r="H14" s="4">
        <v>3</v>
      </c>
      <c r="I14" s="4">
        <v>3</v>
      </c>
      <c r="J14" s="4">
        <v>1</v>
      </c>
      <c r="K14" s="4">
        <v>2</v>
      </c>
      <c r="L14" s="4">
        <v>1</v>
      </c>
      <c r="M14" s="3">
        <v>5</v>
      </c>
      <c r="N14" s="3">
        <f t="shared" si="0"/>
        <v>1</v>
      </c>
      <c r="O14" s="3">
        <v>621</v>
      </c>
      <c r="P14" s="3">
        <f t="shared" si="1"/>
        <v>1.6103059581320451E-3</v>
      </c>
      <c r="Q14" s="3">
        <f t="shared" si="2"/>
        <v>621</v>
      </c>
      <c r="R14" s="3">
        <v>0.5</v>
      </c>
      <c r="S14" s="3">
        <f t="shared" si="3"/>
        <v>0</v>
      </c>
      <c r="T14" s="3">
        <v>410</v>
      </c>
      <c r="U14" s="3">
        <f t="shared" si="4"/>
        <v>0</v>
      </c>
      <c r="V14" s="3">
        <f t="shared" si="5"/>
        <v>0</v>
      </c>
      <c r="W14" s="3">
        <f t="shared" si="6"/>
        <v>5.5</v>
      </c>
      <c r="X14" s="3">
        <f t="shared" si="7"/>
        <v>1.6103059581320451E-3</v>
      </c>
      <c r="Y14" s="3">
        <f t="shared" si="8"/>
        <v>621</v>
      </c>
      <c r="Z14" s="3">
        <v>5</v>
      </c>
      <c r="AA14" s="3">
        <f t="shared" si="9"/>
        <v>1</v>
      </c>
      <c r="AB14" s="3">
        <v>359</v>
      </c>
      <c r="AC14" s="3">
        <f t="shared" si="10"/>
        <v>2.7855153203342618E-3</v>
      </c>
      <c r="AD14" s="3">
        <f t="shared" si="11"/>
        <v>359</v>
      </c>
      <c r="AE14" s="3">
        <v>1.5</v>
      </c>
      <c r="AF14" s="3">
        <f t="shared" si="12"/>
        <v>1</v>
      </c>
      <c r="AG14" s="3">
        <v>177</v>
      </c>
      <c r="AH14" s="3">
        <f t="shared" si="13"/>
        <v>5.6497175141242938E-3</v>
      </c>
      <c r="AI14" s="3">
        <f t="shared" si="14"/>
        <v>177</v>
      </c>
      <c r="AJ14" s="3">
        <f t="shared" si="15"/>
        <v>6.5</v>
      </c>
      <c r="AK14" s="3">
        <f t="shared" si="16"/>
        <v>536</v>
      </c>
      <c r="AL14" s="3">
        <v>5</v>
      </c>
      <c r="AM14" s="3">
        <f t="shared" si="17"/>
        <v>8.4352328344585552E-3</v>
      </c>
      <c r="AN14" s="3">
        <f t="shared" si="18"/>
        <v>1</v>
      </c>
      <c r="AO14" s="3">
        <v>453</v>
      </c>
      <c r="AP14" s="3">
        <f t="shared" si="19"/>
        <v>2.2075055187637969E-3</v>
      </c>
      <c r="AQ14" s="3">
        <f t="shared" si="20"/>
        <v>453</v>
      </c>
      <c r="AR14" s="3">
        <f t="shared" si="21"/>
        <v>453</v>
      </c>
      <c r="AS14" s="3">
        <v>1</v>
      </c>
      <c r="AT14" s="3">
        <f t="shared" si="22"/>
        <v>1</v>
      </c>
      <c r="AU14" s="3">
        <v>168</v>
      </c>
      <c r="AV14" s="3">
        <f t="shared" si="23"/>
        <v>5.9523809523809521E-3</v>
      </c>
      <c r="AW14" s="3">
        <f t="shared" si="24"/>
        <v>168</v>
      </c>
      <c r="AX14" s="3">
        <f t="shared" si="25"/>
        <v>6</v>
      </c>
      <c r="AY14" s="3">
        <f t="shared" si="26"/>
        <v>8.1598864711447498E-3</v>
      </c>
      <c r="AZ14" s="3">
        <f t="shared" si="27"/>
        <v>621</v>
      </c>
      <c r="BA14" s="3">
        <f t="shared" si="28"/>
        <v>18</v>
      </c>
      <c r="BB14" s="3">
        <f t="shared" si="29"/>
        <v>2188</v>
      </c>
      <c r="BC14" s="3">
        <f t="shared" si="30"/>
        <v>15</v>
      </c>
      <c r="BD14" s="3">
        <f t="shared" si="31"/>
        <v>1433</v>
      </c>
      <c r="BE14" s="6">
        <v>2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2</v>
      </c>
      <c r="BL14" s="7"/>
      <c r="BM14" s="6">
        <v>3</v>
      </c>
      <c r="BN14" s="6">
        <v>2</v>
      </c>
      <c r="BO14" s="3">
        <f t="shared" si="32"/>
        <v>14</v>
      </c>
      <c r="BP14" s="6">
        <v>4</v>
      </c>
      <c r="BQ14" s="6">
        <v>2</v>
      </c>
      <c r="BR14" s="6">
        <v>3</v>
      </c>
      <c r="BS14" s="6">
        <v>3</v>
      </c>
      <c r="BT14" s="6">
        <v>3</v>
      </c>
      <c r="BU14" s="6">
        <v>2</v>
      </c>
      <c r="BV14" s="6">
        <v>3</v>
      </c>
      <c r="BW14" s="6">
        <v>4</v>
      </c>
      <c r="BX14" s="6">
        <v>4</v>
      </c>
      <c r="BY14" s="6">
        <v>4</v>
      </c>
      <c r="BZ14" s="3">
        <f t="shared" si="33"/>
        <v>32</v>
      </c>
      <c r="CA14" s="6">
        <v>4</v>
      </c>
      <c r="CB14" s="6">
        <v>2</v>
      </c>
      <c r="CC14" s="6">
        <v>3</v>
      </c>
      <c r="CD14" s="6">
        <v>3</v>
      </c>
      <c r="CE14" s="6">
        <v>3</v>
      </c>
      <c r="CF14" s="6">
        <v>2</v>
      </c>
      <c r="CG14" s="6">
        <v>3</v>
      </c>
      <c r="CH14" s="6">
        <v>4</v>
      </c>
      <c r="CI14" s="6">
        <v>4</v>
      </c>
      <c r="CJ14" s="6">
        <v>4</v>
      </c>
      <c r="CK14" s="3">
        <f t="shared" si="34"/>
        <v>32</v>
      </c>
    </row>
    <row r="15" spans="1:89" ht="14.25" customHeight="1" x14ac:dyDescent="0.4">
      <c r="A15" s="3">
        <v>14</v>
      </c>
      <c r="B15" s="4" t="s">
        <v>104</v>
      </c>
      <c r="C15" s="5" t="s">
        <v>97</v>
      </c>
      <c r="D15" s="3" t="s">
        <v>90</v>
      </c>
      <c r="E15" s="4">
        <v>39</v>
      </c>
      <c r="F15" s="4" t="s">
        <v>98</v>
      </c>
      <c r="G15" s="4">
        <v>15</v>
      </c>
      <c r="H15" s="4">
        <v>5</v>
      </c>
      <c r="I15" s="4">
        <v>3</v>
      </c>
      <c r="J15" s="4">
        <v>1</v>
      </c>
      <c r="K15" s="4">
        <v>1</v>
      </c>
      <c r="L15" s="4">
        <v>1</v>
      </c>
      <c r="M15" s="3">
        <v>3</v>
      </c>
      <c r="N15" s="3">
        <f t="shared" si="0"/>
        <v>1</v>
      </c>
      <c r="O15" s="3">
        <v>744</v>
      </c>
      <c r="P15" s="3">
        <f t="shared" si="1"/>
        <v>1.3440860215053765E-3</v>
      </c>
      <c r="Q15" s="3">
        <f t="shared" si="2"/>
        <v>744</v>
      </c>
      <c r="R15" s="3"/>
      <c r="S15" s="3">
        <f t="shared" si="3"/>
        <v>0</v>
      </c>
      <c r="T15" s="3">
        <v>1</v>
      </c>
      <c r="U15" s="3">
        <f t="shared" si="4"/>
        <v>0</v>
      </c>
      <c r="V15" s="3">
        <f t="shared" si="5"/>
        <v>0</v>
      </c>
      <c r="W15" s="3">
        <f t="shared" si="6"/>
        <v>3</v>
      </c>
      <c r="X15" s="3">
        <f t="shared" si="7"/>
        <v>1.3440860215053765E-3</v>
      </c>
      <c r="Y15" s="3">
        <f t="shared" si="8"/>
        <v>744</v>
      </c>
      <c r="Z15" s="3">
        <v>4</v>
      </c>
      <c r="AA15" s="3">
        <f t="shared" si="9"/>
        <v>1</v>
      </c>
      <c r="AB15" s="3">
        <v>1043</v>
      </c>
      <c r="AC15" s="3">
        <f t="shared" si="10"/>
        <v>9.5877277085330771E-4</v>
      </c>
      <c r="AD15" s="3">
        <f t="shared" si="11"/>
        <v>1043</v>
      </c>
      <c r="AE15" s="3">
        <v>1</v>
      </c>
      <c r="AF15" s="3">
        <f t="shared" si="12"/>
        <v>1</v>
      </c>
      <c r="AG15" s="3">
        <v>177</v>
      </c>
      <c r="AH15" s="3">
        <f t="shared" si="13"/>
        <v>5.6497175141242938E-3</v>
      </c>
      <c r="AI15" s="3">
        <f t="shared" si="14"/>
        <v>177</v>
      </c>
      <c r="AJ15" s="3">
        <f t="shared" si="15"/>
        <v>5</v>
      </c>
      <c r="AK15" s="3">
        <f t="shared" si="16"/>
        <v>1220</v>
      </c>
      <c r="AL15" s="3">
        <v>4.5</v>
      </c>
      <c r="AM15" s="3">
        <f t="shared" si="17"/>
        <v>6.6084902849776013E-3</v>
      </c>
      <c r="AN15" s="3">
        <f t="shared" si="18"/>
        <v>1</v>
      </c>
      <c r="AO15" s="3">
        <v>400</v>
      </c>
      <c r="AP15" s="3">
        <f t="shared" si="19"/>
        <v>2.5000000000000001E-3</v>
      </c>
      <c r="AQ15" s="3">
        <f t="shared" si="20"/>
        <v>400</v>
      </c>
      <c r="AR15" s="3">
        <f t="shared" si="21"/>
        <v>400</v>
      </c>
      <c r="AS15" s="3">
        <v>0</v>
      </c>
      <c r="AT15" s="3">
        <f t="shared" si="22"/>
        <v>0</v>
      </c>
      <c r="AU15" s="3">
        <v>90</v>
      </c>
      <c r="AV15" s="3">
        <f t="shared" si="23"/>
        <v>0</v>
      </c>
      <c r="AW15" s="3">
        <f t="shared" si="24"/>
        <v>0</v>
      </c>
      <c r="AX15" s="3">
        <f t="shared" si="25"/>
        <v>4.5</v>
      </c>
      <c r="AY15" s="3">
        <f t="shared" si="26"/>
        <v>2.5000000000000001E-3</v>
      </c>
      <c r="AZ15" s="3">
        <f t="shared" si="27"/>
        <v>400</v>
      </c>
      <c r="BA15" s="3">
        <f t="shared" si="28"/>
        <v>12.5</v>
      </c>
      <c r="BB15" s="3">
        <f t="shared" si="29"/>
        <v>2455</v>
      </c>
      <c r="BC15" s="3">
        <f t="shared" si="30"/>
        <v>11.5</v>
      </c>
      <c r="BD15" s="3">
        <f t="shared" si="31"/>
        <v>2187</v>
      </c>
      <c r="BE15" s="6">
        <v>3</v>
      </c>
      <c r="BF15" s="6">
        <v>3</v>
      </c>
      <c r="BG15" s="6">
        <v>2</v>
      </c>
      <c r="BH15" s="6">
        <v>2</v>
      </c>
      <c r="BI15" s="6">
        <v>3</v>
      </c>
      <c r="BJ15" s="6">
        <v>2</v>
      </c>
      <c r="BK15" s="6">
        <v>1</v>
      </c>
      <c r="BL15" s="6">
        <v>2</v>
      </c>
      <c r="BM15" s="6">
        <v>2</v>
      </c>
      <c r="BN15" s="6">
        <v>1</v>
      </c>
      <c r="BO15" s="3">
        <f t="shared" si="32"/>
        <v>21</v>
      </c>
      <c r="BP15" s="6">
        <v>2</v>
      </c>
      <c r="BQ15" s="6">
        <v>2</v>
      </c>
      <c r="BR15" s="6">
        <v>1</v>
      </c>
      <c r="BS15" s="6">
        <v>2</v>
      </c>
      <c r="BT15" s="6">
        <v>1</v>
      </c>
      <c r="BU15" s="6">
        <v>2</v>
      </c>
      <c r="BV15" s="6">
        <v>2</v>
      </c>
      <c r="BW15" s="6">
        <v>3</v>
      </c>
      <c r="BX15" s="6">
        <v>3</v>
      </c>
      <c r="BY15" s="6">
        <v>1</v>
      </c>
      <c r="BZ15" s="3">
        <f t="shared" si="33"/>
        <v>19</v>
      </c>
      <c r="CA15" s="6">
        <v>5</v>
      </c>
      <c r="CB15" s="6">
        <v>4</v>
      </c>
      <c r="CC15" s="6">
        <v>4</v>
      </c>
      <c r="CD15" s="6">
        <v>4</v>
      </c>
      <c r="CE15" s="6">
        <v>6</v>
      </c>
      <c r="CF15" s="6">
        <v>4</v>
      </c>
      <c r="CG15" s="6">
        <v>2</v>
      </c>
      <c r="CH15" s="6">
        <v>5</v>
      </c>
      <c r="CI15" s="6">
        <v>5</v>
      </c>
      <c r="CJ15" s="6">
        <v>4</v>
      </c>
      <c r="CK15" s="3">
        <f t="shared" si="34"/>
        <v>43</v>
      </c>
    </row>
    <row r="16" spans="1:89" ht="14.25" customHeight="1" x14ac:dyDescent="0.4">
      <c r="A16" s="3">
        <v>15</v>
      </c>
      <c r="B16" s="4" t="s">
        <v>104</v>
      </c>
      <c r="C16" s="5" t="s">
        <v>92</v>
      </c>
      <c r="D16" s="4" t="s">
        <v>93</v>
      </c>
      <c r="E16" s="4"/>
      <c r="F16" s="4" t="s">
        <v>103</v>
      </c>
      <c r="G16" s="4">
        <v>1.5</v>
      </c>
      <c r="H16" s="4">
        <v>2</v>
      </c>
      <c r="I16" s="4">
        <v>2</v>
      </c>
      <c r="J16" s="4">
        <v>1</v>
      </c>
      <c r="K16" s="4">
        <v>1</v>
      </c>
      <c r="L16" s="4">
        <v>1</v>
      </c>
      <c r="M16" s="3">
        <v>1</v>
      </c>
      <c r="N16" s="3">
        <f t="shared" si="0"/>
        <v>0</v>
      </c>
      <c r="O16" s="3">
        <v>1025</v>
      </c>
      <c r="P16" s="3">
        <f t="shared" si="1"/>
        <v>0</v>
      </c>
      <c r="Q16" s="3">
        <f t="shared" si="2"/>
        <v>0</v>
      </c>
      <c r="R16" s="3">
        <v>0</v>
      </c>
      <c r="S16" s="3">
        <f t="shared" si="3"/>
        <v>0</v>
      </c>
      <c r="T16" s="3">
        <v>600</v>
      </c>
      <c r="U16" s="3">
        <f t="shared" si="4"/>
        <v>0</v>
      </c>
      <c r="V16" s="3">
        <f t="shared" si="5"/>
        <v>0</v>
      </c>
      <c r="W16" s="3">
        <f t="shared" si="6"/>
        <v>1</v>
      </c>
      <c r="X16" s="3">
        <f t="shared" si="7"/>
        <v>0</v>
      </c>
      <c r="Y16" s="3">
        <f t="shared" si="8"/>
        <v>0</v>
      </c>
      <c r="Z16" s="3">
        <v>4</v>
      </c>
      <c r="AA16" s="3">
        <f t="shared" si="9"/>
        <v>1</v>
      </c>
      <c r="AB16" s="3">
        <v>236</v>
      </c>
      <c r="AC16" s="3">
        <f t="shared" si="10"/>
        <v>4.2372881355932203E-3</v>
      </c>
      <c r="AD16" s="3">
        <f t="shared" si="11"/>
        <v>236</v>
      </c>
      <c r="AE16" s="3"/>
      <c r="AF16" s="3">
        <f t="shared" si="12"/>
        <v>0</v>
      </c>
      <c r="AG16" s="3">
        <v>1</v>
      </c>
      <c r="AH16" s="3">
        <f t="shared" si="13"/>
        <v>0</v>
      </c>
      <c r="AI16" s="3">
        <f t="shared" si="14"/>
        <v>0</v>
      </c>
      <c r="AJ16" s="3">
        <f t="shared" si="15"/>
        <v>4</v>
      </c>
      <c r="AK16" s="3">
        <f t="shared" si="16"/>
        <v>236</v>
      </c>
      <c r="AL16" s="3">
        <v>4.5</v>
      </c>
      <c r="AM16" s="3">
        <f t="shared" si="17"/>
        <v>4.2372881355932203E-3</v>
      </c>
      <c r="AN16" s="3">
        <f t="shared" si="18"/>
        <v>1</v>
      </c>
      <c r="AO16" s="3">
        <v>275</v>
      </c>
      <c r="AP16" s="3">
        <f t="shared" si="19"/>
        <v>3.6363636363636364E-3</v>
      </c>
      <c r="AQ16" s="3">
        <f t="shared" si="20"/>
        <v>275</v>
      </c>
      <c r="AR16" s="3">
        <f t="shared" si="21"/>
        <v>275</v>
      </c>
      <c r="AS16" s="3">
        <v>1</v>
      </c>
      <c r="AT16" s="3">
        <f t="shared" si="22"/>
        <v>1</v>
      </c>
      <c r="AU16" s="3">
        <v>367</v>
      </c>
      <c r="AV16" s="3">
        <f t="shared" si="23"/>
        <v>2.7247956403269754E-3</v>
      </c>
      <c r="AW16" s="3">
        <f t="shared" si="24"/>
        <v>367</v>
      </c>
      <c r="AX16" s="3">
        <f t="shared" si="25"/>
        <v>5.5</v>
      </c>
      <c r="AY16" s="3">
        <f t="shared" si="26"/>
        <v>6.3611592766906113E-3</v>
      </c>
      <c r="AZ16" s="3">
        <f t="shared" si="27"/>
        <v>642</v>
      </c>
      <c r="BA16" s="3">
        <f t="shared" si="28"/>
        <v>10.5</v>
      </c>
      <c r="BB16" s="3">
        <f t="shared" si="29"/>
        <v>2504</v>
      </c>
      <c r="BC16" s="3">
        <f t="shared" si="30"/>
        <v>9.5</v>
      </c>
      <c r="BD16" s="3">
        <f t="shared" si="31"/>
        <v>1536</v>
      </c>
      <c r="BE16" s="6">
        <v>1</v>
      </c>
      <c r="BF16" s="6">
        <v>1</v>
      </c>
      <c r="BG16" s="6">
        <v>1</v>
      </c>
      <c r="BH16" s="6">
        <v>2</v>
      </c>
      <c r="BI16" s="6">
        <v>1</v>
      </c>
      <c r="BJ16" s="6">
        <v>1</v>
      </c>
      <c r="BK16" s="6">
        <v>2</v>
      </c>
      <c r="BL16" s="6">
        <v>2</v>
      </c>
      <c r="BM16" s="6">
        <v>2</v>
      </c>
      <c r="BN16" s="6">
        <v>2</v>
      </c>
      <c r="BO16" s="3">
        <f t="shared" si="32"/>
        <v>15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1</v>
      </c>
      <c r="BV16" s="6">
        <v>1</v>
      </c>
      <c r="BW16" s="6">
        <v>3</v>
      </c>
      <c r="BX16" s="6">
        <v>3</v>
      </c>
      <c r="BY16" s="6">
        <v>3</v>
      </c>
      <c r="BZ16" s="3">
        <f t="shared" si="33"/>
        <v>16</v>
      </c>
      <c r="CA16" s="6">
        <v>2</v>
      </c>
      <c r="CB16" s="6">
        <v>1</v>
      </c>
      <c r="CC16" s="6">
        <v>3</v>
      </c>
      <c r="CD16" s="6">
        <v>2</v>
      </c>
      <c r="CE16" s="6">
        <v>2</v>
      </c>
      <c r="CF16" s="6">
        <v>2</v>
      </c>
      <c r="CG16" s="6">
        <v>2</v>
      </c>
      <c r="CH16" s="6">
        <v>4</v>
      </c>
      <c r="CI16" s="6">
        <v>4</v>
      </c>
      <c r="CJ16" s="6">
        <v>4</v>
      </c>
      <c r="CK16" s="3">
        <f t="shared" si="34"/>
        <v>26</v>
      </c>
    </row>
    <row r="17" spans="1:89" ht="14.25" customHeight="1" x14ac:dyDescent="0.4">
      <c r="A17" s="3"/>
      <c r="B17" s="4"/>
      <c r="C17" s="4"/>
      <c r="D17" s="4"/>
      <c r="E17" s="4">
        <f>MEDIAN(E2:E15)</f>
        <v>31.5</v>
      </c>
      <c r="F17" s="3"/>
      <c r="G17" s="3"/>
      <c r="H17" s="8"/>
      <c r="I17" s="8"/>
      <c r="J17" s="8"/>
      <c r="K17" s="8"/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4"/>
      <c r="AM17" s="4"/>
      <c r="AN17" s="3"/>
      <c r="AO17" s="4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9"/>
      <c r="BF17" s="9"/>
      <c r="BG17" s="9"/>
      <c r="BH17" s="9"/>
      <c r="BI17" s="9"/>
      <c r="BJ17" s="9"/>
      <c r="BK17" s="7"/>
      <c r="BL17" s="9"/>
      <c r="BM17" s="9"/>
      <c r="BN17" s="9"/>
      <c r="BO17" s="3"/>
      <c r="BP17" s="9"/>
      <c r="BQ17" s="9"/>
      <c r="BR17" s="9"/>
      <c r="BS17" s="9"/>
      <c r="BT17" s="9"/>
      <c r="BU17" s="9"/>
      <c r="BV17" s="7"/>
      <c r="BW17" s="9"/>
      <c r="BX17" s="9"/>
      <c r="BY17" s="9"/>
      <c r="BZ17" s="3"/>
      <c r="CA17" s="9"/>
      <c r="CB17" s="9"/>
      <c r="CC17" s="9"/>
      <c r="CD17" s="9"/>
      <c r="CE17" s="9"/>
      <c r="CF17" s="9"/>
      <c r="CG17" s="7"/>
      <c r="CH17" s="9"/>
      <c r="CI17" s="9"/>
      <c r="CJ17" s="9"/>
      <c r="CK17" s="3"/>
    </row>
    <row r="18" spans="1:89" ht="14.25" customHeight="1" x14ac:dyDescent="0.4">
      <c r="A18" s="3"/>
      <c r="B18" s="4"/>
      <c r="C18" s="4"/>
      <c r="D18" s="4"/>
      <c r="E18" s="4"/>
      <c r="F18" s="3"/>
      <c r="G18" s="3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4"/>
      <c r="AM18" s="4"/>
      <c r="AN18" s="3"/>
      <c r="AO18" s="4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9"/>
      <c r="BF18" s="9"/>
      <c r="BG18" s="9"/>
      <c r="BH18" s="9"/>
      <c r="BI18" s="9"/>
      <c r="BJ18" s="9"/>
      <c r="BK18" s="7"/>
      <c r="BL18" s="9"/>
      <c r="BM18" s="9"/>
      <c r="BN18" s="9"/>
      <c r="BO18" s="3"/>
      <c r="BP18" s="9"/>
      <c r="BQ18" s="9"/>
      <c r="BR18" s="9"/>
      <c r="BS18" s="9"/>
      <c r="BT18" s="9"/>
      <c r="BU18" s="9"/>
      <c r="BV18" s="7"/>
      <c r="BW18" s="9"/>
      <c r="BX18" s="9"/>
      <c r="BY18" s="9"/>
      <c r="BZ18" s="3"/>
      <c r="CA18" s="9"/>
      <c r="CB18" s="9"/>
      <c r="CC18" s="9"/>
      <c r="CD18" s="9"/>
      <c r="CE18" s="9"/>
      <c r="CF18" s="9"/>
      <c r="CG18" s="7"/>
      <c r="CH18" s="9"/>
      <c r="CI18" s="9"/>
      <c r="CJ18" s="9"/>
      <c r="CK18" s="3"/>
    </row>
    <row r="19" spans="1:89" ht="14.25" customHeight="1" x14ac:dyDescent="0.4">
      <c r="A19" s="3"/>
      <c r="B19" s="4"/>
      <c r="C19" s="4"/>
      <c r="D19" s="4"/>
      <c r="E19" s="4"/>
      <c r="F19" s="3"/>
      <c r="G19" s="3"/>
      <c r="H19" s="8"/>
      <c r="I19" s="8"/>
      <c r="J19" s="8"/>
      <c r="K19" s="8"/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4"/>
      <c r="AM19" s="4"/>
      <c r="AN19" s="3"/>
      <c r="AO19" s="4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9"/>
      <c r="BF19" s="9"/>
      <c r="BG19" s="9"/>
      <c r="BH19" s="9"/>
      <c r="BI19" s="9"/>
      <c r="BJ19" s="9"/>
      <c r="BK19" s="7"/>
      <c r="BL19" s="9"/>
      <c r="BM19" s="9"/>
      <c r="BN19" s="9"/>
      <c r="BO19" s="3"/>
      <c r="BP19" s="9"/>
      <c r="BQ19" s="9"/>
      <c r="BR19" s="9"/>
      <c r="BS19" s="9"/>
      <c r="BT19" s="9"/>
      <c r="BU19" s="9"/>
      <c r="BV19" s="7"/>
      <c r="BW19" s="9"/>
      <c r="BX19" s="9"/>
      <c r="BY19" s="9"/>
      <c r="BZ19" s="3"/>
      <c r="CA19" s="9"/>
      <c r="CB19" s="9"/>
      <c r="CC19" s="9"/>
      <c r="CD19" s="9"/>
      <c r="CE19" s="9"/>
      <c r="CF19" s="9"/>
      <c r="CG19" s="7"/>
      <c r="CH19" s="9"/>
      <c r="CI19" s="9"/>
      <c r="CJ19" s="9"/>
      <c r="CK19" s="3"/>
    </row>
    <row r="20" spans="1:89" ht="14.25" customHeight="1" x14ac:dyDescent="0.4">
      <c r="A20" s="3"/>
      <c r="B20" s="4"/>
      <c r="C20" s="4"/>
      <c r="D20" s="4"/>
      <c r="E20" s="4"/>
      <c r="F20" s="3"/>
      <c r="G20" s="3"/>
      <c r="H20" s="8"/>
      <c r="I20" s="8"/>
      <c r="J20" s="8"/>
      <c r="K20" s="8"/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4"/>
      <c r="AM20" s="4"/>
      <c r="AN20" s="3"/>
      <c r="AO20" s="4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9"/>
      <c r="BF20" s="9"/>
      <c r="BG20" s="9"/>
      <c r="BH20" s="9"/>
      <c r="BI20" s="9"/>
      <c r="BJ20" s="9"/>
      <c r="BK20" s="7"/>
      <c r="BL20" s="9"/>
      <c r="BM20" s="9"/>
      <c r="BN20" s="9"/>
      <c r="BO20" s="3"/>
      <c r="BP20" s="9"/>
      <c r="BQ20" s="9"/>
      <c r="BR20" s="9"/>
      <c r="BS20" s="9"/>
      <c r="BT20" s="9"/>
      <c r="BU20" s="9"/>
      <c r="BV20" s="7"/>
      <c r="BW20" s="9"/>
      <c r="BX20" s="9"/>
      <c r="BY20" s="9"/>
      <c r="BZ20" s="3"/>
      <c r="CA20" s="9"/>
      <c r="CB20" s="9"/>
      <c r="CC20" s="9"/>
      <c r="CD20" s="9"/>
      <c r="CE20" s="9"/>
      <c r="CF20" s="9"/>
      <c r="CG20" s="7"/>
      <c r="CH20" s="9"/>
      <c r="CI20" s="9"/>
      <c r="CJ20" s="9"/>
      <c r="CK20" s="3"/>
    </row>
    <row r="21" spans="1:89" ht="14.25" customHeight="1" x14ac:dyDescent="0.4">
      <c r="A21" s="3"/>
      <c r="B21" s="4"/>
      <c r="C21" s="4"/>
      <c r="D21" s="4"/>
      <c r="E21" s="4"/>
      <c r="F21" s="3"/>
      <c r="G21" s="3"/>
      <c r="H21" s="8"/>
      <c r="I21" s="8"/>
      <c r="J21" s="8"/>
      <c r="K21" s="8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4"/>
      <c r="AM21" s="4"/>
      <c r="AN21" s="3"/>
      <c r="AO21" s="4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9"/>
      <c r="BF21" s="9"/>
      <c r="BG21" s="9"/>
      <c r="BH21" s="9"/>
      <c r="BI21" s="9"/>
      <c r="BJ21" s="9"/>
      <c r="BK21" s="7"/>
      <c r="BL21" s="9"/>
      <c r="BM21" s="9"/>
      <c r="BN21" s="9"/>
      <c r="BO21" s="3"/>
      <c r="BP21" s="9"/>
      <c r="BQ21" s="9"/>
      <c r="BR21" s="9"/>
      <c r="BS21" s="9"/>
      <c r="BT21" s="9"/>
      <c r="BU21" s="9"/>
      <c r="BV21" s="7"/>
      <c r="BW21" s="9"/>
      <c r="BX21" s="9"/>
      <c r="BY21" s="9"/>
      <c r="BZ21" s="3"/>
      <c r="CA21" s="9"/>
      <c r="CB21" s="9"/>
      <c r="CC21" s="9"/>
      <c r="CD21" s="9"/>
      <c r="CE21" s="9"/>
      <c r="CF21" s="9"/>
      <c r="CG21" s="7"/>
      <c r="CH21" s="9"/>
      <c r="CI21" s="9"/>
      <c r="CJ21" s="9"/>
      <c r="CK21" s="3"/>
    </row>
    <row r="22" spans="1:89" ht="14.25" customHeight="1" x14ac:dyDescent="0.4">
      <c r="A22" s="3"/>
      <c r="B22" s="4"/>
      <c r="C22" s="5"/>
      <c r="D22" s="4"/>
      <c r="E22" s="4"/>
      <c r="F22" s="3"/>
      <c r="G22" s="3"/>
      <c r="H22" s="8"/>
      <c r="I22" s="8"/>
      <c r="J22" s="8"/>
      <c r="K22" s="8"/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4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9"/>
      <c r="BF22" s="9"/>
      <c r="BG22" s="9"/>
      <c r="BH22" s="9"/>
      <c r="BI22" s="9"/>
      <c r="BJ22" s="9"/>
      <c r="BK22" s="7"/>
      <c r="BL22" s="9"/>
      <c r="BM22" s="9"/>
      <c r="BN22" s="9"/>
      <c r="BO22" s="3"/>
      <c r="BP22" s="9"/>
      <c r="BQ22" s="9"/>
      <c r="BR22" s="9"/>
      <c r="BS22" s="9"/>
      <c r="BT22" s="9"/>
      <c r="BU22" s="9"/>
      <c r="BV22" s="7"/>
      <c r="BW22" s="9"/>
      <c r="BX22" s="9"/>
      <c r="BY22" s="9"/>
      <c r="BZ22" s="3"/>
      <c r="CA22" s="9"/>
      <c r="CB22" s="9"/>
      <c r="CC22" s="9"/>
      <c r="CD22" s="9"/>
      <c r="CE22" s="9"/>
      <c r="CF22" s="9"/>
      <c r="CG22" s="7"/>
      <c r="CH22" s="9"/>
      <c r="CI22" s="9"/>
      <c r="CJ22" s="9"/>
      <c r="CK22" s="3"/>
    </row>
    <row r="23" spans="1:89" ht="14.25" customHeight="1" x14ac:dyDescent="0.4">
      <c r="A23" s="3"/>
      <c r="B23" s="4"/>
      <c r="C23" s="5"/>
      <c r="D23" s="4"/>
      <c r="E23" s="4"/>
      <c r="F23" s="3"/>
      <c r="G23" s="3"/>
      <c r="H23" s="8"/>
      <c r="I23" s="8"/>
      <c r="J23" s="8"/>
      <c r="K23" s="8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4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9"/>
      <c r="BF23" s="9"/>
      <c r="BG23" s="9"/>
      <c r="BH23" s="9"/>
      <c r="BI23" s="9"/>
      <c r="BJ23" s="9"/>
      <c r="BK23" s="7"/>
      <c r="BL23" s="9"/>
      <c r="BM23" s="9"/>
      <c r="BN23" s="9"/>
      <c r="BO23" s="3"/>
      <c r="BP23" s="9"/>
      <c r="BQ23" s="9"/>
      <c r="BR23" s="9"/>
      <c r="BS23" s="9"/>
      <c r="BT23" s="9"/>
      <c r="BU23" s="9"/>
      <c r="BV23" s="7"/>
      <c r="BW23" s="9"/>
      <c r="BX23" s="9"/>
      <c r="BY23" s="9"/>
      <c r="BZ23" s="3"/>
      <c r="CA23" s="9"/>
      <c r="CB23" s="9"/>
      <c r="CC23" s="9"/>
      <c r="CD23" s="9"/>
      <c r="CE23" s="9"/>
      <c r="CF23" s="9"/>
      <c r="CG23" s="7"/>
      <c r="CH23" s="9"/>
      <c r="CI23" s="9"/>
      <c r="CJ23" s="9"/>
      <c r="CK23" s="3"/>
    </row>
    <row r="24" spans="1:89" ht="14.25" customHeight="1" x14ac:dyDescent="0.4">
      <c r="A24" s="3"/>
      <c r="B24" s="4"/>
      <c r="C24" s="5"/>
      <c r="D24" s="4"/>
      <c r="E24" s="4"/>
      <c r="F24" s="3"/>
      <c r="G24" s="3"/>
      <c r="H24" s="8"/>
      <c r="I24" s="8"/>
      <c r="J24" s="8"/>
      <c r="K24" s="8"/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4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9"/>
      <c r="BF24" s="9"/>
      <c r="BG24" s="9"/>
      <c r="BH24" s="9"/>
      <c r="BI24" s="9"/>
      <c r="BJ24" s="9"/>
      <c r="BK24" s="7"/>
      <c r="BL24" s="9"/>
      <c r="BM24" s="9"/>
      <c r="BN24" s="9"/>
      <c r="BO24" s="3"/>
      <c r="BP24" s="9"/>
      <c r="BQ24" s="9"/>
      <c r="BR24" s="9"/>
      <c r="BS24" s="9"/>
      <c r="BT24" s="9"/>
      <c r="BU24" s="9"/>
      <c r="BV24" s="7"/>
      <c r="BW24" s="9"/>
      <c r="BX24" s="9"/>
      <c r="BY24" s="9"/>
      <c r="BZ24" s="3"/>
      <c r="CA24" s="9"/>
      <c r="CB24" s="9"/>
      <c r="CC24" s="9"/>
      <c r="CD24" s="9"/>
      <c r="CE24" s="9"/>
      <c r="CF24" s="9"/>
      <c r="CG24" s="7"/>
      <c r="CH24" s="9"/>
      <c r="CI24" s="9"/>
      <c r="CJ24" s="9"/>
      <c r="CK24" s="3"/>
    </row>
    <row r="25" spans="1:89" ht="14.25" customHeight="1" x14ac:dyDescent="0.4">
      <c r="A25" s="3"/>
      <c r="B25" s="4"/>
      <c r="C25" s="5"/>
      <c r="D25" s="4"/>
      <c r="E25" s="4"/>
      <c r="F25" s="3"/>
      <c r="G25" s="3"/>
      <c r="H25" s="8"/>
      <c r="I25" s="8"/>
      <c r="J25" s="8"/>
      <c r="K25" s="8"/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4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9"/>
      <c r="BF25" s="9"/>
      <c r="BG25" s="9"/>
      <c r="BH25" s="9"/>
      <c r="BI25" s="9"/>
      <c r="BJ25" s="9"/>
      <c r="BK25" s="7"/>
      <c r="BL25" s="9"/>
      <c r="BM25" s="9"/>
      <c r="BN25" s="9"/>
      <c r="BO25" s="3"/>
      <c r="BP25" s="9"/>
      <c r="BQ25" s="9"/>
      <c r="BR25" s="9"/>
      <c r="BS25" s="9"/>
      <c r="BT25" s="9"/>
      <c r="BU25" s="9"/>
      <c r="BV25" s="7"/>
      <c r="BW25" s="9"/>
      <c r="BX25" s="9"/>
      <c r="BY25" s="9"/>
      <c r="BZ25" s="3"/>
      <c r="CA25" s="9"/>
      <c r="CB25" s="9"/>
      <c r="CC25" s="9"/>
      <c r="CD25" s="9"/>
      <c r="CE25" s="9"/>
      <c r="CF25" s="9"/>
      <c r="CG25" s="7"/>
      <c r="CH25" s="9"/>
      <c r="CI25" s="9"/>
      <c r="CJ25" s="9"/>
      <c r="CK25" s="3"/>
    </row>
    <row r="26" spans="1:89" ht="14.25" customHeight="1" x14ac:dyDescent="0.4">
      <c r="A26" s="3"/>
      <c r="B26" s="4"/>
      <c r="C26" s="5"/>
      <c r="D26" s="4"/>
      <c r="E26" s="4"/>
      <c r="F26" s="3"/>
      <c r="G26" s="3"/>
      <c r="H26" s="8"/>
      <c r="I26" s="8"/>
      <c r="J26" s="8"/>
      <c r="K26" s="8"/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4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9"/>
      <c r="BF26" s="9"/>
      <c r="BG26" s="9"/>
      <c r="BH26" s="9"/>
      <c r="BI26" s="9"/>
      <c r="BJ26" s="9"/>
      <c r="BK26" s="7"/>
      <c r="BL26" s="9"/>
      <c r="BM26" s="9"/>
      <c r="BN26" s="9"/>
      <c r="BO26" s="3"/>
      <c r="BP26" s="9"/>
      <c r="BQ26" s="9"/>
      <c r="BR26" s="9"/>
      <c r="BS26" s="9"/>
      <c r="BT26" s="9"/>
      <c r="BU26" s="9"/>
      <c r="BV26" s="7"/>
      <c r="BW26" s="9"/>
      <c r="BX26" s="9"/>
      <c r="BY26" s="9"/>
      <c r="BZ26" s="3"/>
      <c r="CA26" s="9"/>
      <c r="CB26" s="9"/>
      <c r="CC26" s="9"/>
      <c r="CD26" s="9"/>
      <c r="CE26" s="9"/>
      <c r="CF26" s="9"/>
      <c r="CG26" s="7"/>
      <c r="CH26" s="9"/>
      <c r="CI26" s="9"/>
      <c r="CJ26" s="9"/>
      <c r="CK26" s="3"/>
    </row>
    <row r="27" spans="1:89" ht="14.25" customHeight="1" x14ac:dyDescent="0.4">
      <c r="A27" s="3"/>
      <c r="B27" s="4"/>
      <c r="C27" s="5"/>
      <c r="D27" s="4"/>
      <c r="E27" s="4"/>
      <c r="F27" s="3"/>
      <c r="G27" s="3"/>
      <c r="H27" s="8"/>
      <c r="I27" s="8"/>
      <c r="J27" s="8"/>
      <c r="K27" s="8"/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9"/>
      <c r="BF27" s="9"/>
      <c r="BG27" s="9"/>
      <c r="BH27" s="9"/>
      <c r="BI27" s="9"/>
      <c r="BJ27" s="9"/>
      <c r="BK27" s="7"/>
      <c r="BL27" s="9"/>
      <c r="BM27" s="9"/>
      <c r="BN27" s="9"/>
      <c r="BO27" s="3"/>
      <c r="BP27" s="9"/>
      <c r="BQ27" s="9"/>
      <c r="BR27" s="9"/>
      <c r="BS27" s="9"/>
      <c r="BT27" s="9"/>
      <c r="BU27" s="9"/>
      <c r="BV27" s="7"/>
      <c r="BW27" s="9"/>
      <c r="BX27" s="9"/>
      <c r="BY27" s="9"/>
      <c r="BZ27" s="3"/>
      <c r="CA27" s="9"/>
      <c r="CB27" s="9"/>
      <c r="CC27" s="9"/>
      <c r="CD27" s="9"/>
      <c r="CE27" s="9"/>
      <c r="CF27" s="9"/>
      <c r="CG27" s="7"/>
      <c r="CH27" s="9"/>
      <c r="CI27" s="9"/>
      <c r="CJ27" s="9"/>
      <c r="CK27" s="3"/>
    </row>
    <row r="28" spans="1:89" ht="14.25" customHeight="1" x14ac:dyDescent="0.4">
      <c r="A28" s="3"/>
      <c r="B28" s="4"/>
      <c r="C28" s="5"/>
      <c r="D28" s="4"/>
      <c r="E28" s="4"/>
      <c r="F28" s="3"/>
      <c r="G28" s="3"/>
      <c r="H28" s="8"/>
      <c r="I28" s="8"/>
      <c r="J28" s="8"/>
      <c r="K28" s="8"/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4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9"/>
      <c r="BF28" s="9"/>
      <c r="BG28" s="9"/>
      <c r="BH28" s="9"/>
      <c r="BI28" s="9"/>
      <c r="BJ28" s="9"/>
      <c r="BK28" s="7"/>
      <c r="BL28" s="9"/>
      <c r="BM28" s="9"/>
      <c r="BN28" s="9"/>
      <c r="BO28" s="3"/>
      <c r="BP28" s="9"/>
      <c r="BQ28" s="9"/>
      <c r="BR28" s="9"/>
      <c r="BS28" s="9"/>
      <c r="BT28" s="9"/>
      <c r="BU28" s="9"/>
      <c r="BV28" s="7"/>
      <c r="BW28" s="9"/>
      <c r="BX28" s="9"/>
      <c r="BY28" s="9"/>
      <c r="BZ28" s="3"/>
      <c r="CA28" s="9"/>
      <c r="CB28" s="9"/>
      <c r="CC28" s="9"/>
      <c r="CD28" s="9"/>
      <c r="CE28" s="9"/>
      <c r="CF28" s="9"/>
      <c r="CG28" s="7"/>
      <c r="CH28" s="9"/>
      <c r="CI28" s="9"/>
      <c r="CJ28" s="9"/>
      <c r="CK28" s="3"/>
    </row>
    <row r="29" spans="1:89" ht="14.25" customHeight="1" x14ac:dyDescent="0.4"/>
    <row r="30" spans="1:89" ht="14.25" customHeight="1" x14ac:dyDescent="0.4"/>
    <row r="31" spans="1:89" ht="14.25" customHeight="1" x14ac:dyDescent="0.4"/>
    <row r="32" spans="1:89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Hnatkowska</dc:creator>
  <cp:lastModifiedBy>Bogumiła</cp:lastModifiedBy>
  <dcterms:created xsi:type="dcterms:W3CDTF">2019-05-25T07:20:43Z</dcterms:created>
  <dcterms:modified xsi:type="dcterms:W3CDTF">2019-12-21T10:59:11Z</dcterms:modified>
</cp:coreProperties>
</file>