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155" windowHeight="9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4" i="1"/>
  <c r="M5"/>
  <c r="M6"/>
  <c r="M7"/>
  <c r="M8"/>
  <c r="M9"/>
  <c r="M10"/>
  <c r="M11"/>
  <c r="M12"/>
  <c r="M3"/>
  <c r="K3" l="1"/>
  <c r="K4" l="1"/>
  <c r="K5" l="1"/>
  <c r="K6" l="1"/>
  <c r="K7" l="1"/>
  <c r="K8" l="1"/>
  <c r="K9" l="1"/>
  <c r="K10" l="1"/>
  <c r="K11" l="1"/>
  <c r="K12" l="1"/>
  <c r="K13" l="1"/>
  <c r="L3" s="1"/>
  <c r="L4" l="1"/>
  <c r="L5" l="1"/>
  <c r="L6" l="1"/>
  <c r="L7" l="1"/>
  <c r="L8" s="1"/>
  <c r="L9" s="1"/>
  <c r="L10" s="1"/>
  <c r="L11" s="1"/>
  <c r="L12" l="1"/>
  <c r="L13" s="1"/>
</calcChain>
</file>

<file path=xl/sharedStrings.xml><?xml version="1.0" encoding="utf-8"?>
<sst xmlns="http://schemas.openxmlformats.org/spreadsheetml/2006/main" count="21" uniqueCount="21">
  <si>
    <t>Team</t>
  </si>
  <si>
    <t>FK Austria Wien</t>
  </si>
  <si>
    <t>FC Redbull Salzburg</t>
  </si>
  <si>
    <t>SK Rapid Wien</t>
  </si>
  <si>
    <t>SK Sturm Graz</t>
  </si>
  <si>
    <t>SV Ried</t>
  </si>
  <si>
    <t>SV Mattersburg</t>
  </si>
  <si>
    <t>FC Admira Wacker Mödling</t>
  </si>
  <si>
    <t>SC Wiener Neustadt</t>
  </si>
  <si>
    <t>FC Wacker Innsbruck</t>
  </si>
  <si>
    <t>Kapfenberder SV</t>
  </si>
  <si>
    <t>W</t>
  </si>
  <si>
    <t>D</t>
  </si>
  <si>
    <t>L</t>
  </si>
  <si>
    <t>GF</t>
  </si>
  <si>
    <t>GA</t>
  </si>
  <si>
    <t>GD</t>
  </si>
  <si>
    <t>Pts</t>
  </si>
  <si>
    <t>MaxPoints</t>
  </si>
  <si>
    <t>MaxChampDiff</t>
  </si>
  <si>
    <t>IsChamp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</si>
</sst>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 indent="2"/>
    </xf>
    <xf numFmtId="0" fontId="0" fillId="0" borderId="0" xfId="0" applyAlignment="1">
      <alignment horizontal="right" indent="3"/>
    </xf>
    <xf numFmtId="0" fontId="0" fillId="0" borderId="0" xfId="0" applyAlignment="1">
      <alignment horizontal="right" indent="4"/>
    </xf>
    <xf numFmtId="0" fontId="1" fillId="0" borderId="0" xfId="0" applyFont="1"/>
    <xf numFmtId="0" fontId="1" fillId="0" borderId="1" xfId="0" applyFont="1" applyBorder="1"/>
    <xf numFmtId="0" fontId="0" fillId="0" borderId="10" xfId="0" applyBorder="1"/>
    <xf numFmtId="0" fontId="0" fillId="0" borderId="11" xfId="0" applyBorder="1"/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right" indent="3"/>
    </xf>
    <xf numFmtId="0" fontId="0" fillId="0" borderId="5" xfId="0" applyBorder="1" applyAlignment="1">
      <alignment horizontal="right" indent="4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M13"/>
  <sheetViews>
    <sheetView tabSelected="1" workbookViewId="0">
      <selection activeCell="E18" sqref="E18"/>
    </sheetView>
  </sheetViews>
  <sheetFormatPr defaultRowHeight="15"/>
  <cols>
    <col min="2" max="2" bestFit="true" customWidth="true" width="25.140625" collapsed="false"/>
    <col min="11" max="11" bestFit="true" customWidth="true" width="10.28515625" collapsed="false"/>
    <col min="12" max="12" bestFit="true" customWidth="true" width="14.28515625" collapsed="false"/>
    <col min="13" max="13" bestFit="true" customWidth="true" width="8.5703125" collapsed="false"/>
  </cols>
  <sheetData>
    <row r="2" spans="2:13">
      <c r="B2" s="5" t="s">
        <v>0</v>
      </c>
      <c r="C2" s="8" t="s">
        <v>11</v>
      </c>
      <c r="D2" s="8" t="s">
        <v>12</v>
      </c>
      <c r="E2" s="8" t="s">
        <v>13</v>
      </c>
      <c r="F2" s="9" t="s">
        <v>14</v>
      </c>
      <c r="G2" s="8" t="s">
        <v>15</v>
      </c>
      <c r="H2" s="10" t="s">
        <v>16</v>
      </c>
      <c r="I2" s="10" t="s">
        <v>17</v>
      </c>
      <c r="J2" s="4"/>
      <c r="K2" s="4" t="s">
        <v>18</v>
      </c>
      <c r="L2" s="4" t="s">
        <v>19</v>
      </c>
      <c r="M2" s="4" t="s">
        <v>20</v>
      </c>
    </row>
    <row r="3" spans="2:13">
      <c r="B3" s="6" t="s">
        <v>5</v>
      </c>
      <c r="C3" s="11">
        <v>11</v>
      </c>
      <c r="D3" s="11">
        <v>15</v>
      </c>
      <c r="E3" s="11">
        <v>10</v>
      </c>
      <c r="F3" s="12">
        <v>44</v>
      </c>
      <c r="G3" s="11">
        <v>38</v>
      </c>
      <c r="H3" s="13">
        <v>6</v>
      </c>
      <c r="I3" s="13">
        <v>48</v>
      </c>
      <c r="K3" s="2" t="n">
        <f>I3</f>
        <v>48.0</v>
      </c>
      <c r="L3" s="3" t="n">
        <f>IF(I3=$K$13,H3,0)</f>
        <v>0.0</v>
      </c>
      <c r="M3" s="1" t="n">
        <f>IF(I3=$K$13,IF(H3=$L$13,1,0),0)</f>
        <v>0.0</v>
      </c>
    </row>
    <row r="4" spans="2:13">
      <c r="B4" s="6" t="s">
        <v>6</v>
      </c>
      <c r="C4" s="11">
        <v>9</v>
      </c>
      <c r="D4" s="11">
        <v>11</v>
      </c>
      <c r="E4" s="11">
        <v>16</v>
      </c>
      <c r="F4" s="12">
        <v>41</v>
      </c>
      <c r="G4" s="11">
        <v>43</v>
      </c>
      <c r="H4" s="13">
        <v>-2</v>
      </c>
      <c r="I4" s="13">
        <v>38</v>
      </c>
      <c r="K4" s="2" t="n">
        <f>IF(I4&gt;K3,I4,K3)</f>
        <v>48.0</v>
      </c>
      <c r="L4" s="3" t="n">
        <f>IF(I4=$K$13,IF(H4&gt;L3,H4,L3),L3)</f>
        <v>0.0</v>
      </c>
      <c r="M4" s="1" t="n">
        <f t="shared" ref="M4:M12" si="0">IF(I4=$K$13,IF(H4=$L$13,1,0),0)</f>
        <v>0.0</v>
      </c>
    </row>
    <row r="5" spans="2:13">
      <c r="B5" s="6" t="s">
        <v>4</v>
      </c>
      <c r="C5" s="11">
        <v>12</v>
      </c>
      <c r="D5" s="11">
        <v>15</v>
      </c>
      <c r="E5" s="11">
        <v>9</v>
      </c>
      <c r="F5" s="12">
        <v>47</v>
      </c>
      <c r="G5" s="11">
        <v>41</v>
      </c>
      <c r="H5" s="13">
        <v>6</v>
      </c>
      <c r="I5" s="13">
        <v>51</v>
      </c>
      <c r="K5" s="2" t="n">
        <f t="shared" ref="K5:K12" si="1">IF(I5&gt;K4,I5,K4)</f>
        <v>51.0</v>
      </c>
      <c r="L5" s="3" t="n">
        <f t="shared" ref="L5:L12" si="2">IF(I5=$K$13,IF(H5&gt;L4,H5,L4),L4)</f>
        <v>0.0</v>
      </c>
      <c r="M5" s="1" t="n">
        <f t="shared" si="0"/>
        <v>0.0</v>
      </c>
    </row>
    <row r="6" spans="2:13">
      <c r="B6" s="6" t="s">
        <v>3</v>
      </c>
      <c r="C6" s="11">
        <v>18</v>
      </c>
      <c r="D6" s="11">
        <v>12</v>
      </c>
      <c r="E6" s="11">
        <v>6</v>
      </c>
      <c r="F6" s="12">
        <v>52</v>
      </c>
      <c r="G6" s="11">
        <v>30</v>
      </c>
      <c r="H6" s="13">
        <v>22</v>
      </c>
      <c r="I6" s="13">
        <v>66</v>
      </c>
      <c r="K6" s="2" t="n">
        <f t="shared" si="1"/>
        <v>66.0</v>
      </c>
      <c r="L6" s="3" t="n">
        <f t="shared" si="2"/>
        <v>22.0</v>
      </c>
      <c r="M6" s="1" t="n">
        <f t="shared" si="0"/>
        <v>0.0</v>
      </c>
    </row>
    <row r="7" spans="2:13">
      <c r="B7" s="6" t="s">
        <v>8</v>
      </c>
      <c r="C7" s="11">
        <v>6</v>
      </c>
      <c r="D7" s="11">
        <v>15</v>
      </c>
      <c r="E7" s="11">
        <v>15</v>
      </c>
      <c r="F7" s="12">
        <v>26</v>
      </c>
      <c r="G7" s="11">
        <v>51</v>
      </c>
      <c r="H7" s="13">
        <v>-25</v>
      </c>
      <c r="I7" s="13">
        <v>33</v>
      </c>
      <c r="K7" s="2" t="n">
        <f t="shared" si="1"/>
        <v>66.0</v>
      </c>
      <c r="L7" s="3" t="n">
        <f t="shared" si="2"/>
        <v>22.0</v>
      </c>
      <c r="M7" s="1" t="n">
        <f>IF(I7&lt;$K$13,IF(H7&lt;$L$13,1,0),0)</f>
        <v>1.0</v>
      </c>
    </row>
    <row r="8" spans="2:13">
      <c r="B8" s="6" t="s">
        <v>10</v>
      </c>
      <c r="C8" s="11">
        <v>5</v>
      </c>
      <c r="D8" s="11">
        <v>8</v>
      </c>
      <c r="E8" s="11">
        <v>23</v>
      </c>
      <c r="F8" s="12">
        <v>21</v>
      </c>
      <c r="G8" s="11">
        <v>64</v>
      </c>
      <c r="H8" s="13">
        <v>-43</v>
      </c>
      <c r="I8" s="13">
        <v>23</v>
      </c>
      <c r="K8" s="2" t="n">
        <f t="shared" si="1"/>
        <v>66.0</v>
      </c>
      <c r="L8" s="3" t="n">
        <f t="shared" si="2"/>
        <v>22.0</v>
      </c>
      <c r="M8" s="1" t="n">
        <f t="shared" si="0"/>
        <v>0.0</v>
      </c>
    </row>
    <row r="9" spans="2:13">
      <c r="B9" s="6" t="s">
        <v>1</v>
      </c>
      <c r="C9" s="11">
        <v>14</v>
      </c>
      <c r="D9" s="11">
        <v>12</v>
      </c>
      <c r="E9" s="11">
        <v>10</v>
      </c>
      <c r="F9" s="12">
        <v>51</v>
      </c>
      <c r="G9" s="11">
        <v>43</v>
      </c>
      <c r="H9" s="13">
        <v>8</v>
      </c>
      <c r="I9" s="13">
        <v>54</v>
      </c>
      <c r="K9" s="2" t="n">
        <f t="shared" si="1"/>
        <v>66.0</v>
      </c>
      <c r="L9" s="3" t="n">
        <f t="shared" si="2"/>
        <v>22.0</v>
      </c>
      <c r="M9" s="1" t="n">
        <f t="shared" si="0"/>
        <v>0.0</v>
      </c>
    </row>
    <row r="10" spans="2:13">
      <c r="B10" s="6" t="s">
        <v>9</v>
      </c>
      <c r="C10" s="11">
        <v>10</v>
      </c>
      <c r="D10" s="11">
        <v>15</v>
      </c>
      <c r="E10" s="11">
        <v>11</v>
      </c>
      <c r="F10" s="12">
        <v>36</v>
      </c>
      <c r="G10" s="11">
        <v>45</v>
      </c>
      <c r="H10" s="13">
        <v>-9</v>
      </c>
      <c r="I10" s="13">
        <v>45</v>
      </c>
      <c r="K10" s="2" t="n">
        <f t="shared" si="1"/>
        <v>66.0</v>
      </c>
      <c r="L10" s="3" t="n">
        <f t="shared" si="2"/>
        <v>22.0</v>
      </c>
      <c r="M10" s="1" t="n">
        <f t="shared" si="0"/>
        <v>0.0</v>
      </c>
    </row>
    <row r="11" spans="2:13">
      <c r="B11" s="6" t="s">
        <v>2</v>
      </c>
      <c r="C11" s="11">
        <v>18</v>
      </c>
      <c r="D11" s="11">
        <v>12</v>
      </c>
      <c r="E11" s="11">
        <v>6</v>
      </c>
      <c r="F11" s="12">
        <v>60</v>
      </c>
      <c r="G11" s="11">
        <v>30</v>
      </c>
      <c r="H11" s="13">
        <v>30</v>
      </c>
      <c r="I11" s="13">
        <v>66</v>
      </c>
      <c r="K11" s="2" t="n">
        <f t="shared" si="1"/>
        <v>66.0</v>
      </c>
      <c r="L11" s="3" t="n">
        <f t="shared" si="2"/>
        <v>30.0</v>
      </c>
      <c r="M11" s="1" t="n">
        <f>IF(I11&lt;$K$13,IF(H11&lt;$L$13,1,0),0)</f>
        <v>0.0</v>
      </c>
    </row>
    <row r="12" spans="2:13">
      <c r="B12" s="7" t="s">
        <v>7</v>
      </c>
      <c r="C12" s="14">
        <v>15</v>
      </c>
      <c r="D12" s="14">
        <v>10</v>
      </c>
      <c r="E12" s="14">
        <v>11</v>
      </c>
      <c r="F12" s="15">
        <v>59</v>
      </c>
      <c r="G12" s="14">
        <v>52</v>
      </c>
      <c r="H12" s="16">
        <v>7</v>
      </c>
      <c r="I12" s="16">
        <v>55</v>
      </c>
      <c r="K12" s="17" t="n">
        <f t="shared" si="1"/>
        <v>66.0</v>
      </c>
      <c r="L12" s="18" t="n">
        <f t="shared" si="2"/>
        <v>30.0</v>
      </c>
      <c r="M12" s="1" t="n">
        <f t="shared" si="0"/>
        <v>0.0</v>
      </c>
    </row>
    <row r="13" spans="2:13">
      <c r="K13" s="2" t="n">
        <f>K12</f>
        <v>66.0</v>
      </c>
      <c r="L13" s="3" t="n">
        <f>L12</f>
        <v>30.0</v>
      </c>
      <c r="M13" s="2"/>
    </row>
  </sheetData>
  <conditionalFormatting sqref="M3:M12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2013-01-14T13:37:10Z</dcterms:created>
  <dc:creator>Wolfgang Wieser</dc:creator>
  <lastModifiedBy>Wolfgang Wieser</lastModifiedBy>
  <dcterms:modified xsi:type="dcterms:W3CDTF">2013-01-14T14:17:54Z</dcterms:modified>
</coreProperties>
</file>