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work plan" sheetId="1" r:id="rId1"/>
    <sheet name="financials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P11" i="2"/>
  <c r="R11" l="1"/>
  <c r="Q11"/>
  <c r="L6"/>
  <c r="L10" s="1"/>
  <c r="K6"/>
  <c r="K10" s="1"/>
  <c r="J6"/>
  <c r="R6"/>
  <c r="Q6"/>
  <c r="P6"/>
  <c r="E12"/>
  <c r="D12"/>
  <c r="C12"/>
  <c r="E29"/>
  <c r="E27"/>
  <c r="E25"/>
  <c r="J10" l="1"/>
  <c r="J11" s="1"/>
  <c r="R12"/>
  <c r="E5"/>
  <c r="E7" s="1"/>
  <c r="D5"/>
  <c r="D7" s="1"/>
  <c r="C5"/>
  <c r="C7" s="1"/>
  <c r="C13" l="1"/>
  <c r="D13"/>
  <c r="E13"/>
  <c r="E14" l="1"/>
  <c r="K11"/>
  <c r="L11"/>
  <c r="L12" l="1"/>
  <c r="R14" s="1"/>
</calcChain>
</file>

<file path=xl/sharedStrings.xml><?xml version="1.0" encoding="utf-8"?>
<sst xmlns="http://schemas.openxmlformats.org/spreadsheetml/2006/main" count="76" uniqueCount="56">
  <si>
    <t>Year 1</t>
  </si>
  <si>
    <t>Year 2</t>
  </si>
  <si>
    <t>Year 3</t>
  </si>
  <si>
    <t>Work package</t>
  </si>
  <si>
    <t>Debugging techniques</t>
  </si>
  <si>
    <t>Ranking heuristics</t>
  </si>
  <si>
    <t>Query generation</t>
  </si>
  <si>
    <t>Classification &amp; strategy selection</t>
  </si>
  <si>
    <t>Corpus</t>
  </si>
  <si>
    <t>Integr.</t>
  </si>
  <si>
    <t>Pilot</t>
  </si>
  <si>
    <t>Both at TUDO/Graz</t>
  </si>
  <si>
    <t>GRAZ</t>
  </si>
  <si>
    <t>TUDO</t>
  </si>
  <si>
    <t>For next phase /TUDO</t>
  </si>
  <si>
    <t>Eval/Graz</t>
  </si>
  <si>
    <t>Final study, eval/TUDO</t>
  </si>
  <si>
    <t>Eval./Both</t>
  </si>
  <si>
    <t>WP 1: User studies &amp; Scenarios</t>
  </si>
  <si>
    <t>WP 2: Debugging techniques</t>
  </si>
  <si>
    <t>WP 3: Evaluation</t>
  </si>
  <si>
    <t>WP 4: Ranking heuristics</t>
  </si>
  <si>
    <t>WP 5: Query generation</t>
  </si>
  <si>
    <t>WP 6: Classification &amp; strategy selection</t>
  </si>
  <si>
    <t>Analysis and pilot study</t>
  </si>
  <si>
    <t>Evaluation and Validation I</t>
  </si>
  <si>
    <t>Evaluation and Validation II</t>
  </si>
  <si>
    <t>Work packages</t>
  </si>
  <si>
    <t>Post-doc student Graz</t>
  </si>
  <si>
    <t>Doctoral student Dortmund</t>
  </si>
  <si>
    <t>5% general costs</t>
  </si>
  <si>
    <t>Annual costs</t>
  </si>
  <si>
    <t>Project budget</t>
  </si>
  <si>
    <t>Doctoral student Graz (20h)</t>
  </si>
  <si>
    <t>Personnel costs</t>
  </si>
  <si>
    <t>Limit für 3 Reviewer: 450.000 EURO</t>
  </si>
  <si>
    <t>Additional funds (HW/SW)</t>
  </si>
  <si>
    <t>Travel costs (German partner)</t>
  </si>
  <si>
    <t>Reisen TUDO</t>
  </si>
  <si>
    <t>Konferenzkosten</t>
  </si>
  <si>
    <t>Anzahl</t>
  </si>
  <si>
    <t>Reisen zum Partner</t>
  </si>
  <si>
    <t>Konferenzbesuche (Jahr 2 und 3) a 2.000 EURO</t>
  </si>
  <si>
    <t>Besuche Partner (2 mal pro Jahr)</t>
  </si>
  <si>
    <t>5% general costs (Austrian partner)</t>
  </si>
  <si>
    <t>Austrian partner</t>
  </si>
  <si>
    <t>German partner</t>
  </si>
  <si>
    <t>Post-doc student</t>
  </si>
  <si>
    <t>Doctoral student</t>
  </si>
  <si>
    <t>Total cost</t>
  </si>
  <si>
    <t>Additional funds</t>
  </si>
  <si>
    <t>Total project cost</t>
  </si>
  <si>
    <t>Travel to partner org.</t>
  </si>
  <si>
    <t>Dissem. /travel</t>
  </si>
  <si>
    <t>Travel to partner org</t>
  </si>
  <si>
    <t>Doctoral student (30h)</t>
  </si>
</sst>
</file>

<file path=xl/styles.xml><?xml version="1.0" encoding="utf-8"?>
<styleSheet xmlns="http://schemas.openxmlformats.org/spreadsheetml/2006/main">
  <numFmts count="2">
    <numFmt numFmtId="164" formatCode="_-* #,##0.00\ _€_-;\-* #,##0.00\ _€_-;_-* &quot;-&quot;??\ _€_-;_-@_-"/>
    <numFmt numFmtId="165" formatCode="_-* #,##0\ [$€-407]_-;\-* #,##0\ [$€-407]_-;_-* &quot;-&quot;??\ [$€-407]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49" fontId="0" fillId="2" borderId="2" xfId="0" applyNumberFormat="1" applyFill="1" applyBorder="1" applyAlignment="1">
      <alignment horizontal="center"/>
    </xf>
    <xf numFmtId="49" fontId="0" fillId="2" borderId="4" xfId="1" applyNumberFormat="1" applyFont="1" applyFill="1" applyBorder="1" applyAlignment="1">
      <alignment horizontal="center"/>
    </xf>
    <xf numFmtId="49" fontId="0" fillId="0" borderId="4" xfId="0" applyNumberFormat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right"/>
    </xf>
    <xf numFmtId="165" fontId="0" fillId="0" borderId="0" xfId="0" applyNumberFormat="1" applyBorder="1"/>
    <xf numFmtId="165" fontId="1" fillId="0" borderId="0" xfId="0" applyNumberFormat="1" applyFont="1" applyBorder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/>
    <xf numFmtId="165" fontId="3" fillId="0" borderId="6" xfId="0" applyNumberFormat="1" applyFont="1" applyBorder="1"/>
    <xf numFmtId="165" fontId="4" fillId="0" borderId="0" xfId="0" applyNumberFormat="1" applyFont="1"/>
    <xf numFmtId="165" fontId="4" fillId="0" borderId="7" xfId="0" applyNumberFormat="1" applyFont="1" applyBorder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5" fontId="6" fillId="0" borderId="6" xfId="0" applyNumberFormat="1" applyFont="1" applyBorder="1"/>
    <xf numFmtId="165" fontId="5" fillId="0" borderId="0" xfId="0" applyNumberFormat="1" applyFont="1"/>
    <xf numFmtId="165" fontId="5" fillId="0" borderId="7" xfId="0" applyNumberFormat="1" applyFont="1" applyBorder="1"/>
    <xf numFmtId="0" fontId="0" fillId="0" borderId="0" xfId="0" applyBorder="1"/>
    <xf numFmtId="0" fontId="5" fillId="0" borderId="6" xfId="0" applyFont="1" applyBorder="1" applyAlignment="1">
      <alignment horizontal="right"/>
    </xf>
    <xf numFmtId="0" fontId="0" fillId="0" borderId="6" xfId="0" applyBorder="1"/>
    <xf numFmtId="0" fontId="6" fillId="0" borderId="6" xfId="0" applyFont="1" applyBorder="1"/>
    <xf numFmtId="165" fontId="6" fillId="0" borderId="0" xfId="0" applyNumberFormat="1" applyFont="1" applyBorder="1"/>
    <xf numFmtId="165" fontId="7" fillId="0" borderId="6" xfId="0" applyNumberFormat="1" applyFont="1" applyBorder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R21"/>
  <sheetViews>
    <sheetView showGridLines="0" workbookViewId="0">
      <selection activeCell="B22" sqref="B22"/>
    </sheetView>
  </sheetViews>
  <sheetFormatPr defaultColWidth="9.140625" defaultRowHeight="15"/>
  <cols>
    <col min="1" max="1" width="3.28515625" customWidth="1"/>
    <col min="2" max="2" width="2.5703125" customWidth="1"/>
    <col min="3" max="3" width="31.42578125" customWidth="1"/>
    <col min="4" max="15" width="4.5703125" customWidth="1"/>
  </cols>
  <sheetData>
    <row r="3" spans="2:18">
      <c r="B3" s="1" t="s">
        <v>3</v>
      </c>
      <c r="C3" s="1"/>
    </row>
    <row r="4" spans="2:18">
      <c r="C4" s="3" t="s">
        <v>18</v>
      </c>
      <c r="D4" s="5" t="s">
        <v>10</v>
      </c>
      <c r="E4" s="2"/>
      <c r="F4" s="2"/>
      <c r="G4" s="5" t="s">
        <v>14</v>
      </c>
      <c r="H4" s="5"/>
      <c r="I4" s="2"/>
      <c r="J4" s="2"/>
      <c r="K4" s="3"/>
      <c r="L4" s="4"/>
      <c r="M4" s="2"/>
      <c r="N4" s="6" t="s">
        <v>16</v>
      </c>
      <c r="O4" s="6"/>
    </row>
    <row r="5" spans="2:18">
      <c r="C5" s="3" t="s">
        <v>19</v>
      </c>
      <c r="D5" s="4"/>
      <c r="E5" s="6" t="s">
        <v>11</v>
      </c>
      <c r="F5" s="6"/>
      <c r="G5" s="7"/>
      <c r="H5" s="5"/>
      <c r="I5" s="2"/>
      <c r="J5" s="2"/>
      <c r="K5" s="3"/>
      <c r="L5" s="4"/>
      <c r="M5" s="2"/>
      <c r="N5" s="2"/>
      <c r="O5" s="2"/>
    </row>
    <row r="6" spans="2:18">
      <c r="C6" s="3" t="s">
        <v>20</v>
      </c>
      <c r="D6" s="4"/>
      <c r="E6" s="2"/>
      <c r="F6" s="2"/>
      <c r="G6" s="7" t="s">
        <v>8</v>
      </c>
      <c r="H6" s="5" t="s">
        <v>15</v>
      </c>
      <c r="I6" s="2"/>
      <c r="J6" s="2"/>
      <c r="K6" s="3"/>
      <c r="L6" s="4"/>
      <c r="M6" s="2"/>
      <c r="N6" s="6" t="s">
        <v>9</v>
      </c>
      <c r="O6" s="6" t="s">
        <v>17</v>
      </c>
    </row>
    <row r="7" spans="2:18">
      <c r="C7" s="3" t="s">
        <v>21</v>
      </c>
      <c r="D7" s="4"/>
      <c r="E7" s="2"/>
      <c r="F7" s="2"/>
      <c r="G7" s="3"/>
      <c r="H7" s="8"/>
      <c r="I7" s="6" t="s">
        <v>12</v>
      </c>
      <c r="J7" s="6"/>
      <c r="K7" s="7"/>
      <c r="L7" s="5"/>
      <c r="M7" s="6"/>
      <c r="N7" s="2"/>
      <c r="O7" s="2"/>
    </row>
    <row r="8" spans="2:18">
      <c r="C8" s="3" t="s">
        <v>22</v>
      </c>
      <c r="D8" s="4"/>
      <c r="E8" s="2"/>
      <c r="F8" s="2"/>
      <c r="G8" s="3"/>
      <c r="H8" s="8"/>
      <c r="I8" s="6" t="s">
        <v>13</v>
      </c>
      <c r="J8" s="6"/>
      <c r="K8" s="7"/>
      <c r="L8" s="5"/>
      <c r="M8" s="6"/>
      <c r="N8" s="2"/>
      <c r="O8" s="2"/>
    </row>
    <row r="9" spans="2:18">
      <c r="C9" s="3" t="s">
        <v>23</v>
      </c>
      <c r="D9" s="4"/>
      <c r="E9" s="2"/>
      <c r="F9" s="2"/>
      <c r="G9" s="3"/>
      <c r="H9" s="4"/>
      <c r="I9" s="2"/>
      <c r="J9" s="2"/>
      <c r="K9" s="3"/>
      <c r="L9" s="4"/>
      <c r="M9" s="6" t="s">
        <v>12</v>
      </c>
      <c r="N9" s="6"/>
      <c r="O9" s="6"/>
    </row>
    <row r="10" spans="2:18">
      <c r="D10" t="s">
        <v>0</v>
      </c>
      <c r="H10" t="s">
        <v>1</v>
      </c>
      <c r="L10" t="s">
        <v>2</v>
      </c>
    </row>
    <row r="13" spans="2:18">
      <c r="B13" s="1" t="s">
        <v>27</v>
      </c>
    </row>
    <row r="14" spans="2:18">
      <c r="B14" s="13">
        <v>1</v>
      </c>
      <c r="C14" s="14" t="s">
        <v>24</v>
      </c>
      <c r="D14" s="10"/>
      <c r="E14" s="2"/>
      <c r="F14" s="2"/>
      <c r="G14" s="3"/>
      <c r="H14" s="8"/>
      <c r="I14" s="2"/>
      <c r="J14" s="2"/>
      <c r="K14" s="3"/>
      <c r="L14" s="4"/>
      <c r="M14" s="2"/>
      <c r="N14" s="2"/>
      <c r="O14" s="2"/>
      <c r="R14" s="1"/>
    </row>
    <row r="15" spans="2:18">
      <c r="B15" s="13">
        <v>2</v>
      </c>
      <c r="C15" s="14" t="s">
        <v>4</v>
      </c>
      <c r="D15" s="11"/>
      <c r="E15" s="6"/>
      <c r="F15" s="6"/>
      <c r="G15" s="7"/>
      <c r="H15" s="8"/>
      <c r="I15" s="2"/>
      <c r="J15" s="2"/>
      <c r="K15" s="3"/>
      <c r="L15" s="4"/>
      <c r="M15" s="2"/>
      <c r="N15" s="2"/>
      <c r="O15" s="2"/>
    </row>
    <row r="16" spans="2:18">
      <c r="B16" s="13">
        <v>3</v>
      </c>
      <c r="C16" s="14" t="s">
        <v>6</v>
      </c>
      <c r="D16" s="12"/>
      <c r="E16" s="6"/>
      <c r="F16" s="6"/>
      <c r="G16" s="7"/>
      <c r="H16" s="8"/>
      <c r="I16" s="6"/>
      <c r="J16" s="6"/>
      <c r="K16" s="7"/>
      <c r="L16" s="5"/>
      <c r="M16" s="2"/>
      <c r="N16" s="2"/>
      <c r="O16" s="2"/>
    </row>
    <row r="17" spans="2:15">
      <c r="B17" s="13">
        <v>4</v>
      </c>
      <c r="C17" s="14" t="s">
        <v>25</v>
      </c>
      <c r="D17" s="12"/>
      <c r="E17" s="2"/>
      <c r="F17" s="2"/>
      <c r="G17" s="9"/>
      <c r="H17" s="5"/>
      <c r="I17" s="2"/>
      <c r="J17" s="2"/>
      <c r="K17" s="3"/>
      <c r="L17" s="4"/>
      <c r="M17" s="2"/>
      <c r="N17" s="2"/>
      <c r="O17" s="2"/>
    </row>
    <row r="18" spans="2:15">
      <c r="B18" s="13">
        <v>5</v>
      </c>
      <c r="C18" s="14" t="s">
        <v>5</v>
      </c>
      <c r="D18" s="12"/>
      <c r="E18" s="2"/>
      <c r="F18" s="2"/>
      <c r="G18" s="3"/>
      <c r="H18" s="8"/>
      <c r="I18" s="6"/>
      <c r="J18" s="6"/>
      <c r="K18" s="7"/>
      <c r="L18" s="8"/>
      <c r="M18" s="2"/>
      <c r="N18" s="2"/>
      <c r="O18" s="2"/>
    </row>
    <row r="19" spans="2:15">
      <c r="B19" s="13">
        <v>6</v>
      </c>
      <c r="C19" s="14" t="s">
        <v>7</v>
      </c>
      <c r="D19" s="12"/>
      <c r="E19" s="2"/>
      <c r="F19" s="2"/>
      <c r="G19" s="3"/>
      <c r="H19" s="4"/>
      <c r="I19" s="2"/>
      <c r="J19" s="2"/>
      <c r="K19" s="3"/>
      <c r="L19" s="5"/>
      <c r="M19" s="6"/>
      <c r="N19" s="6"/>
      <c r="O19" s="2"/>
    </row>
    <row r="20" spans="2:15">
      <c r="B20" s="13">
        <v>7</v>
      </c>
      <c r="C20" s="14" t="s">
        <v>26</v>
      </c>
      <c r="D20" s="12"/>
      <c r="E20" s="2"/>
      <c r="F20" s="2"/>
      <c r="G20" s="3"/>
      <c r="H20" s="4"/>
      <c r="I20" s="2"/>
      <c r="J20" s="2"/>
      <c r="K20" s="3"/>
      <c r="L20" s="4"/>
      <c r="M20" s="6"/>
      <c r="N20" s="6"/>
      <c r="O20" s="6"/>
    </row>
    <row r="21" spans="2:15">
      <c r="D21" t="s">
        <v>0</v>
      </c>
      <c r="H21" t="s">
        <v>1</v>
      </c>
      <c r="L2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R32"/>
  <sheetViews>
    <sheetView showGridLines="0" tabSelected="1" zoomScale="110" zoomScaleNormal="110" workbookViewId="0">
      <selection activeCell="L23" sqref="L23"/>
    </sheetView>
  </sheetViews>
  <sheetFormatPr defaultColWidth="9.140625" defaultRowHeight="15"/>
  <cols>
    <col min="2" max="2" width="27.7109375" customWidth="1"/>
    <col min="3" max="5" width="14" bestFit="1" customWidth="1"/>
    <col min="6" max="6" width="1.85546875" customWidth="1"/>
    <col min="7" max="7" width="7.140625" customWidth="1"/>
    <col min="10" max="11" width="12.140625" bestFit="1" customWidth="1"/>
    <col min="12" max="12" width="12" customWidth="1"/>
    <col min="13" max="13" width="3.85546875" customWidth="1"/>
    <col min="14" max="14" width="8.28515625" customWidth="1"/>
    <col min="16" max="18" width="12.5703125" customWidth="1"/>
    <col min="19" max="19" width="12.140625" customWidth="1"/>
  </cols>
  <sheetData>
    <row r="1" spans="2:18">
      <c r="I1" s="34"/>
    </row>
    <row r="2" spans="2:18" ht="15.75">
      <c r="H2" s="36"/>
      <c r="I2" s="35" t="s">
        <v>45</v>
      </c>
      <c r="J2" s="28"/>
      <c r="K2" s="28"/>
      <c r="L2" s="28"/>
      <c r="M2" s="28"/>
      <c r="N2" s="37"/>
      <c r="O2" s="35" t="s">
        <v>46</v>
      </c>
      <c r="P2" s="28"/>
      <c r="Q2" s="28"/>
      <c r="R2" s="28"/>
    </row>
    <row r="3" spans="2:18" ht="15.75">
      <c r="B3" s="20"/>
      <c r="C3" s="21" t="s">
        <v>0</v>
      </c>
      <c r="D3" s="21" t="s">
        <v>1</v>
      </c>
      <c r="E3" s="21" t="s">
        <v>2</v>
      </c>
      <c r="F3" s="17"/>
      <c r="I3" s="28"/>
      <c r="J3" s="27" t="s">
        <v>0</v>
      </c>
      <c r="K3" s="27" t="s">
        <v>1</v>
      </c>
      <c r="L3" s="27" t="s">
        <v>2</v>
      </c>
      <c r="M3" s="27"/>
      <c r="N3" s="28"/>
      <c r="O3" s="28"/>
      <c r="P3" s="27" t="s">
        <v>0</v>
      </c>
      <c r="Q3" s="27" t="s">
        <v>1</v>
      </c>
      <c r="R3" s="27" t="s">
        <v>2</v>
      </c>
    </row>
    <row r="4" spans="2:18" ht="15.75">
      <c r="B4" s="22" t="s">
        <v>28</v>
      </c>
      <c r="C4" s="23">
        <v>60610</v>
      </c>
      <c r="D4" s="23">
        <v>60610</v>
      </c>
      <c r="E4" s="23">
        <v>60610</v>
      </c>
      <c r="F4" s="15"/>
      <c r="I4" s="29" t="s">
        <v>47</v>
      </c>
      <c r="J4" s="30">
        <v>60610</v>
      </c>
      <c r="K4" s="30">
        <v>60610</v>
      </c>
      <c r="L4" s="30">
        <v>60610</v>
      </c>
      <c r="M4" s="30"/>
      <c r="N4" s="28"/>
      <c r="O4" s="28"/>
      <c r="P4" s="28"/>
      <c r="Q4" s="28"/>
      <c r="R4" s="28"/>
    </row>
    <row r="5" spans="2:18" ht="15.75">
      <c r="B5" s="22" t="s">
        <v>33</v>
      </c>
      <c r="C5" s="23">
        <f>34700/3*2</f>
        <v>23133.333333333332</v>
      </c>
      <c r="D5" s="23">
        <f>34700/3*2</f>
        <v>23133.333333333332</v>
      </c>
      <c r="E5" s="23">
        <f>34700/3*2</f>
        <v>23133.333333333332</v>
      </c>
      <c r="F5" s="15"/>
      <c r="I5" s="29" t="s">
        <v>55</v>
      </c>
      <c r="J5" s="31">
        <v>34700</v>
      </c>
      <c r="K5" s="31">
        <v>34700</v>
      </c>
      <c r="L5" s="31">
        <v>34700</v>
      </c>
      <c r="M5" s="38"/>
      <c r="N5" s="28"/>
      <c r="O5" s="29" t="s">
        <v>48</v>
      </c>
      <c r="P5" s="31">
        <v>56100</v>
      </c>
      <c r="Q5" s="31">
        <v>56100</v>
      </c>
      <c r="R5" s="31">
        <v>56100</v>
      </c>
    </row>
    <row r="6" spans="2:18" ht="15.75">
      <c r="B6" s="22" t="s">
        <v>29</v>
      </c>
      <c r="C6" s="24">
        <v>56100</v>
      </c>
      <c r="D6" s="24">
        <v>56100</v>
      </c>
      <c r="E6" s="24">
        <v>56100</v>
      </c>
      <c r="F6" s="18"/>
      <c r="I6" s="27" t="s">
        <v>34</v>
      </c>
      <c r="J6" s="32">
        <f>SUM(J4:J5)</f>
        <v>95310</v>
      </c>
      <c r="K6" s="32">
        <f>SUM(K4:K5)</f>
        <v>95310</v>
      </c>
      <c r="L6" s="32">
        <f>SUM(L4:L5)</f>
        <v>95310</v>
      </c>
      <c r="M6" s="32"/>
      <c r="N6" s="28"/>
      <c r="O6" s="27" t="s">
        <v>34</v>
      </c>
      <c r="P6" s="32">
        <f>SUM(P5:P5)</f>
        <v>56100</v>
      </c>
      <c r="Q6" s="32">
        <f>SUM(Q5:Q5)</f>
        <v>56100</v>
      </c>
      <c r="R6" s="32">
        <f>SUM(R5:R5)</f>
        <v>56100</v>
      </c>
    </row>
    <row r="7" spans="2:18" ht="15.75">
      <c r="B7" s="21" t="s">
        <v>34</v>
      </c>
      <c r="C7" s="25">
        <f>SUM(C4:C6)</f>
        <v>139843.33333333331</v>
      </c>
      <c r="D7" s="25">
        <f t="shared" ref="D7:E7" si="0">SUM(D4:D6)</f>
        <v>139843.33333333331</v>
      </c>
      <c r="E7" s="25">
        <f t="shared" si="0"/>
        <v>139843.33333333331</v>
      </c>
      <c r="F7" s="16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2:18" ht="15.75">
      <c r="B8" s="21"/>
      <c r="C8" s="25"/>
      <c r="D8" s="25"/>
      <c r="E8" s="25"/>
      <c r="F8" s="16"/>
      <c r="I8" s="29" t="s">
        <v>50</v>
      </c>
      <c r="J8" s="30">
        <v>7404</v>
      </c>
      <c r="K8" s="30">
        <v>0</v>
      </c>
      <c r="L8" s="30">
        <v>0</v>
      </c>
      <c r="M8" s="28"/>
      <c r="N8" s="28"/>
      <c r="O8" s="29" t="s">
        <v>50</v>
      </c>
      <c r="P8" s="30">
        <v>1500</v>
      </c>
      <c r="Q8" s="30">
        <v>0</v>
      </c>
      <c r="R8" s="30">
        <v>0</v>
      </c>
    </row>
    <row r="9" spans="2:18" ht="15.75">
      <c r="B9" s="22"/>
      <c r="C9" s="23"/>
      <c r="D9" s="23"/>
      <c r="E9" s="23"/>
      <c r="F9" s="15"/>
      <c r="I9" s="29" t="s">
        <v>52</v>
      </c>
      <c r="J9" s="30">
        <v>7000</v>
      </c>
      <c r="K9" s="30">
        <v>7000</v>
      </c>
      <c r="L9" s="30">
        <v>7000</v>
      </c>
      <c r="M9" s="30"/>
      <c r="N9" s="28"/>
      <c r="O9" s="40" t="s">
        <v>54</v>
      </c>
      <c r="P9" s="30">
        <v>1000</v>
      </c>
      <c r="Q9" s="30">
        <v>1000</v>
      </c>
      <c r="R9" s="30">
        <v>1000</v>
      </c>
    </row>
    <row r="10" spans="2:18" ht="15.75">
      <c r="B10" s="22" t="s">
        <v>36</v>
      </c>
      <c r="C10" s="23">
        <v>4500</v>
      </c>
      <c r="D10" s="23">
        <v>0</v>
      </c>
      <c r="E10" s="23">
        <v>0</v>
      </c>
      <c r="F10" s="15"/>
      <c r="I10" s="29" t="s">
        <v>30</v>
      </c>
      <c r="J10" s="39">
        <f>(J6+J9+J8)*0.05</f>
        <v>5485.7000000000007</v>
      </c>
      <c r="K10" s="39">
        <f t="shared" ref="K10:L10" si="1">(K6+K9+K8)*0.05</f>
        <v>5115.5</v>
      </c>
      <c r="L10" s="39">
        <f t="shared" si="1"/>
        <v>5115.5</v>
      </c>
      <c r="M10" s="38"/>
      <c r="N10" s="28"/>
      <c r="O10" s="29" t="s">
        <v>53</v>
      </c>
      <c r="P10" s="31"/>
      <c r="Q10" s="31">
        <v>3500</v>
      </c>
      <c r="R10" s="31">
        <v>3500</v>
      </c>
    </row>
    <row r="11" spans="2:18" ht="15.75">
      <c r="B11" s="22" t="s">
        <v>37</v>
      </c>
      <c r="C11" s="23">
        <v>2000</v>
      </c>
      <c r="D11" s="23">
        <v>4000</v>
      </c>
      <c r="E11" s="23">
        <v>4000</v>
      </c>
      <c r="F11" s="15"/>
      <c r="I11" s="29" t="s">
        <v>31</v>
      </c>
      <c r="J11" s="30">
        <f>SUM(J6:J10)</f>
        <v>115199.7</v>
      </c>
      <c r="K11" s="30">
        <f>SUM(K6:K10)</f>
        <v>107425.5</v>
      </c>
      <c r="L11" s="30">
        <f>SUM(L6:L10)</f>
        <v>107425.5</v>
      </c>
      <c r="M11" s="30"/>
      <c r="N11" s="28"/>
      <c r="O11" s="29" t="s">
        <v>31</v>
      </c>
      <c r="P11" s="30">
        <f>SUM(P6:P10)</f>
        <v>58600</v>
      </c>
      <c r="Q11" s="30">
        <f>SUM(Q6:Q10)</f>
        <v>60600</v>
      </c>
      <c r="R11" s="30">
        <f>SUM(R6:R10)</f>
        <v>60600</v>
      </c>
    </row>
    <row r="12" spans="2:18" ht="15.75">
      <c r="B12" s="22" t="s">
        <v>44</v>
      </c>
      <c r="C12" s="23">
        <f>(C4+C5+C10)*0.05</f>
        <v>4412.166666666667</v>
      </c>
      <c r="D12" s="23">
        <f>(D4+D5+D10)*0.05</f>
        <v>4187.166666666667</v>
      </c>
      <c r="E12" s="23">
        <f>(E4+E5+E10)*0.05</f>
        <v>4187.166666666667</v>
      </c>
      <c r="F12" s="15"/>
      <c r="I12" s="27" t="s">
        <v>49</v>
      </c>
      <c r="J12" s="28"/>
      <c r="K12" s="28"/>
      <c r="L12" s="32">
        <f>SUM(J11:L11)</f>
        <v>330050.7</v>
      </c>
      <c r="M12" s="32"/>
      <c r="N12" s="28"/>
      <c r="O12" s="27" t="s">
        <v>49</v>
      </c>
      <c r="P12" s="30"/>
      <c r="Q12" s="30"/>
      <c r="R12" s="32">
        <f>SUM(P11:R11)</f>
        <v>179800</v>
      </c>
    </row>
    <row r="13" spans="2:18" ht="15.75">
      <c r="B13" s="22" t="s">
        <v>31</v>
      </c>
      <c r="C13" s="23">
        <f>SUM(C7:C12)</f>
        <v>150755.49999999997</v>
      </c>
      <c r="D13" s="23">
        <f>SUM(D7:D12)</f>
        <v>148030.49999999997</v>
      </c>
      <c r="E13" s="23">
        <f>SUM(E7:E12)</f>
        <v>148030.49999999997</v>
      </c>
      <c r="F13" s="15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2:18" ht="16.5" thickBot="1">
      <c r="B14" s="22" t="s">
        <v>32</v>
      </c>
      <c r="C14" s="23"/>
      <c r="D14" s="23"/>
      <c r="E14" s="26">
        <f>SUM(C13:E13)</f>
        <v>446816.49999999988</v>
      </c>
      <c r="F14" s="19"/>
      <c r="I14" s="28"/>
      <c r="J14" s="28"/>
      <c r="K14" s="28"/>
      <c r="L14" s="28"/>
      <c r="M14" s="28"/>
      <c r="N14" s="28"/>
      <c r="O14" s="27"/>
      <c r="P14" s="28"/>
      <c r="Q14" s="27" t="s">
        <v>51</v>
      </c>
      <c r="R14" s="33">
        <f>R12+L12</f>
        <v>509850.7</v>
      </c>
    </row>
    <row r="15" spans="2:18" ht="15.75" thickTop="1">
      <c r="B15" s="20"/>
      <c r="C15" s="20"/>
      <c r="D15" s="20"/>
      <c r="E15" s="20"/>
    </row>
    <row r="16" spans="2:18">
      <c r="B16" s="20"/>
      <c r="C16" s="20"/>
      <c r="D16" s="20"/>
      <c r="E16" s="20"/>
    </row>
    <row r="17" spans="2:5">
      <c r="B17" s="20"/>
      <c r="C17" s="20"/>
      <c r="D17" s="20"/>
      <c r="E17" s="20"/>
    </row>
    <row r="18" spans="2:5">
      <c r="B18" s="20" t="s">
        <v>35</v>
      </c>
      <c r="C18" s="20"/>
      <c r="D18" s="20"/>
      <c r="E18" s="20"/>
    </row>
    <row r="19" spans="2:5">
      <c r="B19" s="20"/>
      <c r="C19" s="20"/>
      <c r="D19" s="20"/>
      <c r="E19" s="20"/>
    </row>
    <row r="20" spans="2:5">
      <c r="B20" s="20"/>
      <c r="C20" s="20"/>
      <c r="D20" s="20"/>
      <c r="E20" s="20"/>
    </row>
    <row r="21" spans="2:5">
      <c r="B21" s="20" t="s">
        <v>38</v>
      </c>
      <c r="C21" s="20" t="s">
        <v>42</v>
      </c>
      <c r="D21" s="20"/>
      <c r="E21" s="20"/>
    </row>
    <row r="22" spans="2:5">
      <c r="B22" s="20"/>
      <c r="C22" s="20" t="s">
        <v>43</v>
      </c>
      <c r="D22" s="20"/>
      <c r="E22" s="20"/>
    </row>
    <row r="23" spans="2:5">
      <c r="B23" s="20"/>
      <c r="C23" s="20"/>
      <c r="D23" s="20"/>
      <c r="E23" s="20"/>
    </row>
    <row r="24" spans="2:5">
      <c r="B24" s="20"/>
      <c r="C24" s="20" t="s">
        <v>39</v>
      </c>
      <c r="D24" s="22" t="s">
        <v>40</v>
      </c>
      <c r="E24" s="20"/>
    </row>
    <row r="25" spans="2:5">
      <c r="B25" s="20"/>
      <c r="C25" s="20">
        <v>2000</v>
      </c>
      <c r="D25" s="20">
        <v>2</v>
      </c>
      <c r="E25" s="20">
        <f>D25*C25</f>
        <v>4000</v>
      </c>
    </row>
    <row r="26" spans="2:5">
      <c r="B26" s="20"/>
      <c r="C26" s="20" t="s">
        <v>41</v>
      </c>
      <c r="D26" s="22" t="s">
        <v>40</v>
      </c>
      <c r="E26" s="20"/>
    </row>
    <row r="27" spans="2:5">
      <c r="B27" s="20"/>
      <c r="C27" s="20">
        <v>1000</v>
      </c>
      <c r="D27" s="20">
        <v>6</v>
      </c>
      <c r="E27" s="20">
        <f>D27*C27</f>
        <v>6000</v>
      </c>
    </row>
    <row r="28" spans="2:5">
      <c r="B28" s="20"/>
      <c r="C28" s="20"/>
      <c r="D28" s="20"/>
      <c r="E28" s="20"/>
    </row>
    <row r="29" spans="2:5">
      <c r="B29" s="20"/>
      <c r="C29" s="20"/>
      <c r="D29" s="20"/>
      <c r="E29" s="20">
        <f>SUM(E24:E27)</f>
        <v>10000</v>
      </c>
    </row>
    <row r="30" spans="2:5">
      <c r="B30" s="20"/>
      <c r="C30" s="20"/>
      <c r="D30" s="20"/>
      <c r="E30" s="20"/>
    </row>
    <row r="31" spans="2:5">
      <c r="B31" s="20"/>
      <c r="C31" s="20"/>
      <c r="D31" s="20"/>
      <c r="E31" s="20"/>
    </row>
    <row r="32" spans="2:5">
      <c r="B32" s="20"/>
      <c r="C32" s="20"/>
      <c r="D32" s="20"/>
      <c r="E32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</vt:lpstr>
      <vt:lpstr>financials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2012-12-13T13:21:06Z</dcterms:modified>
</cp:coreProperties>
</file>