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tat lab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G5" i="1"/>
  <c r="F5" i="1"/>
  <c r="C15" i="1"/>
  <c r="E15" i="1" s="1"/>
  <c r="C14" i="1"/>
  <c r="E14" i="1" s="1"/>
  <c r="C13" i="1"/>
  <c r="E13" i="1" s="1"/>
  <c r="C10" i="1"/>
  <c r="G6" i="1"/>
  <c r="G7" i="1"/>
  <c r="G8" i="1"/>
  <c r="F6" i="1"/>
  <c r="F7" i="1" s="1"/>
  <c r="F8" i="1" s="1"/>
  <c r="F9" i="1" s="1"/>
  <c r="E16" i="1" l="1"/>
  <c r="E17" i="1"/>
</calcChain>
</file>

<file path=xl/sharedStrings.xml><?xml version="1.0" encoding="utf-8"?>
<sst xmlns="http://schemas.openxmlformats.org/spreadsheetml/2006/main" count="56" uniqueCount="50">
  <si>
    <t>Q.No.5</t>
  </si>
  <si>
    <t>Solution,</t>
  </si>
  <si>
    <t>C.I.</t>
  </si>
  <si>
    <t>Below 10</t>
  </si>
  <si>
    <t xml:space="preserve"> 16-19</t>
  </si>
  <si>
    <t xml:space="preserve"> 10-15</t>
  </si>
  <si>
    <t xml:space="preserve"> 20-24</t>
  </si>
  <si>
    <t xml:space="preserve"> 25-29</t>
  </si>
  <si>
    <t xml:space="preserve"> Above 29</t>
  </si>
  <si>
    <t xml:space="preserve">         f</t>
  </si>
  <si>
    <t>LCB</t>
  </si>
  <si>
    <t>Below 9.5</t>
  </si>
  <si>
    <t>Above 29.5</t>
  </si>
  <si>
    <t>UCB</t>
  </si>
  <si>
    <t>Cf</t>
  </si>
  <si>
    <t>h</t>
  </si>
  <si>
    <t>Measure</t>
  </si>
  <si>
    <t>Position</t>
  </si>
  <si>
    <t>Formula</t>
  </si>
  <si>
    <t>Value</t>
  </si>
  <si>
    <t>Median</t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</si>
  <si>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</si>
  <si>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</si>
  <si>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t>QD</t>
  </si>
  <si>
    <t xml:space="preserve"> =(C10/2)</t>
  </si>
  <si>
    <t xml:space="preserve"> =D7+(C13-F6)/C7*G7</t>
  </si>
  <si>
    <t xml:space="preserve"> =3*C10/4</t>
  </si>
  <si>
    <t xml:space="preserve"> =D8+(C14-F7)/C8*G8</t>
  </si>
  <si>
    <t xml:space="preserve"> =C10/4</t>
  </si>
  <si>
    <t xml:space="preserve"> =D6+(C15-F5)/C6*G6</t>
  </si>
  <si>
    <t xml:space="preserve"> =(E14-E15)/2</t>
  </si>
  <si>
    <t xml:space="preserve"> =(E14+E15-2*E13)/(E14-E15)</t>
  </si>
  <si>
    <t>which is positive skeweness</t>
  </si>
  <si>
    <t>Cell</t>
  </si>
  <si>
    <t>F5</t>
  </si>
  <si>
    <t xml:space="preserve"> =(F4+C5)</t>
  </si>
  <si>
    <t>G5</t>
  </si>
  <si>
    <t xml:space="preserve"> =E5-D5</t>
  </si>
  <si>
    <r>
      <t>Q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</si>
  <si>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</si>
  <si>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KB</t>
    </r>
  </si>
  <si>
    <t>Q.NO.6</t>
  </si>
  <si>
    <t>S</t>
  </si>
  <si>
    <t>Md</t>
  </si>
  <si>
    <t>L</t>
  </si>
  <si>
    <t xml:space="preserve"> =QUARTILE(B25:L26,1)</t>
  </si>
  <si>
    <t xml:space="preserve"> =MIN(B25:L26)</t>
  </si>
  <si>
    <t xml:space="preserve"> =MEDIAN(B25:L26)</t>
  </si>
  <si>
    <t xml:space="preserve"> =MAX(B25:L26)</t>
  </si>
  <si>
    <t xml:space="preserve"> =QUARTILE(B25:L26,3)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</si>
</sst>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Sheet1!$C$29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9-48D4-800F-2C740720F082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9-48D4-800F-2C740720F082}"/>
            </c:ext>
          </c:extLst>
        </c:ser>
        <c:ser>
          <c:idx val="2"/>
          <c:order val="2"/>
          <c:tx>
            <c:strRef>
              <c:f>Sheet1!$B$31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Sheet1!$C$31</c:f>
              <c:numCache>
                <c:formatCode>General</c:formatCode>
                <c:ptCount val="1"/>
                <c:pt idx="0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9-48D4-800F-2C740720F082}"/>
            </c:ext>
          </c:extLst>
        </c:ser>
        <c:ser>
          <c:idx val="3"/>
          <c:order val="3"/>
          <c:tx>
            <c:strRef>
              <c:f>Sheet1!$B$32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Sheet1!$C$32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9-48D4-800F-2C740720F082}"/>
            </c:ext>
          </c:extLst>
        </c:ser>
        <c:ser>
          <c:idx val="4"/>
          <c:order val="4"/>
          <c:tx>
            <c:strRef>
              <c:f>Sheet1!$B$33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Sheet1!$C$33</c:f>
              <c:numCache>
                <c:formatCode>General</c:formatCode>
                <c:ptCount val="1"/>
                <c:pt idx="0">
                  <c:v>73.75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9-48D4-800F-2C740720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16771816"/>
        <c:axId val="216169520"/>
      </c:lineChart>
      <c:catAx>
        <c:axId val="21677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69520"/>
        <c:crosses val="autoZero"/>
        <c:auto val="1"/>
        <c:lblAlgn val="ctr"/>
        <c:lblOffset val="100"/>
        <c:noMultiLvlLbl val="0"/>
      </c:catAx>
      <c:valAx>
        <c:axId val="2161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&amp;CName:Sudip Bhomjan 
Roll no: 23081055</c:oddHeader>
    </c:headerFooter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34</xdr:row>
      <xdr:rowOff>14287</xdr:rowOff>
    </xdr:from>
    <xdr:to>
      <xdr:col>9</xdr:col>
      <xdr:colOff>4762</xdr:colOff>
      <xdr:row>48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view="pageLayout" topLeftCell="A13" zoomScaleNormal="100" workbookViewId="0">
      <selection activeCell="A28" sqref="A28"/>
    </sheetView>
  </sheetViews>
  <sheetFormatPr defaultRowHeight="14.5" x14ac:dyDescent="0.35"/>
  <cols>
    <col min="4" max="4" width="10.1796875" customWidth="1"/>
  </cols>
  <sheetData>
    <row r="1" spans="1:8" x14ac:dyDescent="0.35">
      <c r="A1" s="1" t="s">
        <v>0</v>
      </c>
    </row>
    <row r="2" spans="1:8" x14ac:dyDescent="0.35">
      <c r="A2" s="1" t="s">
        <v>1</v>
      </c>
    </row>
    <row r="3" spans="1:8" x14ac:dyDescent="0.35">
      <c r="B3" s="2" t="s">
        <v>2</v>
      </c>
      <c r="C3" s="2" t="s">
        <v>9</v>
      </c>
      <c r="D3" s="2" t="s">
        <v>10</v>
      </c>
      <c r="E3" s="2" t="s">
        <v>13</v>
      </c>
      <c r="F3" s="2" t="s">
        <v>14</v>
      </c>
      <c r="G3" s="2" t="s">
        <v>15</v>
      </c>
    </row>
    <row r="4" spans="1:8" x14ac:dyDescent="0.35">
      <c r="B4" s="3" t="s">
        <v>3</v>
      </c>
      <c r="C4" s="3">
        <v>9</v>
      </c>
      <c r="D4" s="3" t="s">
        <v>11</v>
      </c>
      <c r="E4" s="3"/>
      <c r="F4" s="3">
        <v>9</v>
      </c>
      <c r="G4" s="3"/>
    </row>
    <row r="5" spans="1:8" x14ac:dyDescent="0.35">
      <c r="B5" s="4" t="s">
        <v>5</v>
      </c>
      <c r="C5" s="3">
        <v>20</v>
      </c>
      <c r="D5" s="3">
        <v>9.5</v>
      </c>
      <c r="E5" s="3">
        <v>15.5</v>
      </c>
      <c r="F5" s="3">
        <f>(F4+C5)</f>
        <v>29</v>
      </c>
      <c r="G5" s="3">
        <f>E5-D5</f>
        <v>6</v>
      </c>
    </row>
    <row r="6" spans="1:8" x14ac:dyDescent="0.35">
      <c r="B6" s="3" t="s">
        <v>4</v>
      </c>
      <c r="C6" s="3">
        <v>35</v>
      </c>
      <c r="D6" s="3">
        <v>15.5</v>
      </c>
      <c r="E6" s="3">
        <v>19.5</v>
      </c>
      <c r="F6" s="3">
        <f t="shared" ref="F6:F9" si="0">(F5+C6)</f>
        <v>64</v>
      </c>
      <c r="G6" s="3">
        <f t="shared" ref="G6:G8" si="1">E6-D6</f>
        <v>4</v>
      </c>
    </row>
    <row r="7" spans="1:8" x14ac:dyDescent="0.35">
      <c r="B7" s="3" t="s">
        <v>6</v>
      </c>
      <c r="C7" s="3">
        <v>40</v>
      </c>
      <c r="D7" s="3">
        <v>19.5</v>
      </c>
      <c r="E7" s="3">
        <v>24.5</v>
      </c>
      <c r="F7" s="3">
        <f t="shared" si="0"/>
        <v>104</v>
      </c>
      <c r="G7" s="3">
        <f t="shared" si="1"/>
        <v>5</v>
      </c>
    </row>
    <row r="8" spans="1:8" x14ac:dyDescent="0.35">
      <c r="B8" s="3" t="s">
        <v>7</v>
      </c>
      <c r="C8" s="3">
        <v>24</v>
      </c>
      <c r="D8" s="3">
        <v>24.5</v>
      </c>
      <c r="E8" s="3">
        <v>29.5</v>
      </c>
      <c r="F8" s="3">
        <f t="shared" si="0"/>
        <v>128</v>
      </c>
      <c r="G8" s="3">
        <f t="shared" si="1"/>
        <v>5</v>
      </c>
    </row>
    <row r="9" spans="1:8" x14ac:dyDescent="0.35">
      <c r="B9" s="3" t="s">
        <v>8</v>
      </c>
      <c r="C9" s="3">
        <v>12</v>
      </c>
      <c r="D9" s="3" t="s">
        <v>12</v>
      </c>
      <c r="E9" s="3"/>
      <c r="F9" s="3">
        <f t="shared" si="0"/>
        <v>140</v>
      </c>
      <c r="G9" s="3"/>
    </row>
    <row r="10" spans="1:8" x14ac:dyDescent="0.35">
      <c r="B10" s="3"/>
      <c r="C10" s="3">
        <f>SUM(C4:C9)</f>
        <v>140</v>
      </c>
      <c r="D10" s="3"/>
      <c r="E10" s="3"/>
      <c r="F10" s="3"/>
      <c r="G10" s="3"/>
    </row>
    <row r="12" spans="1:8" x14ac:dyDescent="0.35">
      <c r="B12" s="2" t="s">
        <v>16</v>
      </c>
      <c r="C12" s="2" t="s">
        <v>17</v>
      </c>
      <c r="D12" s="2" t="s">
        <v>18</v>
      </c>
      <c r="E12" s="2" t="s">
        <v>19</v>
      </c>
      <c r="F12" s="2" t="s">
        <v>18</v>
      </c>
      <c r="G12" s="3"/>
      <c r="H12" s="3"/>
    </row>
    <row r="13" spans="1:8" x14ac:dyDescent="0.35">
      <c r="B13" s="2" t="s">
        <v>20</v>
      </c>
      <c r="C13" s="3">
        <f>(C10/2)</f>
        <v>70</v>
      </c>
      <c r="D13" s="3" t="s">
        <v>24</v>
      </c>
      <c r="E13" s="3">
        <f>D7+(C13-F6)/C7*G7</f>
        <v>20.25</v>
      </c>
      <c r="F13" s="3" t="s">
        <v>25</v>
      </c>
      <c r="G13" s="3"/>
      <c r="H13" s="3"/>
    </row>
    <row r="14" spans="1:8" ht="16.5" x14ac:dyDescent="0.45">
      <c r="B14" s="2" t="s">
        <v>38</v>
      </c>
      <c r="C14" s="3">
        <f>3*C10/4</f>
        <v>105</v>
      </c>
      <c r="D14" s="3" t="s">
        <v>26</v>
      </c>
      <c r="E14" s="3">
        <f>D8+(C14-F7)/C8*G8</f>
        <v>24.708333333333332</v>
      </c>
      <c r="F14" s="3" t="s">
        <v>27</v>
      </c>
      <c r="G14" s="3"/>
      <c r="H14" s="3"/>
    </row>
    <row r="15" spans="1:8" ht="16.5" x14ac:dyDescent="0.45">
      <c r="B15" s="2" t="s">
        <v>39</v>
      </c>
      <c r="C15" s="3">
        <f>C10/4</f>
        <v>35</v>
      </c>
      <c r="D15" s="3" t="s">
        <v>28</v>
      </c>
      <c r="E15" s="3">
        <f>D6+(C15-F5)/C6*G6</f>
        <v>16.185714285714287</v>
      </c>
      <c r="F15" s="3" t="s">
        <v>29</v>
      </c>
      <c r="G15" s="3"/>
      <c r="H15" s="3"/>
    </row>
    <row r="16" spans="1:8" x14ac:dyDescent="0.35">
      <c r="B16" s="2" t="s">
        <v>23</v>
      </c>
      <c r="C16" s="3"/>
      <c r="D16" s="3"/>
      <c r="E16" s="3">
        <f>(E14-E15)/2</f>
        <v>4.2613095238095227</v>
      </c>
      <c r="F16" s="3" t="s">
        <v>30</v>
      </c>
      <c r="G16" s="3"/>
      <c r="H16" s="3"/>
    </row>
    <row r="17" spans="1:12" ht="16.5" x14ac:dyDescent="0.45">
      <c r="B17" s="2" t="s">
        <v>40</v>
      </c>
      <c r="C17" s="3"/>
      <c r="D17" s="3"/>
      <c r="E17" s="3">
        <f>(E14+E15-2*E13)/(E14-E15)</f>
        <v>4.62355077524794E-2</v>
      </c>
      <c r="F17" s="3" t="s">
        <v>31</v>
      </c>
      <c r="G17" s="3"/>
      <c r="H17" s="3"/>
      <c r="I17" s="1" t="s">
        <v>32</v>
      </c>
      <c r="J17" s="1"/>
      <c r="K17" s="1"/>
    </row>
    <row r="19" spans="1:12" x14ac:dyDescent="0.35">
      <c r="B19" s="2" t="s">
        <v>33</v>
      </c>
      <c r="C19" s="2" t="s">
        <v>18</v>
      </c>
    </row>
    <row r="20" spans="1:12" x14ac:dyDescent="0.35">
      <c r="B20" s="3" t="s">
        <v>34</v>
      </c>
      <c r="C20" s="3" t="s">
        <v>35</v>
      </c>
    </row>
    <row r="21" spans="1:12" x14ac:dyDescent="0.35">
      <c r="B21" s="3" t="s">
        <v>36</v>
      </c>
      <c r="C21" s="3" t="s">
        <v>37</v>
      </c>
    </row>
    <row r="23" spans="1:12" x14ac:dyDescent="0.35">
      <c r="A23" s="1" t="s">
        <v>41</v>
      </c>
    </row>
    <row r="24" spans="1:12" x14ac:dyDescent="0.35">
      <c r="A24" s="1" t="s">
        <v>1</v>
      </c>
    </row>
    <row r="25" spans="1:12" x14ac:dyDescent="0.35">
      <c r="B25">
        <v>10</v>
      </c>
      <c r="C25">
        <v>50</v>
      </c>
      <c r="D25">
        <v>70</v>
      </c>
      <c r="E25">
        <v>80</v>
      </c>
      <c r="F25">
        <v>90</v>
      </c>
      <c r="G25">
        <v>55</v>
      </c>
      <c r="H25">
        <v>65</v>
      </c>
      <c r="I25">
        <v>70</v>
      </c>
      <c r="J25">
        <v>85</v>
      </c>
      <c r="K25">
        <v>90</v>
      </c>
      <c r="L25">
        <v>15</v>
      </c>
    </row>
    <row r="26" spans="1:12" x14ac:dyDescent="0.35">
      <c r="B26">
        <v>40</v>
      </c>
      <c r="C26">
        <v>35</v>
      </c>
      <c r="D26">
        <v>25</v>
      </c>
      <c r="E26">
        <v>20</v>
      </c>
      <c r="F26">
        <v>5</v>
      </c>
      <c r="G26">
        <v>75</v>
      </c>
      <c r="H26">
        <v>45</v>
      </c>
    </row>
    <row r="28" spans="1:12" x14ac:dyDescent="0.35">
      <c r="B28" s="2" t="s">
        <v>16</v>
      </c>
      <c r="C28" s="2" t="s">
        <v>19</v>
      </c>
      <c r="D28" s="2" t="s">
        <v>18</v>
      </c>
      <c r="E28" s="3"/>
    </row>
    <row r="29" spans="1:12" ht="16.5" x14ac:dyDescent="0.45">
      <c r="B29" s="3" t="s">
        <v>22</v>
      </c>
      <c r="C29" s="3">
        <f>QUARTILE(B25:L26,1)</f>
        <v>27.5</v>
      </c>
      <c r="D29" s="3" t="s">
        <v>45</v>
      </c>
      <c r="E29" s="3"/>
    </row>
    <row r="30" spans="1:12" x14ac:dyDescent="0.35">
      <c r="B30" s="3" t="s">
        <v>42</v>
      </c>
      <c r="C30" s="3">
        <f>MIN(B25:L26)</f>
        <v>5</v>
      </c>
      <c r="D30" s="3" t="s">
        <v>46</v>
      </c>
      <c r="E30" s="3"/>
    </row>
    <row r="31" spans="1:12" x14ac:dyDescent="0.35">
      <c r="B31" s="3" t="s">
        <v>43</v>
      </c>
      <c r="C31" s="3">
        <f>MEDIAN(B25:L26)</f>
        <v>52.5</v>
      </c>
      <c r="D31" s="3" t="s">
        <v>47</v>
      </c>
      <c r="E31" s="3"/>
    </row>
    <row r="32" spans="1:12" x14ac:dyDescent="0.35">
      <c r="B32" s="3" t="s">
        <v>44</v>
      </c>
      <c r="C32" s="3">
        <f>MAX(B25:L26)</f>
        <v>90</v>
      </c>
      <c r="D32" s="3" t="s">
        <v>48</v>
      </c>
      <c r="E32" s="3"/>
    </row>
    <row r="33" spans="2:5" ht="16.5" x14ac:dyDescent="0.45">
      <c r="B33" s="3" t="s">
        <v>21</v>
      </c>
      <c r="C33" s="3">
        <f>QUARTILE(B25:L26,3)</f>
        <v>73.75</v>
      </c>
      <c r="D33" s="3" t="s">
        <v>49</v>
      </c>
      <c r="E33" s="3"/>
    </row>
  </sheetData>
  <printOptions headings="1" gridLines="1"/>
  <pageMargins left="0.7" right="0.7" top="0.75" bottom="0.75" header="0.3" footer="0.3"/>
  <pageSetup scale="75" orientation="portrait" r:id="rId1"/>
  <headerFooter>
    <oddHeader>&amp;CName:Sahil Bhattarai
Roll no: 23081044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2023-08-30T06:30:51Z</cp:lastPrinted>
  <dcterms:created xsi:type="dcterms:W3CDTF">2023-08-30T05:28:35Z</dcterms:created>
  <dcterms:modified xsi:type="dcterms:W3CDTF">2023-09-21T03:52:45Z</dcterms:modified>
</cp:coreProperties>
</file>