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38" i="3"/>
  <c r="E37" i="3"/>
  <c r="E36" i="3"/>
  <c r="I14" i="3"/>
  <c r="I13" i="3"/>
  <c r="I12" i="3"/>
  <c r="I11" i="3"/>
  <c r="I10" i="3"/>
  <c r="I9" i="3"/>
  <c r="I8" i="3"/>
  <c r="E35" i="3"/>
  <c r="E34" i="3"/>
  <c r="E33" i="3"/>
  <c r="E32" i="3"/>
  <c r="B32" i="3"/>
  <c r="E31" i="3"/>
  <c r="B31" i="3"/>
  <c r="E30" i="3"/>
  <c r="E29" i="3"/>
  <c r="E26" i="3"/>
  <c r="B26" i="3"/>
  <c r="G9" i="3"/>
  <c r="G10" i="3"/>
  <c r="G11" i="3"/>
  <c r="G12" i="3"/>
  <c r="G13" i="3"/>
  <c r="G8" i="3"/>
  <c r="F9" i="3"/>
  <c r="F10" i="3" s="1"/>
  <c r="F11" i="3" s="1"/>
  <c r="F12" i="3" s="1"/>
  <c r="F13" i="3" s="1"/>
  <c r="E9" i="3"/>
  <c r="H9" i="3" s="1"/>
  <c r="E10" i="3"/>
  <c r="H10" i="3" s="1"/>
  <c r="E11" i="3"/>
  <c r="H11" i="3" s="1"/>
  <c r="E12" i="3"/>
  <c r="H12" i="3" s="1"/>
  <c r="E13" i="3"/>
  <c r="H13" i="3" s="1"/>
  <c r="E8" i="3"/>
  <c r="H8" i="3" s="1"/>
  <c r="H14" i="3" s="1"/>
  <c r="B14" i="3"/>
  <c r="B25" i="3" s="1"/>
  <c r="E25" i="3" s="1"/>
  <c r="E24" i="3" l="1"/>
</calcChain>
</file>

<file path=xl/sharedStrings.xml><?xml version="1.0" encoding="utf-8"?>
<sst xmlns="http://schemas.openxmlformats.org/spreadsheetml/2006/main" count="81" uniqueCount="75">
  <si>
    <t xml:space="preserve">Mean Deviatioion, Standrad Deviation, Cofficient of Standreas Deviation,cofficient of variation, and </t>
  </si>
  <si>
    <t>Variance of following data.</t>
  </si>
  <si>
    <t>Measure</t>
  </si>
  <si>
    <t>Value</t>
  </si>
  <si>
    <t>Formula</t>
  </si>
  <si>
    <t>Mean</t>
  </si>
  <si>
    <t>Median</t>
  </si>
  <si>
    <t>Mode</t>
  </si>
  <si>
    <t>Smallest</t>
  </si>
  <si>
    <t>Largest</t>
  </si>
  <si>
    <t>Range</t>
  </si>
  <si>
    <t>IQR</t>
  </si>
  <si>
    <t>QD</t>
  </si>
  <si>
    <t>MD</t>
  </si>
  <si>
    <t>SD</t>
  </si>
  <si>
    <t>CV</t>
  </si>
  <si>
    <t>Q1</t>
  </si>
  <si>
    <t>f</t>
  </si>
  <si>
    <t>cf</t>
  </si>
  <si>
    <t>Q3</t>
  </si>
  <si>
    <t>Coef QD</t>
  </si>
  <si>
    <t>Variance</t>
  </si>
  <si>
    <t xml:space="preserve"> =MAX(B8:B13)</t>
  </si>
  <si>
    <t>Class interval</t>
  </si>
  <si>
    <t>0-10</t>
  </si>
  <si>
    <t xml:space="preserve"> 10-20</t>
  </si>
  <si>
    <t xml:space="preserve"> 20-30</t>
  </si>
  <si>
    <t xml:space="preserve"> 30-40</t>
  </si>
  <si>
    <t>40-50</t>
  </si>
  <si>
    <t xml:space="preserve"> 50-60</t>
  </si>
  <si>
    <t>freqnency</t>
  </si>
  <si>
    <t>Class</t>
  </si>
  <si>
    <t>LCB</t>
  </si>
  <si>
    <t>UCB</t>
  </si>
  <si>
    <t>m</t>
  </si>
  <si>
    <t>h</t>
  </si>
  <si>
    <t>f*abs(m-mean)</t>
  </si>
  <si>
    <t>f*m^2</t>
  </si>
  <si>
    <t xml:space="preserve"> 0-10</t>
  </si>
  <si>
    <t xml:space="preserve"> 40-50</t>
  </si>
  <si>
    <t>Cell</t>
  </si>
  <si>
    <t>B14</t>
  </si>
  <si>
    <t>E8</t>
  </si>
  <si>
    <t>F9</t>
  </si>
  <si>
    <t>G8</t>
  </si>
  <si>
    <t>H8</t>
  </si>
  <si>
    <t>H14</t>
  </si>
  <si>
    <t xml:space="preserve"> =SUM(B8:B13)</t>
  </si>
  <si>
    <t xml:space="preserve"> =(D8+C8)/2</t>
  </si>
  <si>
    <t xml:space="preserve"> =F8+B9</t>
  </si>
  <si>
    <t xml:space="preserve"> =D8-C8</t>
  </si>
  <si>
    <t xml:space="preserve"> =B8*E8^2</t>
  </si>
  <si>
    <t xml:space="preserve"> =SUM(H8:H13)</t>
  </si>
  <si>
    <t>Position</t>
  </si>
  <si>
    <t>Coef Range</t>
  </si>
  <si>
    <t xml:space="preserve"> =B14/2</t>
  </si>
  <si>
    <t xml:space="preserve"> =C11+(B25-F10)/B11*G11</t>
  </si>
  <si>
    <t xml:space="preserve"> =C11+(B11-B10)/(2*B11-B10-B12)*G11</t>
  </si>
  <si>
    <t xml:space="preserve"> =D13</t>
  </si>
  <si>
    <t xml:space="preserve"> =C8</t>
  </si>
  <si>
    <t xml:space="preserve"> =B14/4</t>
  </si>
  <si>
    <t xml:space="preserve"> =B31*3</t>
  </si>
  <si>
    <t xml:space="preserve"> =SUMPRODUCT(B8:B13,E8:E13)/B14</t>
  </si>
  <si>
    <t xml:space="preserve"> =E27-E28</t>
  </si>
  <si>
    <t xml:space="preserve"> =E29/(E27+E28)</t>
  </si>
  <si>
    <t xml:space="preserve"> =C10+(B31-F9)/B10*G10</t>
  </si>
  <si>
    <t xml:space="preserve"> =C12+(B32-F11)/B12*G12</t>
  </si>
  <si>
    <t xml:space="preserve"> =E32-E31</t>
  </si>
  <si>
    <t xml:space="preserve"> =E33/2</t>
  </si>
  <si>
    <t xml:space="preserve"> =E33/(E32+E31)</t>
  </si>
  <si>
    <t xml:space="preserve"> =I14/B14</t>
  </si>
  <si>
    <t xml:space="preserve"> =SQRT(H14/B14-E24^2)</t>
  </si>
  <si>
    <t xml:space="preserve"> =E37/E24</t>
  </si>
  <si>
    <t xml:space="preserve"> =F39 =E37^2</t>
  </si>
  <si>
    <t>Q.NO.1©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</si>
</sst>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9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0" fontId="2" fillId="2" borderId="1" xfId="2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4" fillId="2" borderId="1" xfId="2" applyFont="1" applyAlignment="1">
      <alignment vertical="center"/>
    </xf>
    <xf numFmtId="2" fontId="4" fillId="2" borderId="1" xfId="2" applyNumberFormat="1" applyFont="1" applyAlignment="1">
      <alignment horizontal="center" vertical="center"/>
    </xf>
    <xf numFmtId="0" fontId="3" fillId="2" borderId="1" xfId="2" applyFont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1" fontId="4" fillId="2" borderId="1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2" applyAlignment="1">
      <alignment horizontal="center" vertical="center"/>
    </xf>
    <xf numFmtId="0" fontId="4" fillId="2" borderId="1" xfId="2" applyFont="1" applyAlignment="1">
      <alignment horizontal="center"/>
    </xf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1" xfId="2" applyFont="1" applyAlignment="1">
      <alignment horizontal="center" vertical="center"/>
    </xf>
    <xf numFmtId="43" fontId="4" fillId="2" borderId="1" xfId="2" applyNumberFormat="1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2" borderId="1" xfId="2" applyFont="1" applyAlignment="1">
      <alignment horizontal="center" vertical="center"/>
    </xf>
  </cellXfs>
  <cellStyles count="3">
    <cellStyle name="Normal" xfId="0" builtinId="0"/>
    <cellStyle name="Output" xfId="2" builtinId="21"/>
    <cellStyle name="Percent" xfId="1" builtinId="5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view="pageLayout" zoomScaleNormal="100" workbookViewId="0">
      <selection sqref="A1:L1"/>
    </sheetView>
  </sheetViews>
  <sheetFormatPr defaultRowHeight="14.5" x14ac:dyDescent="0.35"/>
  <cols>
    <col min="8" max="8" width="10.08984375" customWidth="1"/>
  </cols>
  <sheetData>
    <row r="1" spans="1:12" x14ac:dyDescent="0.35">
      <c r="A1" s="8" t="s">
        <v>74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3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</row>
    <row r="5" spans="1:12" x14ac:dyDescent="0.35">
      <c r="A5" s="1" t="s">
        <v>30</v>
      </c>
      <c r="B5" s="1">
        <v>5</v>
      </c>
      <c r="C5" s="1">
        <v>10</v>
      </c>
      <c r="D5" s="1">
        <v>25</v>
      </c>
      <c r="E5" s="1">
        <v>30</v>
      </c>
      <c r="F5" s="1">
        <v>20</v>
      </c>
      <c r="G5" s="1">
        <v>10</v>
      </c>
    </row>
    <row r="7" spans="1:12" x14ac:dyDescent="0.35">
      <c r="A7" s="1" t="s">
        <v>31</v>
      </c>
      <c r="B7" s="1" t="s">
        <v>17</v>
      </c>
      <c r="C7" s="1" t="s">
        <v>32</v>
      </c>
      <c r="D7" s="1" t="s">
        <v>33</v>
      </c>
      <c r="E7" s="1" t="s">
        <v>34</v>
      </c>
      <c r="F7" s="1" t="s">
        <v>18</v>
      </c>
      <c r="G7" s="1" t="s">
        <v>35</v>
      </c>
      <c r="H7" s="1" t="s">
        <v>37</v>
      </c>
      <c r="I7" s="10" t="s">
        <v>36</v>
      </c>
      <c r="J7" s="10"/>
    </row>
    <row r="8" spans="1:12" x14ac:dyDescent="0.35">
      <c r="A8" s="2" t="s">
        <v>38</v>
      </c>
      <c r="B8" s="2">
        <v>5</v>
      </c>
      <c r="C8" s="2">
        <v>0</v>
      </c>
      <c r="D8" s="2">
        <v>10</v>
      </c>
      <c r="E8" s="2">
        <f>(D8+C8)/2</f>
        <v>5</v>
      </c>
      <c r="F8" s="2">
        <v>5</v>
      </c>
      <c r="G8" s="2">
        <f>D8-C8</f>
        <v>10</v>
      </c>
      <c r="H8" s="3">
        <f>B8*E8^2</f>
        <v>125</v>
      </c>
      <c r="I8" s="11">
        <f>B8*ABS(E8-E24)</f>
        <v>140</v>
      </c>
      <c r="J8" s="11"/>
    </row>
    <row r="9" spans="1:12" x14ac:dyDescent="0.35">
      <c r="A9" s="2" t="s">
        <v>25</v>
      </c>
      <c r="B9" s="2">
        <v>10</v>
      </c>
      <c r="C9" s="2">
        <v>10</v>
      </c>
      <c r="D9" s="2">
        <v>20</v>
      </c>
      <c r="E9" s="2">
        <f t="shared" ref="E9:E13" si="0">(D9+C9)/2</f>
        <v>15</v>
      </c>
      <c r="F9" s="2">
        <f>F8+B9</f>
        <v>15</v>
      </c>
      <c r="G9" s="2">
        <f t="shared" ref="G9:G13" si="1">D9-C9</f>
        <v>10</v>
      </c>
      <c r="H9" s="3">
        <f t="shared" ref="H9:H13" si="2">B9*E9^2</f>
        <v>2250</v>
      </c>
      <c r="I9" s="11">
        <f>B9*ABS(E9-E24)</f>
        <v>180</v>
      </c>
      <c r="J9" s="11"/>
    </row>
    <row r="10" spans="1:12" x14ac:dyDescent="0.35">
      <c r="A10" s="2" t="s">
        <v>26</v>
      </c>
      <c r="B10" s="2">
        <v>25</v>
      </c>
      <c r="C10" s="2">
        <v>20</v>
      </c>
      <c r="D10" s="2">
        <v>30</v>
      </c>
      <c r="E10" s="2">
        <f t="shared" si="0"/>
        <v>25</v>
      </c>
      <c r="F10" s="2">
        <f t="shared" ref="F10:F13" si="3">F9+B10</f>
        <v>40</v>
      </c>
      <c r="G10" s="2">
        <f t="shared" si="1"/>
        <v>10</v>
      </c>
      <c r="H10" s="3">
        <f t="shared" si="2"/>
        <v>15625</v>
      </c>
      <c r="I10" s="11">
        <f>B10*ABS(E10-E24)</f>
        <v>200</v>
      </c>
      <c r="J10" s="11"/>
    </row>
    <row r="11" spans="1:12" x14ac:dyDescent="0.35">
      <c r="A11" s="2" t="s">
        <v>27</v>
      </c>
      <c r="B11" s="2">
        <v>30</v>
      </c>
      <c r="C11" s="2">
        <v>30</v>
      </c>
      <c r="D11" s="2">
        <v>40</v>
      </c>
      <c r="E11" s="2">
        <f t="shared" si="0"/>
        <v>35</v>
      </c>
      <c r="F11" s="2">
        <f t="shared" si="3"/>
        <v>70</v>
      </c>
      <c r="G11" s="2">
        <f t="shared" si="1"/>
        <v>10</v>
      </c>
      <c r="H11" s="3">
        <f t="shared" si="2"/>
        <v>36750</v>
      </c>
      <c r="I11" s="11">
        <f>B11*ABS(E11-E24)</f>
        <v>60</v>
      </c>
      <c r="J11" s="11"/>
    </row>
    <row r="12" spans="1:12" x14ac:dyDescent="0.35">
      <c r="A12" s="2" t="s">
        <v>39</v>
      </c>
      <c r="B12" s="2">
        <v>20</v>
      </c>
      <c r="C12" s="2">
        <v>40</v>
      </c>
      <c r="D12" s="2">
        <v>50</v>
      </c>
      <c r="E12" s="2">
        <f t="shared" si="0"/>
        <v>45</v>
      </c>
      <c r="F12" s="2">
        <f t="shared" si="3"/>
        <v>90</v>
      </c>
      <c r="G12" s="2">
        <f t="shared" si="1"/>
        <v>10</v>
      </c>
      <c r="H12" s="3">
        <f t="shared" si="2"/>
        <v>40500</v>
      </c>
      <c r="I12" s="11">
        <f>B12*ABS(E12-E24)</f>
        <v>240</v>
      </c>
      <c r="J12" s="11"/>
    </row>
    <row r="13" spans="1:12" x14ac:dyDescent="0.35">
      <c r="A13" s="2" t="s">
        <v>29</v>
      </c>
      <c r="B13" s="2">
        <v>10</v>
      </c>
      <c r="C13" s="2">
        <v>50</v>
      </c>
      <c r="D13" s="2">
        <v>60</v>
      </c>
      <c r="E13" s="2">
        <f t="shared" si="0"/>
        <v>55</v>
      </c>
      <c r="F13" s="2">
        <f t="shared" si="3"/>
        <v>100</v>
      </c>
      <c r="G13" s="2">
        <f t="shared" si="1"/>
        <v>10</v>
      </c>
      <c r="H13" s="3">
        <f t="shared" si="2"/>
        <v>30250</v>
      </c>
      <c r="I13" s="11">
        <f>B13*ABS(E13-E24)</f>
        <v>220</v>
      </c>
      <c r="J13" s="11"/>
    </row>
    <row r="14" spans="1:12" x14ac:dyDescent="0.35">
      <c r="B14">
        <f>SUM(B8:B13)</f>
        <v>100</v>
      </c>
      <c r="H14">
        <f t="shared" ref="H14" si="4">SUM(H8:H13)</f>
        <v>125500</v>
      </c>
      <c r="I14" s="16">
        <f>SUM(I8:I13)</f>
        <v>1040</v>
      </c>
      <c r="J14" s="16"/>
    </row>
    <row r="15" spans="1:12" x14ac:dyDescent="0.35">
      <c r="J15" t="s">
        <v>40</v>
      </c>
      <c r="K15" s="9" t="s">
        <v>4</v>
      </c>
      <c r="L15" s="9"/>
    </row>
    <row r="16" spans="1:12" x14ac:dyDescent="0.35">
      <c r="J16" t="s">
        <v>41</v>
      </c>
      <c r="K16" s="9" t="s">
        <v>47</v>
      </c>
      <c r="L16" s="9"/>
    </row>
    <row r="17" spans="1:12" x14ac:dyDescent="0.35">
      <c r="J17" t="s">
        <v>42</v>
      </c>
      <c r="K17" s="9" t="s">
        <v>48</v>
      </c>
      <c r="L17" s="9"/>
    </row>
    <row r="18" spans="1:12" x14ac:dyDescent="0.35">
      <c r="J18" t="s">
        <v>43</v>
      </c>
      <c r="K18" s="9" t="s">
        <v>49</v>
      </c>
      <c r="L18" s="9"/>
    </row>
    <row r="19" spans="1:12" x14ac:dyDescent="0.35">
      <c r="J19" t="s">
        <v>44</v>
      </c>
      <c r="K19" s="9" t="s">
        <v>50</v>
      </c>
      <c r="L19" s="9"/>
    </row>
    <row r="20" spans="1:12" x14ac:dyDescent="0.35">
      <c r="J20" t="s">
        <v>45</v>
      </c>
      <c r="K20" s="9" t="s">
        <v>51</v>
      </c>
      <c r="L20" s="9"/>
    </row>
    <row r="21" spans="1:12" x14ac:dyDescent="0.35">
      <c r="J21" t="s">
        <v>46</v>
      </c>
      <c r="K21" s="9" t="s">
        <v>52</v>
      </c>
      <c r="L21" s="9"/>
    </row>
    <row r="23" spans="1:12" x14ac:dyDescent="0.35">
      <c r="A23" s="1" t="s">
        <v>2</v>
      </c>
      <c r="B23" s="1" t="s">
        <v>53</v>
      </c>
      <c r="C23" s="10" t="s">
        <v>4</v>
      </c>
      <c r="D23" s="10"/>
      <c r="E23" s="1" t="s">
        <v>3</v>
      </c>
      <c r="F23" s="10" t="s">
        <v>4</v>
      </c>
      <c r="G23" s="10"/>
      <c r="H23" s="10"/>
    </row>
    <row r="24" spans="1:12" x14ac:dyDescent="0.35">
      <c r="A24" s="1" t="s">
        <v>5</v>
      </c>
      <c r="B24" s="2"/>
      <c r="C24" s="12"/>
      <c r="D24" s="13"/>
      <c r="E24" s="2">
        <f>SUMPRODUCT(B8:B13,E8:E13)/B14</f>
        <v>33</v>
      </c>
      <c r="F24" s="17" t="s">
        <v>62</v>
      </c>
      <c r="G24" s="17"/>
      <c r="H24" s="17"/>
    </row>
    <row r="25" spans="1:12" x14ac:dyDescent="0.35">
      <c r="A25" s="1" t="s">
        <v>6</v>
      </c>
      <c r="B25" s="2">
        <f>B14/2</f>
        <v>50</v>
      </c>
      <c r="C25" s="12" t="s">
        <v>55</v>
      </c>
      <c r="D25" s="13"/>
      <c r="E25" s="4">
        <f>C11+(B25-F10)/B11*G11</f>
        <v>33.333333333333336</v>
      </c>
      <c r="F25" s="14" t="s">
        <v>56</v>
      </c>
      <c r="G25" s="14"/>
      <c r="H25" s="14"/>
    </row>
    <row r="26" spans="1:12" x14ac:dyDescent="0.35">
      <c r="A26" s="1" t="s">
        <v>7</v>
      </c>
      <c r="B26" s="2">
        <f>MAX(B8:B13)</f>
        <v>30</v>
      </c>
      <c r="C26" s="12" t="s">
        <v>22</v>
      </c>
      <c r="D26" s="13"/>
      <c r="E26" s="4">
        <f>C11+(B11-B10)/(2*B11-B10-B12)*G11</f>
        <v>33.333333333333336</v>
      </c>
      <c r="F26" s="17" t="s">
        <v>57</v>
      </c>
      <c r="G26" s="17"/>
      <c r="H26" s="17"/>
    </row>
    <row r="27" spans="1:12" x14ac:dyDescent="0.35">
      <c r="A27" s="1" t="s">
        <v>9</v>
      </c>
      <c r="B27" s="2"/>
      <c r="C27" s="12"/>
      <c r="D27" s="13"/>
      <c r="E27" s="2">
        <v>60</v>
      </c>
      <c r="F27" s="14" t="s">
        <v>58</v>
      </c>
      <c r="G27" s="14"/>
      <c r="H27" s="14"/>
    </row>
    <row r="28" spans="1:12" x14ac:dyDescent="0.35">
      <c r="A28" s="1" t="s">
        <v>8</v>
      </c>
      <c r="B28" s="2"/>
      <c r="C28" s="12"/>
      <c r="D28" s="13"/>
      <c r="E28" s="2">
        <v>0</v>
      </c>
      <c r="F28" s="14" t="s">
        <v>59</v>
      </c>
      <c r="G28" s="14"/>
      <c r="H28" s="14"/>
    </row>
    <row r="29" spans="1:12" x14ac:dyDescent="0.35">
      <c r="A29" s="1" t="s">
        <v>10</v>
      </c>
      <c r="B29" s="2"/>
      <c r="C29" s="12"/>
      <c r="D29" s="13"/>
      <c r="E29" s="2">
        <f>E27-E28</f>
        <v>60</v>
      </c>
      <c r="F29" s="15" t="s">
        <v>63</v>
      </c>
      <c r="G29" s="15"/>
      <c r="H29" s="15"/>
    </row>
    <row r="30" spans="1:12" x14ac:dyDescent="0.35">
      <c r="A30" s="5" t="s">
        <v>54</v>
      </c>
      <c r="B30" s="2"/>
      <c r="C30" s="12"/>
      <c r="D30" s="13"/>
      <c r="E30" s="2">
        <f>E29/(E27+E28)</f>
        <v>1</v>
      </c>
      <c r="F30" s="14" t="s">
        <v>64</v>
      </c>
      <c r="G30" s="14"/>
      <c r="H30" s="14"/>
    </row>
    <row r="31" spans="1:12" x14ac:dyDescent="0.35">
      <c r="A31" s="1" t="s">
        <v>16</v>
      </c>
      <c r="B31" s="2">
        <f>B14/4</f>
        <v>25</v>
      </c>
      <c r="C31" s="12" t="s">
        <v>60</v>
      </c>
      <c r="D31" s="13"/>
      <c r="E31" s="2">
        <f>C10+(B31-F9)/B10*G10</f>
        <v>24</v>
      </c>
      <c r="F31" s="14" t="s">
        <v>65</v>
      </c>
      <c r="G31" s="14"/>
      <c r="H31" s="14"/>
    </row>
    <row r="32" spans="1:12" x14ac:dyDescent="0.35">
      <c r="A32" s="1" t="s">
        <v>19</v>
      </c>
      <c r="B32" s="2">
        <f>B31*3</f>
        <v>75</v>
      </c>
      <c r="C32" s="12" t="s">
        <v>61</v>
      </c>
      <c r="D32" s="13"/>
      <c r="E32" s="2">
        <f>C12+(B32-F11)/B12*G12</f>
        <v>42.5</v>
      </c>
      <c r="F32" s="14" t="s">
        <v>66</v>
      </c>
      <c r="G32" s="14"/>
      <c r="H32" s="14"/>
    </row>
    <row r="33" spans="1:8" x14ac:dyDescent="0.35">
      <c r="A33" s="1" t="s">
        <v>11</v>
      </c>
      <c r="B33" s="2"/>
      <c r="C33" s="12"/>
      <c r="D33" s="13"/>
      <c r="E33" s="2">
        <f>E32-E31</f>
        <v>18.5</v>
      </c>
      <c r="F33" s="14" t="s">
        <v>67</v>
      </c>
      <c r="G33" s="14"/>
      <c r="H33" s="14"/>
    </row>
    <row r="34" spans="1:8" x14ac:dyDescent="0.35">
      <c r="A34" s="1" t="s">
        <v>12</v>
      </c>
      <c r="B34" s="2"/>
      <c r="C34" s="12"/>
      <c r="D34" s="13"/>
      <c r="E34" s="2">
        <f>E33/2</f>
        <v>9.25</v>
      </c>
      <c r="F34" s="14" t="s">
        <v>68</v>
      </c>
      <c r="G34" s="14"/>
      <c r="H34" s="14"/>
    </row>
    <row r="35" spans="1:8" x14ac:dyDescent="0.35">
      <c r="A35" s="1" t="s">
        <v>20</v>
      </c>
      <c r="B35" s="2"/>
      <c r="C35" s="12"/>
      <c r="D35" s="13"/>
      <c r="E35" s="4">
        <f>E33/(E32+E31)</f>
        <v>0.2781954887218045</v>
      </c>
      <c r="F35" s="14" t="s">
        <v>69</v>
      </c>
      <c r="G35" s="14"/>
      <c r="H35" s="14"/>
    </row>
    <row r="36" spans="1:8" x14ac:dyDescent="0.35">
      <c r="A36" s="1" t="s">
        <v>13</v>
      </c>
      <c r="B36" s="2"/>
      <c r="C36" s="12"/>
      <c r="D36" s="13"/>
      <c r="E36" s="2">
        <f>I14/B14</f>
        <v>10.4</v>
      </c>
      <c r="F36" s="14" t="s">
        <v>70</v>
      </c>
      <c r="G36" s="14"/>
      <c r="H36" s="14"/>
    </row>
    <row r="37" spans="1:8" x14ac:dyDescent="0.35">
      <c r="A37" s="1" t="s">
        <v>14</v>
      </c>
      <c r="B37" s="2"/>
      <c r="C37" s="12"/>
      <c r="D37" s="13"/>
      <c r="E37" s="4">
        <f>SQRT(H14/B14-E24^2)</f>
        <v>12.884098726725126</v>
      </c>
      <c r="F37" s="14" t="s">
        <v>71</v>
      </c>
      <c r="G37" s="14"/>
      <c r="H37" s="14"/>
    </row>
    <row r="38" spans="1:8" x14ac:dyDescent="0.35">
      <c r="A38" s="1" t="s">
        <v>15</v>
      </c>
      <c r="B38" s="2"/>
      <c r="C38" s="12"/>
      <c r="D38" s="13"/>
      <c r="E38" s="6">
        <f>E37/E24</f>
        <v>0.39042723414318564</v>
      </c>
      <c r="F38" s="14" t="s">
        <v>72</v>
      </c>
      <c r="G38" s="14"/>
      <c r="H38" s="14"/>
    </row>
    <row r="39" spans="1:8" x14ac:dyDescent="0.35">
      <c r="A39" s="1" t="s">
        <v>21</v>
      </c>
      <c r="B39" s="2"/>
      <c r="C39" s="12"/>
      <c r="D39" s="13"/>
      <c r="E39" s="7">
        <f>E37^2</f>
        <v>166.00000000000003</v>
      </c>
      <c r="F39" s="14" t="s">
        <v>73</v>
      </c>
      <c r="G39" s="14"/>
      <c r="H39" s="14"/>
    </row>
  </sheetData>
  <mergeCells count="52">
    <mergeCell ref="F35:H35"/>
    <mergeCell ref="F34:H34"/>
    <mergeCell ref="F33:H33"/>
    <mergeCell ref="F23:H23"/>
    <mergeCell ref="F24:H24"/>
    <mergeCell ref="F26:H26"/>
    <mergeCell ref="F27:H27"/>
    <mergeCell ref="F28:H28"/>
    <mergeCell ref="C27:D27"/>
    <mergeCell ref="C28:D28"/>
    <mergeCell ref="C29:D29"/>
    <mergeCell ref="C30:D30"/>
    <mergeCell ref="C31:D31"/>
    <mergeCell ref="F29:H29"/>
    <mergeCell ref="C39:D39"/>
    <mergeCell ref="C33:D33"/>
    <mergeCell ref="C34:D34"/>
    <mergeCell ref="C35:D35"/>
    <mergeCell ref="C36:D36"/>
    <mergeCell ref="C37:D37"/>
    <mergeCell ref="C38:D38"/>
    <mergeCell ref="C32:D32"/>
    <mergeCell ref="F32:H32"/>
    <mergeCell ref="F30:H30"/>
    <mergeCell ref="F31:H31"/>
    <mergeCell ref="F39:H39"/>
    <mergeCell ref="F38:H38"/>
    <mergeCell ref="F37:H37"/>
    <mergeCell ref="F36:H36"/>
    <mergeCell ref="K21:L21"/>
    <mergeCell ref="C23:D23"/>
    <mergeCell ref="C24:D24"/>
    <mergeCell ref="C25:D25"/>
    <mergeCell ref="C26:D26"/>
    <mergeCell ref="F25:H25"/>
    <mergeCell ref="K20:L20"/>
    <mergeCell ref="I8:J8"/>
    <mergeCell ref="I9:J9"/>
    <mergeCell ref="I10:J10"/>
    <mergeCell ref="I11:J11"/>
    <mergeCell ref="I13:J13"/>
    <mergeCell ref="K15:L15"/>
    <mergeCell ref="K16:L16"/>
    <mergeCell ref="K17:L17"/>
    <mergeCell ref="K18:L18"/>
    <mergeCell ref="K19:L19"/>
    <mergeCell ref="I14:J14"/>
    <mergeCell ref="A1:L1"/>
    <mergeCell ref="A2:L2"/>
    <mergeCell ref="A3:L3"/>
    <mergeCell ref="I7:J7"/>
    <mergeCell ref="I12:J12"/>
  </mergeCells>
  <printOptions headings="1" gridLines="1"/>
  <pageMargins left="1" right="1" top="1" bottom="1" header="0.5" footer="0.5"/>
  <pageSetup paperSize="9" scale="7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2023-10-12T01:19:35Z</dcterms:modified>
</cp:coreProperties>
</file>