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E:\kantor\1. program minilab\presentasi\auditor indonesia\10-10-2020\"/>
    </mc:Choice>
  </mc:AlternateContent>
  <bookViews>
    <workbookView xWindow="0" yWindow="0" windowWidth="20490" windowHeight="7455"/>
  </bookViews>
  <sheets>
    <sheet name="WBS" sheetId="1" r:id="rId1"/>
    <sheet name="WBS_akun" sheetId="4" r:id="rId2"/>
    <sheet name="PVT NERACA" sheetId="8" r:id="rId3"/>
    <sheet name="WIS" sheetId="2" r:id="rId4"/>
    <sheet name="WIS (2)" sheetId="6" r:id="rId5"/>
    <sheet name="PV WIS" sheetId="9" r:id="rId6"/>
    <sheet name="Sheet1" sheetId="7" r:id="rId7"/>
  </sheets>
  <definedNames>
    <definedName name="_xlnm._FilterDatabase" localSheetId="1" hidden="1">WBS_akun!$A$5:$N$369</definedName>
    <definedName name="_xlnm._FilterDatabase" localSheetId="4" hidden="1">'WIS (2)'!$A$7:$O$67</definedName>
  </definedNames>
  <calcPr calcId="152511"/>
  <pivotCaches>
    <pivotCache cacheId="0" r:id="rId8"/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1" i="8" l="1"/>
  <c r="C21" i="8" l="1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O6" i="6" l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4" i="9"/>
  <c r="H17" i="6"/>
  <c r="G9" i="6"/>
  <c r="H9" i="6" s="1"/>
  <c r="G13" i="6"/>
  <c r="H13" i="6" s="1"/>
  <c r="G17" i="6"/>
  <c r="G21" i="6"/>
  <c r="H21" i="6" s="1"/>
  <c r="G25" i="6"/>
  <c r="H25" i="6" s="1"/>
  <c r="G29" i="6"/>
  <c r="H29" i="6" s="1"/>
  <c r="G33" i="6"/>
  <c r="H33" i="6" s="1"/>
  <c r="G53" i="6"/>
  <c r="H53" i="6" s="1"/>
  <c r="G57" i="6"/>
  <c r="H57" i="6" s="1"/>
  <c r="G61" i="6"/>
  <c r="H61" i="6" s="1"/>
  <c r="G65" i="6"/>
  <c r="H65" i="6" s="1"/>
  <c r="F9" i="6"/>
  <c r="F13" i="6"/>
  <c r="F17" i="6"/>
  <c r="F21" i="6"/>
  <c r="F25" i="6"/>
  <c r="F29" i="6"/>
  <c r="F33" i="6"/>
  <c r="F53" i="6"/>
  <c r="F57" i="6"/>
  <c r="F61" i="6"/>
  <c r="F65" i="6"/>
  <c r="E50" i="6"/>
  <c r="G50" i="6" s="1"/>
  <c r="H50" i="6" s="1"/>
  <c r="E53" i="6"/>
  <c r="E52" i="6"/>
  <c r="G52" i="6" s="1"/>
  <c r="H52" i="6" s="1"/>
  <c r="E51" i="6"/>
  <c r="G51" i="6" s="1"/>
  <c r="H51" i="6" s="1"/>
  <c r="E49" i="6"/>
  <c r="F49" i="6" s="1"/>
  <c r="E48" i="6"/>
  <c r="G48" i="6" s="1"/>
  <c r="H48" i="6" s="1"/>
  <c r="E47" i="6"/>
  <c r="G47" i="6" s="1"/>
  <c r="H47" i="6" s="1"/>
  <c r="E46" i="6"/>
  <c r="G46" i="6" s="1"/>
  <c r="H46" i="6" s="1"/>
  <c r="E45" i="6"/>
  <c r="G45" i="6" s="1"/>
  <c r="H45" i="6" s="1"/>
  <c r="E44" i="6"/>
  <c r="G44" i="6" s="1"/>
  <c r="H44" i="6" s="1"/>
  <c r="E43" i="6"/>
  <c r="G43" i="6" s="1"/>
  <c r="H43" i="6" s="1"/>
  <c r="E42" i="6"/>
  <c r="G42" i="6" s="1"/>
  <c r="H42" i="6" s="1"/>
  <c r="E41" i="6"/>
  <c r="G41" i="6" s="1"/>
  <c r="H41" i="6" s="1"/>
  <c r="E40" i="6"/>
  <c r="G40" i="6" s="1"/>
  <c r="H40" i="6" s="1"/>
  <c r="E39" i="6"/>
  <c r="G39" i="6" s="1"/>
  <c r="H39" i="6" s="1"/>
  <c r="E38" i="6"/>
  <c r="G38" i="6" s="1"/>
  <c r="H38" i="6" s="1"/>
  <c r="E37" i="6"/>
  <c r="G37" i="6" s="1"/>
  <c r="H37" i="6" s="1"/>
  <c r="E36" i="6"/>
  <c r="G36" i="6" s="1"/>
  <c r="H36" i="6" s="1"/>
  <c r="E35" i="6"/>
  <c r="G35" i="6" s="1"/>
  <c r="H35" i="6" s="1"/>
  <c r="E34" i="6"/>
  <c r="G34" i="6" s="1"/>
  <c r="H34" i="6" s="1"/>
  <c r="E32" i="6"/>
  <c r="G32" i="6" s="1"/>
  <c r="H32" i="6" s="1"/>
  <c r="E31" i="6"/>
  <c r="G31" i="6" s="1"/>
  <c r="H31" i="6" s="1"/>
  <c r="E28" i="6"/>
  <c r="G28" i="6" s="1"/>
  <c r="H28" i="6" s="1"/>
  <c r="E27" i="6"/>
  <c r="G27" i="6" s="1"/>
  <c r="H27" i="6" s="1"/>
  <c r="E26" i="6"/>
  <c r="G26" i="6" s="1"/>
  <c r="H26" i="6" s="1"/>
  <c r="E25" i="6"/>
  <c r="E24" i="6"/>
  <c r="G24" i="6" s="1"/>
  <c r="H24" i="6" s="1"/>
  <c r="E23" i="6"/>
  <c r="G23" i="6" s="1"/>
  <c r="H23" i="6" s="1"/>
  <c r="E22" i="6"/>
  <c r="G22" i="6" s="1"/>
  <c r="H22" i="6" s="1"/>
  <c r="E21" i="6"/>
  <c r="E19" i="6"/>
  <c r="G19" i="6" s="1"/>
  <c r="H19" i="6" s="1"/>
  <c r="E18" i="6"/>
  <c r="G18" i="6" s="1"/>
  <c r="H18" i="6" s="1"/>
  <c r="E67" i="6"/>
  <c r="G67" i="6" s="1"/>
  <c r="H67" i="6" s="1"/>
  <c r="E66" i="6"/>
  <c r="G66" i="6" s="1"/>
  <c r="H66" i="6" s="1"/>
  <c r="E65" i="6"/>
  <c r="E64" i="6"/>
  <c r="G64" i="6" s="1"/>
  <c r="H64" i="6" s="1"/>
  <c r="E58" i="6"/>
  <c r="G58" i="6" s="1"/>
  <c r="H58" i="6" s="1"/>
  <c r="E57" i="6"/>
  <c r="E56" i="6"/>
  <c r="G56" i="6" s="1"/>
  <c r="H56" i="6" s="1"/>
  <c r="E55" i="6"/>
  <c r="G55" i="6" s="1"/>
  <c r="H55" i="6" s="1"/>
  <c r="E54" i="6"/>
  <c r="G54" i="6" s="1"/>
  <c r="H54" i="6" s="1"/>
  <c r="E33" i="6"/>
  <c r="E30" i="6"/>
  <c r="G30" i="6" s="1"/>
  <c r="H30" i="6" s="1"/>
  <c r="E29" i="6"/>
  <c r="E20" i="6"/>
  <c r="G20" i="6" s="1"/>
  <c r="H20" i="6" s="1"/>
  <c r="E17" i="6"/>
  <c r="E16" i="6"/>
  <c r="G16" i="6" s="1"/>
  <c r="H16" i="6" s="1"/>
  <c r="E15" i="6"/>
  <c r="G15" i="6" s="1"/>
  <c r="H15" i="6" s="1"/>
  <c r="E14" i="6"/>
  <c r="G14" i="6" s="1"/>
  <c r="H14" i="6" s="1"/>
  <c r="E13" i="6"/>
  <c r="E12" i="6"/>
  <c r="G12" i="6" s="1"/>
  <c r="H12" i="6" s="1"/>
  <c r="E11" i="6"/>
  <c r="G11" i="6" s="1"/>
  <c r="H11" i="6" s="1"/>
  <c r="E10" i="6"/>
  <c r="G10" i="6" s="1"/>
  <c r="H10" i="6" s="1"/>
  <c r="E9" i="6"/>
  <c r="E8" i="6"/>
  <c r="G8" i="6" s="1"/>
  <c r="H8" i="6" s="1"/>
  <c r="E63" i="6"/>
  <c r="G63" i="6" s="1"/>
  <c r="H63" i="6" s="1"/>
  <c r="E62" i="6"/>
  <c r="G62" i="6" s="1"/>
  <c r="H62" i="6" s="1"/>
  <c r="E61" i="6"/>
  <c r="E60" i="6"/>
  <c r="G60" i="6" s="1"/>
  <c r="H60" i="6" s="1"/>
  <c r="E59" i="6"/>
  <c r="G59" i="6" s="1"/>
  <c r="H59" i="6" s="1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8" i="6"/>
  <c r="F45" i="6" l="1"/>
  <c r="G49" i="6"/>
  <c r="H49" i="6" s="1"/>
  <c r="F8" i="6"/>
  <c r="F64" i="6"/>
  <c r="F60" i="6"/>
  <c r="F56" i="6"/>
  <c r="F52" i="6"/>
  <c r="F48" i="6"/>
  <c r="F44" i="6"/>
  <c r="F40" i="6"/>
  <c r="F36" i="6"/>
  <c r="F32" i="6"/>
  <c r="F28" i="6"/>
  <c r="F24" i="6"/>
  <c r="F20" i="6"/>
  <c r="F16" i="6"/>
  <c r="F12" i="6"/>
  <c r="F67" i="6"/>
  <c r="F63" i="6"/>
  <c r="F59" i="6"/>
  <c r="F55" i="6"/>
  <c r="F51" i="6"/>
  <c r="F47" i="6"/>
  <c r="F43" i="6"/>
  <c r="F39" i="6"/>
  <c r="F35" i="6"/>
  <c r="F31" i="6"/>
  <c r="F27" i="6"/>
  <c r="F23" i="6"/>
  <c r="F19" i="6"/>
  <c r="F15" i="6"/>
  <c r="F11" i="6"/>
  <c r="F41" i="6"/>
  <c r="F37" i="6"/>
  <c r="F66" i="6"/>
  <c r="F62" i="6"/>
  <c r="F58" i="6"/>
  <c r="F54" i="6"/>
  <c r="F50" i="6"/>
  <c r="F46" i="6"/>
  <c r="F42" i="6"/>
  <c r="F38" i="6"/>
  <c r="F34" i="6"/>
  <c r="F30" i="6"/>
  <c r="F26" i="6"/>
  <c r="F22" i="6"/>
  <c r="F18" i="6"/>
  <c r="F14" i="6"/>
  <c r="F10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8" i="6"/>
  <c r="M67" i="6" l="1"/>
  <c r="N67" i="6" s="1"/>
  <c r="M66" i="6"/>
  <c r="N66" i="6" s="1"/>
  <c r="M65" i="6"/>
  <c r="N65" i="6" s="1"/>
  <c r="M64" i="6"/>
  <c r="N64" i="6" s="1"/>
  <c r="M63" i="6"/>
  <c r="N63" i="6" s="1"/>
  <c r="M62" i="6"/>
  <c r="N62" i="6" s="1"/>
  <c r="M61" i="6"/>
  <c r="N61" i="6" s="1"/>
  <c r="M60" i="6"/>
  <c r="N60" i="6" s="1"/>
  <c r="M59" i="6"/>
  <c r="N59" i="6" s="1"/>
  <c r="M58" i="6"/>
  <c r="N58" i="6" s="1"/>
  <c r="M57" i="6"/>
  <c r="N57" i="6" s="1"/>
  <c r="M56" i="6"/>
  <c r="N56" i="6" s="1"/>
  <c r="M55" i="6"/>
  <c r="N55" i="6" s="1"/>
  <c r="M54" i="6"/>
  <c r="N54" i="6" s="1"/>
  <c r="M53" i="6"/>
  <c r="N53" i="6" s="1"/>
  <c r="M52" i="6"/>
  <c r="N52" i="6" s="1"/>
  <c r="M51" i="6"/>
  <c r="N51" i="6" s="1"/>
  <c r="M50" i="6"/>
  <c r="N50" i="6" s="1"/>
  <c r="M49" i="6"/>
  <c r="N49" i="6" s="1"/>
  <c r="M48" i="6"/>
  <c r="N48" i="6" s="1"/>
  <c r="M47" i="6"/>
  <c r="N47" i="6" s="1"/>
  <c r="M46" i="6"/>
  <c r="N46" i="6" s="1"/>
  <c r="M45" i="6"/>
  <c r="N45" i="6" s="1"/>
  <c r="M44" i="6"/>
  <c r="N44" i="6" s="1"/>
  <c r="M43" i="6"/>
  <c r="N43" i="6" s="1"/>
  <c r="M42" i="6"/>
  <c r="N42" i="6" s="1"/>
  <c r="M41" i="6"/>
  <c r="N41" i="6" s="1"/>
  <c r="M40" i="6"/>
  <c r="N40" i="6" s="1"/>
  <c r="M39" i="6"/>
  <c r="N39" i="6" s="1"/>
  <c r="M38" i="6"/>
  <c r="N38" i="6" s="1"/>
  <c r="M37" i="6"/>
  <c r="N37" i="6" s="1"/>
  <c r="M36" i="6"/>
  <c r="N36" i="6" s="1"/>
  <c r="M35" i="6"/>
  <c r="N35" i="6" s="1"/>
  <c r="M34" i="6"/>
  <c r="N34" i="6" s="1"/>
  <c r="M33" i="6"/>
  <c r="N33" i="6" s="1"/>
  <c r="M32" i="6"/>
  <c r="N32" i="6" s="1"/>
  <c r="M31" i="6"/>
  <c r="N31" i="6" s="1"/>
  <c r="M30" i="6"/>
  <c r="N30" i="6" s="1"/>
  <c r="M29" i="6"/>
  <c r="N29" i="6" s="1"/>
  <c r="M28" i="6"/>
  <c r="N28" i="6" s="1"/>
  <c r="M27" i="6"/>
  <c r="N27" i="6" s="1"/>
  <c r="M26" i="6"/>
  <c r="N26" i="6" s="1"/>
  <c r="M25" i="6"/>
  <c r="N25" i="6" s="1"/>
  <c r="M24" i="6"/>
  <c r="N24" i="6" s="1"/>
  <c r="M23" i="6"/>
  <c r="N23" i="6" s="1"/>
  <c r="M22" i="6"/>
  <c r="N22" i="6" s="1"/>
  <c r="M21" i="6"/>
  <c r="N21" i="6" s="1"/>
  <c r="M20" i="6"/>
  <c r="N20" i="6" s="1"/>
  <c r="M19" i="6"/>
  <c r="N19" i="6" s="1"/>
  <c r="M18" i="6"/>
  <c r="N18" i="6" s="1"/>
  <c r="M17" i="6"/>
  <c r="N17" i="6" s="1"/>
  <c r="M16" i="6"/>
  <c r="N16" i="6" s="1"/>
  <c r="M15" i="6"/>
  <c r="N15" i="6" s="1"/>
  <c r="M14" i="6"/>
  <c r="N14" i="6" s="1"/>
  <c r="M13" i="6"/>
  <c r="N13" i="6" s="1"/>
  <c r="M12" i="6"/>
  <c r="N12" i="6" s="1"/>
  <c r="M11" i="6"/>
  <c r="N11" i="6" s="1"/>
  <c r="M10" i="6"/>
  <c r="N10" i="6" s="1"/>
  <c r="M9" i="6"/>
  <c r="N9" i="6" s="1"/>
  <c r="M8" i="6"/>
  <c r="N8" i="6" s="1"/>
  <c r="E345" i="2" l="1"/>
  <c r="E333" i="2"/>
  <c r="E327" i="2"/>
  <c r="E334" i="2" s="1"/>
  <c r="E319" i="2"/>
  <c r="E313" i="2"/>
  <c r="E308" i="2"/>
  <c r="E277" i="2"/>
  <c r="E254" i="2"/>
  <c r="E247" i="2"/>
  <c r="E240" i="2"/>
  <c r="E233" i="2"/>
  <c r="E225" i="2"/>
  <c r="E216" i="2"/>
  <c r="E205" i="2"/>
  <c r="E194" i="2"/>
  <c r="E177" i="2"/>
  <c r="E171" i="2"/>
  <c r="E166" i="2"/>
  <c r="E161" i="2"/>
  <c r="E156" i="2"/>
  <c r="E145" i="2"/>
  <c r="E139" i="2"/>
  <c r="E126" i="2"/>
  <c r="E119" i="2"/>
  <c r="E112" i="2"/>
  <c r="E107" i="2"/>
  <c r="E102" i="2"/>
  <c r="E96" i="2"/>
  <c r="E88" i="2"/>
  <c r="E78" i="2"/>
  <c r="E71" i="2"/>
  <c r="E65" i="2"/>
  <c r="E59" i="2"/>
  <c r="E48" i="2"/>
  <c r="E38" i="2"/>
  <c r="E32" i="2"/>
  <c r="E21" i="2"/>
  <c r="E128" i="2" l="1"/>
  <c r="E129" i="2" s="1"/>
  <c r="E178" i="2"/>
  <c r="E320" i="2"/>
  <c r="E335" i="2" s="1"/>
  <c r="E290" i="2"/>
  <c r="E336" i="2" l="1"/>
  <c r="E337" i="2" s="1"/>
  <c r="E346" i="2" l="1"/>
  <c r="E357" i="2" s="1"/>
</calcChain>
</file>

<file path=xl/sharedStrings.xml><?xml version="1.0" encoding="utf-8"?>
<sst xmlns="http://schemas.openxmlformats.org/spreadsheetml/2006/main" count="4120" uniqueCount="1887">
  <si>
    <t>Working Balance Sheet</t>
  </si>
  <si>
    <t>As of December 31, 2018</t>
  </si>
  <si>
    <t>(State in Rupiah)</t>
  </si>
  <si>
    <t>COA</t>
  </si>
  <si>
    <t>Description</t>
  </si>
  <si>
    <t>Balance per Book 
31 Desember 2018</t>
  </si>
  <si>
    <t>ASSET</t>
  </si>
  <si>
    <t>CURRENT ASSET</t>
  </si>
  <si>
    <t>KAS &amp; SETARA KAS</t>
  </si>
  <si>
    <t>Kas</t>
  </si>
  <si>
    <t>1.10.01.01.01</t>
  </si>
  <si>
    <t>Kas kecil Rp</t>
  </si>
  <si>
    <t>1.10.01.01.02</t>
  </si>
  <si>
    <t>Kas US $</t>
  </si>
  <si>
    <t>1.10.01.01.03</t>
  </si>
  <si>
    <t>Kas Pusat</t>
  </si>
  <si>
    <t>1.10.01.01.04</t>
  </si>
  <si>
    <t>Kas RM</t>
  </si>
  <si>
    <t>1.10.01.01.05</t>
  </si>
  <si>
    <t>Kas SGD</t>
  </si>
  <si>
    <t>1.10.01.01.06</t>
  </si>
  <si>
    <t>Kas EURO</t>
  </si>
  <si>
    <t>1.10.01.01.07</t>
  </si>
  <si>
    <t>Kas CHF (Swiss Franc)</t>
  </si>
  <si>
    <t>1.10.01.01.08</t>
  </si>
  <si>
    <t>Kas AUD</t>
  </si>
  <si>
    <t>1.10.01.01.09</t>
  </si>
  <si>
    <t>Kas CNY ( Yuan China )</t>
  </si>
  <si>
    <t>Total Kas</t>
  </si>
  <si>
    <t>Bank</t>
  </si>
  <si>
    <t>1.10.01.02.01.01</t>
  </si>
  <si>
    <t xml:space="preserve">BCA Giro Rupiah </t>
  </si>
  <si>
    <t>1.10.01.02.01.03</t>
  </si>
  <si>
    <t>BCA Giro Rupiah 2</t>
  </si>
  <si>
    <t>1.10.01.02.01.06</t>
  </si>
  <si>
    <t>BCA Giro Rupiah 5</t>
  </si>
  <si>
    <t>1.10.01.02.01.07</t>
  </si>
  <si>
    <t>BCA Giro Rupiah 6</t>
  </si>
  <si>
    <t>1.10.01.02.01.09</t>
  </si>
  <si>
    <t>BCA Giro Rupiah 7</t>
  </si>
  <si>
    <t>1.10.01.02.02.02</t>
  </si>
  <si>
    <t>Mandiri Giro Rupiah 2</t>
  </si>
  <si>
    <t>1.10.01.02.02.03</t>
  </si>
  <si>
    <t>Mandiri Giro USD</t>
  </si>
  <si>
    <t>1.10.01.02.02.04</t>
  </si>
  <si>
    <t>Mandiri Giro Rupiah 3</t>
  </si>
  <si>
    <t>1.10.01.02.02.05</t>
  </si>
  <si>
    <t>Mandiri Giro Rupiah 4</t>
  </si>
  <si>
    <t>1.10.01.02.02.06</t>
  </si>
  <si>
    <t>Mandiri Tabungan</t>
  </si>
  <si>
    <t>1.10.01.02.03.03</t>
  </si>
  <si>
    <t xml:space="preserve">Bank Mayora </t>
  </si>
  <si>
    <t>1.10.01.02.04.01</t>
  </si>
  <si>
    <t>Citibank Rupiah</t>
  </si>
  <si>
    <t>1.10.01.02.04.02</t>
  </si>
  <si>
    <t>Citibank USD</t>
  </si>
  <si>
    <t>1.10.01.02.04.03</t>
  </si>
  <si>
    <t>Citibank Rupiah 2</t>
  </si>
  <si>
    <t>1.10.01.02.04.04</t>
  </si>
  <si>
    <t>Citibank USD 2</t>
  </si>
  <si>
    <t>1.10.01.02.05.01</t>
  </si>
  <si>
    <t>Bank Panin Rupiah</t>
  </si>
  <si>
    <t>1.10.01.02.05.02</t>
  </si>
  <si>
    <t>Bank Panin US $</t>
  </si>
  <si>
    <t>1.10.01.02.05.03</t>
  </si>
  <si>
    <t>Bank Panin AUD</t>
  </si>
  <si>
    <t>1.10.01.02.05.04</t>
  </si>
  <si>
    <t>Bank Panin EUR</t>
  </si>
  <si>
    <t>1.10.01.02.06.01</t>
  </si>
  <si>
    <t>BRI Giro Rupiah</t>
  </si>
  <si>
    <t>Total Bank</t>
  </si>
  <si>
    <t>Total Kas dan Setara Kas</t>
  </si>
  <si>
    <t>Deposito</t>
  </si>
  <si>
    <t>1.10.02.01</t>
  </si>
  <si>
    <t>Deposito CITI USD</t>
  </si>
  <si>
    <t>1.10.02.02</t>
  </si>
  <si>
    <t>Deposito BRI Sudirman USD</t>
  </si>
  <si>
    <t>1.10.02.04</t>
  </si>
  <si>
    <t>Deposito BRI Sudirman</t>
  </si>
  <si>
    <t>1.10.02.05</t>
  </si>
  <si>
    <t>Depositi CITI IDR</t>
  </si>
  <si>
    <t>Total</t>
  </si>
  <si>
    <t>1.10.03.01</t>
  </si>
  <si>
    <t>Bank Garansi BRI IDR</t>
  </si>
  <si>
    <t>1.10.03.03</t>
  </si>
  <si>
    <t>ASET LANCAR LAINNYA</t>
  </si>
  <si>
    <t>Total aset lainnya</t>
  </si>
  <si>
    <t>PIUTANG USAHA</t>
  </si>
  <si>
    <t>1.10.04.0001</t>
  </si>
  <si>
    <t>1.10.04.0003</t>
  </si>
  <si>
    <t>1.10.04.0004</t>
  </si>
  <si>
    <t>1.10.04.0007</t>
  </si>
  <si>
    <t>1.10.04.0011</t>
  </si>
  <si>
    <t>1.10.04.0013</t>
  </si>
  <si>
    <t>1.10.04.0014</t>
  </si>
  <si>
    <t>1.10.04.0019</t>
  </si>
  <si>
    <t>1.10.04.0020</t>
  </si>
  <si>
    <t>1.10.04.0028</t>
  </si>
  <si>
    <t>1.10.04.0034</t>
  </si>
  <si>
    <t>1.10.04.0039</t>
  </si>
  <si>
    <t>1.10.04.0048</t>
  </si>
  <si>
    <t>1.10.04.0062</t>
  </si>
  <si>
    <t>1.10.04.0069</t>
  </si>
  <si>
    <t>1.10.04.0070</t>
  </si>
  <si>
    <t>1.10.04.0075</t>
  </si>
  <si>
    <t>1.10.04.0095</t>
  </si>
  <si>
    <t>1.10.04.0105</t>
  </si>
  <si>
    <t>1.10.04.0108</t>
  </si>
  <si>
    <t>1.10.04.0118</t>
  </si>
  <si>
    <t>1.10.04.0119</t>
  </si>
  <si>
    <t>1.10.04.0138</t>
  </si>
  <si>
    <t>1.10.04.0139</t>
  </si>
  <si>
    <t>1.10.04.0142</t>
  </si>
  <si>
    <t>1.10.04.0143</t>
  </si>
  <si>
    <t>1.10.04.0155</t>
  </si>
  <si>
    <t>1.10.04.0159</t>
  </si>
  <si>
    <t>1.10.04.0163</t>
  </si>
  <si>
    <t>1.10.04.0164</t>
  </si>
  <si>
    <t>1.10.04.0165</t>
  </si>
  <si>
    <t>1.10.04.0166</t>
  </si>
  <si>
    <t>1.10.04.0167</t>
  </si>
  <si>
    <t>1.10.04.0171</t>
  </si>
  <si>
    <t>1.10.04.0172</t>
  </si>
  <si>
    <t>1.10.04.0180</t>
  </si>
  <si>
    <t>1.10.04.0189</t>
  </si>
  <si>
    <t>1.10.04.0190</t>
  </si>
  <si>
    <t>1.10.04.0191</t>
  </si>
  <si>
    <t>1.10.04.0193</t>
  </si>
  <si>
    <t>1.10.04.0195</t>
  </si>
  <si>
    <t>1.10.04.0202</t>
  </si>
  <si>
    <t>1.10.04.0204</t>
  </si>
  <si>
    <t>1.10.04.0206</t>
  </si>
  <si>
    <t>1.10.04.0211</t>
  </si>
  <si>
    <t>1.10.04.0212</t>
  </si>
  <si>
    <t>1.10.04.0213</t>
  </si>
  <si>
    <t>1.10.04.0225</t>
  </si>
  <si>
    <t>1.10.04.0231</t>
  </si>
  <si>
    <t>1.10.04.0235</t>
  </si>
  <si>
    <t>1.10.04.0241</t>
  </si>
  <si>
    <t>1.10.04.0262</t>
  </si>
  <si>
    <t>1.10.04.0266</t>
  </si>
  <si>
    <t>1.10.04.0277</t>
  </si>
  <si>
    <t>1.10.04.0283</t>
  </si>
  <si>
    <t>1.10.04.0287</t>
  </si>
  <si>
    <t>1.10.04.0288</t>
  </si>
  <si>
    <t>1.10.04.0297</t>
  </si>
  <si>
    <t>1.10.04.0298</t>
  </si>
  <si>
    <t>1.10.04.0301</t>
  </si>
  <si>
    <t>1.10.04.0302</t>
  </si>
  <si>
    <t>1.10.04.0307</t>
  </si>
  <si>
    <t>1.10.04.0309</t>
  </si>
  <si>
    <t>1.10.04.0311</t>
  </si>
  <si>
    <t>1.10.04.0312</t>
  </si>
  <si>
    <t>1.10.04.0336</t>
  </si>
  <si>
    <t>1.10.04.0356</t>
  </si>
  <si>
    <t>1.10.04.0360</t>
  </si>
  <si>
    <t>1.10.04.0393</t>
  </si>
  <si>
    <t>1.10.04.0394</t>
  </si>
  <si>
    <t>1.10.04.0412</t>
  </si>
  <si>
    <t>1.10.04.0421</t>
  </si>
  <si>
    <t>1.10.04.0435</t>
  </si>
  <si>
    <t>1.10.04.0441</t>
  </si>
  <si>
    <t>1.10.04.0452</t>
  </si>
  <si>
    <t>1.10.04.0497</t>
  </si>
  <si>
    <t>1.10.04.0501</t>
  </si>
  <si>
    <t>1.10.04.0530</t>
  </si>
  <si>
    <t>1.10.04.0533</t>
  </si>
  <si>
    <t>1.10.04.0537</t>
  </si>
  <si>
    <t>1.10.04.0542</t>
  </si>
  <si>
    <t>1.10.04.0545</t>
  </si>
  <si>
    <t>1.10.04.0550</t>
  </si>
  <si>
    <t>1.10.04.0551</t>
  </si>
  <si>
    <t>1.10.04.0564</t>
  </si>
  <si>
    <t>1.10.04.0566</t>
  </si>
  <si>
    <t>1.10.04.0568</t>
  </si>
  <si>
    <t>1.10.04.0572</t>
  </si>
  <si>
    <t>1.10.04.0577</t>
  </si>
  <si>
    <t>1.10.04.0583</t>
  </si>
  <si>
    <t>1.10.04.0590</t>
  </si>
  <si>
    <t>1.10.04.0594</t>
  </si>
  <si>
    <t>1.10.04.0595</t>
  </si>
  <si>
    <t>1.10.04.0597</t>
  </si>
  <si>
    <t>1.10.04.0598</t>
  </si>
  <si>
    <t>1.10.04.0603</t>
  </si>
  <si>
    <t>1.10.04.0606</t>
  </si>
  <si>
    <t>1.10.04.0609</t>
  </si>
  <si>
    <t>1.10.04.0620</t>
  </si>
  <si>
    <t>1.10.04.0622</t>
  </si>
  <si>
    <t>1.10.04.0635</t>
  </si>
  <si>
    <t>1.10.04.0636</t>
  </si>
  <si>
    <t>1.10.04.0637</t>
  </si>
  <si>
    <t>Total Piutang Usaha</t>
  </si>
  <si>
    <t>PIUTANG LAIN-LAIN</t>
  </si>
  <si>
    <t>Pinjaman karyawan</t>
  </si>
  <si>
    <t>Total Piutang Lain-lain</t>
  </si>
  <si>
    <t xml:space="preserve">PERSEDIAAN </t>
  </si>
  <si>
    <t>Persediaan Barang Jadi</t>
  </si>
  <si>
    <t>1.10.07.01.01</t>
  </si>
  <si>
    <t>Persediaan Barang Jadi Minyak</t>
  </si>
  <si>
    <t xml:space="preserve">   Minyak goreng</t>
  </si>
  <si>
    <t xml:space="preserve">   Minyak goreng beku</t>
  </si>
  <si>
    <t xml:space="preserve">   Hasil sampingan</t>
  </si>
  <si>
    <t>1.10.07.01.02</t>
  </si>
  <si>
    <t>Persediaan Barang Jadi Shortening</t>
  </si>
  <si>
    <t>1.10.07.02</t>
  </si>
  <si>
    <t>Persediaan Barang Dalam Perjalanan</t>
  </si>
  <si>
    <t>Persediaan Bahan Baku</t>
  </si>
  <si>
    <t>1.10.07.03.01</t>
  </si>
  <si>
    <t>Persediaan Bahan Baku CPO</t>
  </si>
  <si>
    <t>1.10.07.03.02</t>
  </si>
  <si>
    <t>Persediaan Bahan Baku CNO</t>
  </si>
  <si>
    <t>1.10.07.04</t>
  </si>
  <si>
    <t>Persediaan Bahan Pembantu</t>
  </si>
  <si>
    <t>Persediaan Bahan Bakar</t>
  </si>
  <si>
    <t>1.10.07.05.01</t>
  </si>
  <si>
    <t>Minyak Solar</t>
  </si>
  <si>
    <t xml:space="preserve">Total Persediaan </t>
  </si>
  <si>
    <t>UANG MUKA BIAYA</t>
  </si>
  <si>
    <t>Uang muka biaya</t>
  </si>
  <si>
    <t>1.10.09.01</t>
  </si>
  <si>
    <t>Asuransi Dibayar Dimuka</t>
  </si>
  <si>
    <t>1.10.09.02</t>
  </si>
  <si>
    <t>Biaya Dibayar Dimuka</t>
  </si>
  <si>
    <t>1.10.09.03</t>
  </si>
  <si>
    <t>Sewa Dibayar Dimuka</t>
  </si>
  <si>
    <t>1.10.09.04</t>
  </si>
  <si>
    <t>Asuransi Dibayar Dimuka US $</t>
  </si>
  <si>
    <t>Total Uang muka biaya</t>
  </si>
  <si>
    <t>Uang muka pembelian</t>
  </si>
  <si>
    <t>1.10.10.01</t>
  </si>
  <si>
    <t>Uang Muka Pembelian Bahan Baku</t>
  </si>
  <si>
    <t>1.10.10.02</t>
  </si>
  <si>
    <t>Uang Muka Pembelian Aktiva</t>
  </si>
  <si>
    <t>1.10.10.08</t>
  </si>
  <si>
    <t>Uang Muka Lain-lain</t>
  </si>
  <si>
    <t>Total Uang Muka Pembelian</t>
  </si>
  <si>
    <t>UANG MUKA PAJAK</t>
  </si>
  <si>
    <t>1.10.08.01</t>
  </si>
  <si>
    <t>Pph Pasal 22</t>
  </si>
  <si>
    <t>1.10.08.02</t>
  </si>
  <si>
    <t>Pph Pasal 23</t>
  </si>
  <si>
    <t>1.10.08.03</t>
  </si>
  <si>
    <t>Pajak Pertambahan Nilai - Masuk</t>
  </si>
  <si>
    <t>1.10.08.04</t>
  </si>
  <si>
    <t>PPN Masukan Yang Belum Diterima</t>
  </si>
  <si>
    <t>1.10.08.05</t>
  </si>
  <si>
    <t>Pph Pasal 25</t>
  </si>
  <si>
    <t>Total uang muka pajak</t>
  </si>
  <si>
    <t>1.20.04.01</t>
  </si>
  <si>
    <t>Tanah</t>
  </si>
  <si>
    <t>1.20.04.02</t>
  </si>
  <si>
    <t>Bangunan dan prasarana</t>
  </si>
  <si>
    <t>1.20.04.03</t>
  </si>
  <si>
    <t>Instalasi Listrik</t>
  </si>
  <si>
    <t>1.20.04.04</t>
  </si>
  <si>
    <t>Mesin-mesin pabrik</t>
  </si>
  <si>
    <t>1.20.04.05</t>
  </si>
  <si>
    <t>Kendaraan Bermotor</t>
  </si>
  <si>
    <t>1.20.04.06</t>
  </si>
  <si>
    <t>Inventaris Kantor</t>
  </si>
  <si>
    <t>1.20.04.07</t>
  </si>
  <si>
    <t>Inventaris Pabrik</t>
  </si>
  <si>
    <t>AKUMULASI PENYUSUTAN</t>
  </si>
  <si>
    <t>1.20.05.01</t>
  </si>
  <si>
    <t>Akum Peny Bangunan</t>
  </si>
  <si>
    <t>1.20.05.02</t>
  </si>
  <si>
    <t>Akum Peny Instalasi Listrik</t>
  </si>
  <si>
    <t>1.20.05.03</t>
  </si>
  <si>
    <t>Akum Peny Mesin-mesin</t>
  </si>
  <si>
    <t>1.20.05.04</t>
  </si>
  <si>
    <t>Akum Peny Kendaraan Bermotor</t>
  </si>
  <si>
    <t>1.20.05.05</t>
  </si>
  <si>
    <t>Akum Peny Inventaris Kantor</t>
  </si>
  <si>
    <t>1.20.05.06</t>
  </si>
  <si>
    <t>Akum Peny Inventaris Pabrik</t>
  </si>
  <si>
    <t>Nilai Buku</t>
  </si>
  <si>
    <t>1.20.04.08</t>
  </si>
  <si>
    <t>1.20.05.07</t>
  </si>
  <si>
    <t>1.20.07.01</t>
  </si>
  <si>
    <t xml:space="preserve">Uang Muka </t>
  </si>
  <si>
    <t>TOTAL AKTIVA</t>
  </si>
  <si>
    <t>HUTANG USAHA</t>
  </si>
  <si>
    <t>2.10.01.001</t>
  </si>
  <si>
    <t>2.10.01.002</t>
  </si>
  <si>
    <t>2.10.01.005</t>
  </si>
  <si>
    <t>2.10.01.006</t>
  </si>
  <si>
    <t>2.10.01.015</t>
  </si>
  <si>
    <t>2.10.01.019</t>
  </si>
  <si>
    <t>2.10.01.0020</t>
  </si>
  <si>
    <t>2.10.01.022</t>
  </si>
  <si>
    <t>2.10.01.028</t>
  </si>
  <si>
    <t>2.10.01.029</t>
  </si>
  <si>
    <t>2.10.01.041</t>
  </si>
  <si>
    <t>2.10.01.0046</t>
  </si>
  <si>
    <t>2.10.01.048</t>
  </si>
  <si>
    <t>2.10.01.051</t>
  </si>
  <si>
    <t>2.10.01.0053</t>
  </si>
  <si>
    <t>2.10.01.075</t>
  </si>
  <si>
    <t>2.10.01.079</t>
  </si>
  <si>
    <t>2.10.01.086</t>
  </si>
  <si>
    <t>2.10.01.089</t>
  </si>
  <si>
    <t>2.10.01.103</t>
  </si>
  <si>
    <t>2.10.01.119</t>
  </si>
  <si>
    <t>2.10.01.163</t>
  </si>
  <si>
    <t>2.10.01.165</t>
  </si>
  <si>
    <t>2.10.01.169</t>
  </si>
  <si>
    <t>2.10.01.174</t>
  </si>
  <si>
    <t>2.10.01.181</t>
  </si>
  <si>
    <t>2.10.01.192</t>
  </si>
  <si>
    <t>2.10.01.195</t>
  </si>
  <si>
    <t>2.10.01.205</t>
  </si>
  <si>
    <t>2.10.01.217</t>
  </si>
  <si>
    <t>2.10.01.219</t>
  </si>
  <si>
    <t>2.10.01.260</t>
  </si>
  <si>
    <t>2.10.01.265</t>
  </si>
  <si>
    <t>2.10.01.285</t>
  </si>
  <si>
    <t>2.10.01.286</t>
  </si>
  <si>
    <t>2.10.01.291</t>
  </si>
  <si>
    <t>2.10.01.306</t>
  </si>
  <si>
    <t>2.10.01.312</t>
  </si>
  <si>
    <t>2.10.01.318</t>
  </si>
  <si>
    <t>2.10.01.347</t>
  </si>
  <si>
    <t>2.10.01.367</t>
  </si>
  <si>
    <t>2.10.01.376</t>
  </si>
  <si>
    <t>2.10.01.420</t>
  </si>
  <si>
    <t>2.10.01.440</t>
  </si>
  <si>
    <t>2.10.01.446</t>
  </si>
  <si>
    <t>2.10.01.464</t>
  </si>
  <si>
    <t>2.10.01.490</t>
  </si>
  <si>
    <t>2.10.01.502</t>
  </si>
  <si>
    <t>2.10.01.529</t>
  </si>
  <si>
    <t>2.10.01.548</t>
  </si>
  <si>
    <t>2.10.01.550</t>
  </si>
  <si>
    <t>2.10.01.551</t>
  </si>
  <si>
    <t>2.10.01.567</t>
  </si>
  <si>
    <t>2.10.01.576</t>
  </si>
  <si>
    <t>2.10.01.585</t>
  </si>
  <si>
    <t>2.10.01.619</t>
  </si>
  <si>
    <t>2.10.01.644</t>
  </si>
  <si>
    <t>2.10.01.657</t>
  </si>
  <si>
    <t>2.10.01.671</t>
  </si>
  <si>
    <t>2.10.01.676</t>
  </si>
  <si>
    <t>2.10.01.678</t>
  </si>
  <si>
    <t>2.10.01.688</t>
  </si>
  <si>
    <t>2.10.01.689</t>
  </si>
  <si>
    <t>2.10.01.696</t>
  </si>
  <si>
    <t>2.10.01.698</t>
  </si>
  <si>
    <t>2.10.01.708</t>
  </si>
  <si>
    <t>2.10.01.721</t>
  </si>
  <si>
    <t>2.10.01.728</t>
  </si>
  <si>
    <t>2.10.01.740</t>
  </si>
  <si>
    <t>2.10.01.742</t>
  </si>
  <si>
    <t>2.10.01.747</t>
  </si>
  <si>
    <t>2.10.01.780</t>
  </si>
  <si>
    <t>2.10.01.782</t>
  </si>
  <si>
    <t>2.10.01.794</t>
  </si>
  <si>
    <t>2.10.01.824</t>
  </si>
  <si>
    <t>2.10.01.828</t>
  </si>
  <si>
    <t>2.10.01.831</t>
  </si>
  <si>
    <t>2.10.01.851</t>
  </si>
  <si>
    <t>2.10.01.0852</t>
  </si>
  <si>
    <t>2.10.01.857</t>
  </si>
  <si>
    <t>2.10.01.859</t>
  </si>
  <si>
    <t>2.10.01.860</t>
  </si>
  <si>
    <t>2.10.01.865</t>
  </si>
  <si>
    <t>2.10.01.866</t>
  </si>
  <si>
    <t>2.10.01.867</t>
  </si>
  <si>
    <t>2.10.01.876</t>
  </si>
  <si>
    <t>2.10.01.889</t>
  </si>
  <si>
    <t>2.10.01.893</t>
  </si>
  <si>
    <t>2.10.01.896</t>
  </si>
  <si>
    <t>2.10.01.897</t>
  </si>
  <si>
    <t>2.10.01.906</t>
  </si>
  <si>
    <t>2.10.01.910</t>
  </si>
  <si>
    <t>2.10.01.912</t>
  </si>
  <si>
    <t>2.10.01.917</t>
  </si>
  <si>
    <t>2.10.01.925</t>
  </si>
  <si>
    <t>2.10.01.928</t>
  </si>
  <si>
    <t>2.10.01.955</t>
  </si>
  <si>
    <t>2.10.01.965</t>
  </si>
  <si>
    <t>2.10.01.976</t>
  </si>
  <si>
    <t>2.10.01.985</t>
  </si>
  <si>
    <t>2.10.01.988</t>
  </si>
  <si>
    <t>2.10.01.993</t>
  </si>
  <si>
    <t>2.10.01.1006</t>
  </si>
  <si>
    <t>2.10.01.1010</t>
  </si>
  <si>
    <t>2.10.01.1022</t>
  </si>
  <si>
    <t>2.10.01.1027</t>
  </si>
  <si>
    <t>2.10.01.1045</t>
  </si>
  <si>
    <t>2.10.01.1046</t>
  </si>
  <si>
    <t>2.10.01.1049</t>
  </si>
  <si>
    <t>2.10.01.1054</t>
  </si>
  <si>
    <t>2.10.01.1055</t>
  </si>
  <si>
    <t>2.10.01.1058</t>
  </si>
  <si>
    <t>2.10.01.1059</t>
  </si>
  <si>
    <t>2.10.01.1069</t>
  </si>
  <si>
    <t>2.10.01.1070</t>
  </si>
  <si>
    <t>2.10.01.1072</t>
  </si>
  <si>
    <t>2.10.01.1075</t>
  </si>
  <si>
    <t>2.10.01.1076</t>
  </si>
  <si>
    <t>2.10.01.1077</t>
  </si>
  <si>
    <t>2.10.01.1078</t>
  </si>
  <si>
    <t>2.10.01.1081</t>
  </si>
  <si>
    <t>2.10.01.1091</t>
  </si>
  <si>
    <t>2.10.01.1100</t>
  </si>
  <si>
    <t>2.10.01.1101</t>
  </si>
  <si>
    <t>2.10.01.1103</t>
  </si>
  <si>
    <t>2.10.01.1104</t>
  </si>
  <si>
    <t>2.10.01.1106</t>
  </si>
  <si>
    <t>2.10.01.1112</t>
  </si>
  <si>
    <t>2.10.01.1113</t>
  </si>
  <si>
    <t>2.10.01.1114</t>
  </si>
  <si>
    <t>2.10.01.1123</t>
  </si>
  <si>
    <t>2.10.01.1147</t>
  </si>
  <si>
    <t>2.10.01.1148</t>
  </si>
  <si>
    <t>2.10.01.1149</t>
  </si>
  <si>
    <t>2.10.01.1150</t>
  </si>
  <si>
    <t>2.10.01.1156</t>
  </si>
  <si>
    <t>2.10.01.1158</t>
  </si>
  <si>
    <t>2.10.01.1169</t>
  </si>
  <si>
    <t>2.10.01.1172</t>
  </si>
  <si>
    <t>2.10.01.1175</t>
  </si>
  <si>
    <t>2.10.01.1179</t>
  </si>
  <si>
    <t>2.10.01.1188</t>
  </si>
  <si>
    <t>2.10.01.1189</t>
  </si>
  <si>
    <t>2.10.01.1191</t>
  </si>
  <si>
    <t>2.10.01.1193</t>
  </si>
  <si>
    <t>2.10.01.1194</t>
  </si>
  <si>
    <t>2.10.01.1195</t>
  </si>
  <si>
    <t>2.10.01.1196</t>
  </si>
  <si>
    <t>2.10.01.1197</t>
  </si>
  <si>
    <t>2.10.01.1198</t>
  </si>
  <si>
    <t>Total Hutang Usaha</t>
  </si>
  <si>
    <t>HUTANG PEMBELIAN AKTIVA</t>
  </si>
  <si>
    <t>Hutang lain-lain</t>
  </si>
  <si>
    <t>2.10.02.10.01</t>
  </si>
  <si>
    <t>2.10.02.10.02</t>
  </si>
  <si>
    <t>2.10.02.10.24</t>
  </si>
  <si>
    <t>2.10.02.10.35</t>
  </si>
  <si>
    <t>2.10.02.10.81</t>
  </si>
  <si>
    <t>2.10.02.10.87</t>
  </si>
  <si>
    <t>2.10.02.11.23</t>
  </si>
  <si>
    <t>2.10.02.11.42</t>
  </si>
  <si>
    <t>2.10.02.11.49</t>
  </si>
  <si>
    <t>Total Pembelian Aktiva</t>
  </si>
  <si>
    <t>UANG MUKA PENJUALAN</t>
  </si>
  <si>
    <t>2.10.06.02</t>
  </si>
  <si>
    <t>Uang Muka Penjualan RBD PO</t>
  </si>
  <si>
    <t>2.10.06.03</t>
  </si>
  <si>
    <t>Uang Muka Penjualan Lain-lain</t>
  </si>
  <si>
    <t>Total Uang muka penjualan</t>
  </si>
  <si>
    <t>HUTANG BANK</t>
  </si>
  <si>
    <t>2.10.03.01</t>
  </si>
  <si>
    <t>2.10.03.05</t>
  </si>
  <si>
    <t>2.10.03.11</t>
  </si>
  <si>
    <t>2.10.03.12</t>
  </si>
  <si>
    <t>Total Hutang Bank</t>
  </si>
  <si>
    <t>HUTANG PAJAK</t>
  </si>
  <si>
    <t>2.10.04.01</t>
  </si>
  <si>
    <t>PPh Pasal 21</t>
  </si>
  <si>
    <t>2.10.04.02</t>
  </si>
  <si>
    <t>PPh Pasal 23</t>
  </si>
  <si>
    <t>2.10.04.06</t>
  </si>
  <si>
    <t>PPh Final</t>
  </si>
  <si>
    <t>2.10.04.08</t>
  </si>
  <si>
    <t>PPh 29</t>
  </si>
  <si>
    <t>2.10.04.09</t>
  </si>
  <si>
    <t>PPN DN</t>
  </si>
  <si>
    <t>Total Hutang Pajak</t>
  </si>
  <si>
    <t>HUTANG BIAYA</t>
  </si>
  <si>
    <t>2.10.05.01</t>
  </si>
  <si>
    <t>Listrik</t>
  </si>
  <si>
    <t>2.10.05.02</t>
  </si>
  <si>
    <t>Telepon</t>
  </si>
  <si>
    <t>2.10.05.03</t>
  </si>
  <si>
    <t>2.10.05.08</t>
  </si>
  <si>
    <t>2.10.05.10</t>
  </si>
  <si>
    <t>PT. Jamsostek</t>
  </si>
  <si>
    <t>2.10.05.11</t>
  </si>
  <si>
    <t>2.10.05.12</t>
  </si>
  <si>
    <t>2.10.05.34</t>
  </si>
  <si>
    <t>2.10.05.44</t>
  </si>
  <si>
    <t>Total Hutang Biaya</t>
  </si>
  <si>
    <t>HUTANG LAIN-LAIN</t>
  </si>
  <si>
    <t>2.10.09.01</t>
  </si>
  <si>
    <t>Hutang Lain-lain</t>
  </si>
  <si>
    <t>2.10.07.03</t>
  </si>
  <si>
    <t>PT. BCA Finance 2</t>
  </si>
  <si>
    <t>2.11.04</t>
  </si>
  <si>
    <t>2.10.08.01</t>
  </si>
  <si>
    <t>Etimasi Kewajiban Imbalan Pasca Kerja</t>
  </si>
  <si>
    <t>2.11.03.01</t>
  </si>
  <si>
    <t>Bank Mandiri KIII</t>
  </si>
  <si>
    <t>2.11.06</t>
  </si>
  <si>
    <t>Hutang BCA Finance - Jk. Panjang</t>
  </si>
  <si>
    <t>2.11.05</t>
  </si>
  <si>
    <t>Hutang Deviden</t>
  </si>
  <si>
    <t>Total Dividen</t>
  </si>
  <si>
    <t>TOTAL LIABILITIES</t>
  </si>
  <si>
    <t>EKUITAS</t>
  </si>
  <si>
    <t>Modal Saham</t>
  </si>
  <si>
    <t>Laba/Rugi Ditahan</t>
  </si>
  <si>
    <t>Pendapatan (beban) komprehensif lainnya</t>
  </si>
  <si>
    <t>Dividen share for year 2018</t>
  </si>
  <si>
    <t>Laba / rugi tahun berjalan</t>
  </si>
  <si>
    <t>TOTAL EQUITIES</t>
  </si>
  <si>
    <t>TOTAL LIABILITIES AND EQUITIES</t>
  </si>
  <si>
    <t>Working Profit and Loss Sheet</t>
  </si>
  <si>
    <t>PENJUALAN</t>
  </si>
  <si>
    <t>4.10.01</t>
  </si>
  <si>
    <t>Oil Refined CNO</t>
  </si>
  <si>
    <t>4.10.02</t>
  </si>
  <si>
    <t>Oil RBD PO</t>
  </si>
  <si>
    <t>4.10.03</t>
  </si>
  <si>
    <t>RBD Olein</t>
  </si>
  <si>
    <t>4.10.04</t>
  </si>
  <si>
    <t>PFAD</t>
  </si>
  <si>
    <t>4.10.05</t>
  </si>
  <si>
    <t>CFAD</t>
  </si>
  <si>
    <t>4.10.06</t>
  </si>
  <si>
    <t>R Stearine</t>
  </si>
  <si>
    <t>4.10.09</t>
  </si>
  <si>
    <t>Shortening</t>
  </si>
  <si>
    <t>4.10.10</t>
  </si>
  <si>
    <t>Penjualan Lain Lain</t>
  </si>
  <si>
    <t>4.30.03</t>
  </si>
  <si>
    <t>Retur RBD Olein</t>
  </si>
  <si>
    <t>4.30.07</t>
  </si>
  <si>
    <t>Retur Shortening</t>
  </si>
  <si>
    <t>Total penjualan</t>
  </si>
  <si>
    <t>BEBAN POKOK PENJUALAN</t>
  </si>
  <si>
    <t>Beban produksi langsung</t>
  </si>
  <si>
    <t>5.10.01.01</t>
  </si>
  <si>
    <t>Pemakaian bahan baku</t>
  </si>
  <si>
    <t>5.10.01.02</t>
  </si>
  <si>
    <t>Susut dalam proses produksi</t>
  </si>
  <si>
    <t>5.10.01.03</t>
  </si>
  <si>
    <t>Susut pembelian bahan baku</t>
  </si>
  <si>
    <t>Pemakaian bahan pembantu</t>
  </si>
  <si>
    <t>5.10.02</t>
  </si>
  <si>
    <t>Tenaga kerja langsung</t>
  </si>
  <si>
    <t>5.10.03.01</t>
  </si>
  <si>
    <t>Gaji karyawan pabrik</t>
  </si>
  <si>
    <t>5.10.03.02</t>
  </si>
  <si>
    <t>Uang Makan</t>
  </si>
  <si>
    <t>5.10.03.03</t>
  </si>
  <si>
    <t>Lembur</t>
  </si>
  <si>
    <t>5.10.03.04</t>
  </si>
  <si>
    <t>Pengobatan</t>
  </si>
  <si>
    <t>5.10.03.08</t>
  </si>
  <si>
    <t>Tunjangan Hari Raya ( THR )</t>
  </si>
  <si>
    <t>Beban Produksi Tidak Langsung</t>
  </si>
  <si>
    <t>5.20.01.01</t>
  </si>
  <si>
    <t>Gaji Staf Produksi</t>
  </si>
  <si>
    <t>5.20.01.02</t>
  </si>
  <si>
    <t>5.20.01.03</t>
  </si>
  <si>
    <t>5.20.01.04</t>
  </si>
  <si>
    <t>Transport</t>
  </si>
  <si>
    <t>5.20.01.08</t>
  </si>
  <si>
    <t>5.20.01.10</t>
  </si>
  <si>
    <t>Upah</t>
  </si>
  <si>
    <t>Bahan-bahan kimia dan bahan produksi</t>
  </si>
  <si>
    <t>5.20.02.01</t>
  </si>
  <si>
    <t>Bahan-bahan kimia &amp; alat lab.</t>
  </si>
  <si>
    <t>5.20.02.02</t>
  </si>
  <si>
    <t>Bahan-bahan produksi</t>
  </si>
  <si>
    <t>Bahan bakar dan pelumas</t>
  </si>
  <si>
    <t>5.20.03.04</t>
  </si>
  <si>
    <t xml:space="preserve">Batu Bara </t>
  </si>
  <si>
    <t>5.20.03.05</t>
  </si>
  <si>
    <t>Gas</t>
  </si>
  <si>
    <t>Keperluan pabrik</t>
  </si>
  <si>
    <t>5.20.04.01</t>
  </si>
  <si>
    <t>Alat-alat &amp; keb. Pabrik</t>
  </si>
  <si>
    <t>5.20.04.02</t>
  </si>
  <si>
    <t>Pajak pemanfaatan air bawah tanah</t>
  </si>
  <si>
    <t>5.20.04.03</t>
  </si>
  <si>
    <t>Air PAM</t>
  </si>
  <si>
    <t>Penyusutan</t>
  </si>
  <si>
    <t>5.20.05.01</t>
  </si>
  <si>
    <t>Bangunan</t>
  </si>
  <si>
    <t>5.20.05.02</t>
  </si>
  <si>
    <t>Instalasi listrik</t>
  </si>
  <si>
    <t>5.20.05.03</t>
  </si>
  <si>
    <t>Mesin-mesin</t>
  </si>
  <si>
    <t>5.20.05.04</t>
  </si>
  <si>
    <t>Inventaris pabrik</t>
  </si>
  <si>
    <t>5.20.05.05</t>
  </si>
  <si>
    <t xml:space="preserve">Kendaraan </t>
  </si>
  <si>
    <t>Reparasi dan pemeliharaan</t>
  </si>
  <si>
    <t>5.20.06.02</t>
  </si>
  <si>
    <t>Prasarana</t>
  </si>
  <si>
    <t>5.20.06.04</t>
  </si>
  <si>
    <t>Reparasi dan Pemeliharaan Mesin Mesin</t>
  </si>
  <si>
    <t>5.20.06.05</t>
  </si>
  <si>
    <t>Reparasi dan Pemeliharaan Kendaraan Bermotor</t>
  </si>
  <si>
    <t>5.20.06.06</t>
  </si>
  <si>
    <t>Reparasi Bangunan, sarana dan pemeliharaan  Inv. Pabrik</t>
  </si>
  <si>
    <t>Listrik dan telephon</t>
  </si>
  <si>
    <t>5.20.07.01</t>
  </si>
  <si>
    <t>5.20.08</t>
  </si>
  <si>
    <t>Biaya Impor</t>
  </si>
  <si>
    <t>Asuransi</t>
  </si>
  <si>
    <t>5.20.10</t>
  </si>
  <si>
    <t>Ongkos angkut</t>
  </si>
  <si>
    <t>5.20.11.01</t>
  </si>
  <si>
    <t>Ongkos Angkut Minyak CNO &amp; CPO</t>
  </si>
  <si>
    <t>5.20.11.03</t>
  </si>
  <si>
    <t>Biaya bongkar/muat ampas minyak</t>
  </si>
  <si>
    <t>Persediaan barang jadi</t>
  </si>
  <si>
    <t>5.90.00.01</t>
  </si>
  <si>
    <t>Awal tahun</t>
  </si>
  <si>
    <t>5.90.00.02</t>
  </si>
  <si>
    <t>Pembelian</t>
  </si>
  <si>
    <t>5.90.00.03</t>
  </si>
  <si>
    <t>Akhir Tahun</t>
  </si>
  <si>
    <t>Total Beban Pokok Penjualan</t>
  </si>
  <si>
    <t>Gross Profit (Loss)</t>
  </si>
  <si>
    <t>BEBAN PENJUALAN</t>
  </si>
  <si>
    <t>Kas Diskon</t>
  </si>
  <si>
    <t>Gaji dan tunjangan-tunjangan</t>
  </si>
  <si>
    <t>6.10.03</t>
  </si>
  <si>
    <t>6.10.04.02</t>
  </si>
  <si>
    <t>Komisi Penjualan</t>
  </si>
  <si>
    <t>6.1004.01</t>
  </si>
  <si>
    <t>Promosi &amp; Iklan</t>
  </si>
  <si>
    <t>Pengangkutan</t>
  </si>
  <si>
    <t>6.10.05.01</t>
  </si>
  <si>
    <t>Ongkos Angkut</t>
  </si>
  <si>
    <t>6.10.07.01</t>
  </si>
  <si>
    <t>Biaya Ekspor</t>
  </si>
  <si>
    <t>Perjalanan Dinas</t>
  </si>
  <si>
    <t>6.10.06.01</t>
  </si>
  <si>
    <t>Ticket</t>
  </si>
  <si>
    <t>6.10.06.02</t>
  </si>
  <si>
    <t>Penginapan</t>
  </si>
  <si>
    <t>6.10.06.03</t>
  </si>
  <si>
    <t>Transport dan tol</t>
  </si>
  <si>
    <t>6.10.06.04</t>
  </si>
  <si>
    <t>Bahan bakar</t>
  </si>
  <si>
    <t>6.10.06.05</t>
  </si>
  <si>
    <t>Parkir</t>
  </si>
  <si>
    <t>6.10.06.06</t>
  </si>
  <si>
    <t>Makan</t>
  </si>
  <si>
    <t>6.10.09.04</t>
  </si>
  <si>
    <t>Kendaraan bermotor</t>
  </si>
  <si>
    <t>Listrik dan telepon</t>
  </si>
  <si>
    <t>6.10.10.02</t>
  </si>
  <si>
    <t>Telephon</t>
  </si>
  <si>
    <t>Perijinan</t>
  </si>
  <si>
    <t>6.10.11.01</t>
  </si>
  <si>
    <t>Surat dan pajak kendaraan</t>
  </si>
  <si>
    <t>Beban Penjualan Lainnya</t>
  </si>
  <si>
    <t>6.10.12.01</t>
  </si>
  <si>
    <t>6.10.12.02</t>
  </si>
  <si>
    <t>Total Beban Penjualan</t>
  </si>
  <si>
    <t>BEBAN UMUM &amp; ADM.</t>
  </si>
  <si>
    <t>Gaji &amp; Tunjangan</t>
  </si>
  <si>
    <t>6.20.01.01</t>
  </si>
  <si>
    <t>Gaji</t>
  </si>
  <si>
    <t>6.20.01.02</t>
  </si>
  <si>
    <t>6.20.01.03</t>
  </si>
  <si>
    <t>6.20.01.04</t>
  </si>
  <si>
    <t>6.20.01.05</t>
  </si>
  <si>
    <t>6.20.01.06</t>
  </si>
  <si>
    <t>Pesangon</t>
  </si>
  <si>
    <t>6.20.01.08</t>
  </si>
  <si>
    <t>THR</t>
  </si>
  <si>
    <t>6.20.01.09</t>
  </si>
  <si>
    <t>PPh 21</t>
  </si>
  <si>
    <t>6.20.02</t>
  </si>
  <si>
    <t>Honor &amp; upah</t>
  </si>
  <si>
    <t>6.20.03</t>
  </si>
  <si>
    <t>6.20.04.01</t>
  </si>
  <si>
    <t>6.20.04.02</t>
  </si>
  <si>
    <t>6.20.04.03</t>
  </si>
  <si>
    <t>Transport &amp; Tol</t>
  </si>
  <si>
    <t>6.20.04.04</t>
  </si>
  <si>
    <t>Bahan Bakar</t>
  </si>
  <si>
    <t>6.20.04.05</t>
  </si>
  <si>
    <t>6.20.04.06</t>
  </si>
  <si>
    <t>Keperluan Kantor</t>
  </si>
  <si>
    <t>6.20.05.01</t>
  </si>
  <si>
    <t>Alat-alat tulis dan keb. ktr.</t>
  </si>
  <si>
    <t>6.20.05.02</t>
  </si>
  <si>
    <t>Benda pos dan materai</t>
  </si>
  <si>
    <t>6.20.05.03</t>
  </si>
  <si>
    <t>Foto copy</t>
  </si>
  <si>
    <t>6.20.05.04</t>
  </si>
  <si>
    <t xml:space="preserve">Cetakan </t>
  </si>
  <si>
    <t>6.20.05.09</t>
  </si>
  <si>
    <t>6.20.05.10</t>
  </si>
  <si>
    <t>Dapur</t>
  </si>
  <si>
    <t>6.20.06.01</t>
  </si>
  <si>
    <t>6.20.06.03</t>
  </si>
  <si>
    <t>6.20.06.04</t>
  </si>
  <si>
    <t>6.20.06.06</t>
  </si>
  <si>
    <t>Penyusutan Aktiva Leasing</t>
  </si>
  <si>
    <t xml:space="preserve">Bangunan  </t>
  </si>
  <si>
    <t>6.20.07.04</t>
  </si>
  <si>
    <t>Reparasi &amp; Pemeliharaan Kendaraan Bermotor</t>
  </si>
  <si>
    <t>6.20.07.05</t>
  </si>
  <si>
    <t>Reparasi &amp; Pemeliharaan Inventaris Kantor</t>
  </si>
  <si>
    <t>6.20.08.01</t>
  </si>
  <si>
    <t>6.20.08.02</t>
  </si>
  <si>
    <t>6.20.09.01</t>
  </si>
  <si>
    <t>Perijinanan Dan Pajak Kendaraan</t>
  </si>
  <si>
    <t>6.20.09.02</t>
  </si>
  <si>
    <t>Perijinan Dan Legal Kantor</t>
  </si>
  <si>
    <t>Konsultan</t>
  </si>
  <si>
    <t>6.20.10.01</t>
  </si>
  <si>
    <t>Audit</t>
  </si>
  <si>
    <t>6.20.10.02</t>
  </si>
  <si>
    <t>Beban  Jaminan Sosial tenaga kerja</t>
  </si>
  <si>
    <t>Administrasi bank</t>
  </si>
  <si>
    <t>6.20.11.01.01</t>
  </si>
  <si>
    <t>6.20.11.01.04</t>
  </si>
  <si>
    <t>6.20.11.01.06</t>
  </si>
  <si>
    <t>6.20.11.01.07</t>
  </si>
  <si>
    <t>6.20.11.01.10</t>
  </si>
  <si>
    <t>6.20.11.01.11</t>
  </si>
  <si>
    <t>6.20.11.01.13</t>
  </si>
  <si>
    <t>6.20.11.01.15</t>
  </si>
  <si>
    <t>6.20.11.01.16</t>
  </si>
  <si>
    <t>6.20.11.01.18</t>
  </si>
  <si>
    <t>6.20.11.01.19</t>
  </si>
  <si>
    <t>6.20.11.01.20</t>
  </si>
  <si>
    <t>6.20.11.01.21</t>
  </si>
  <si>
    <t>6.20.11.01.22</t>
  </si>
  <si>
    <t>6.20.11.01.23</t>
  </si>
  <si>
    <t>6.20.11.01.30</t>
  </si>
  <si>
    <t>6.20.11.01.31</t>
  </si>
  <si>
    <t>6.20.12.01</t>
  </si>
  <si>
    <t>Beban Sewa Bangunan</t>
  </si>
  <si>
    <t>6.20.13.01</t>
  </si>
  <si>
    <t>Pajak Bumi Dan Bangunan</t>
  </si>
  <si>
    <t>Entertainment dan sumbangan</t>
  </si>
  <si>
    <t>6.20.15.01</t>
  </si>
  <si>
    <t>Entertainment &amp; Sumbangan</t>
  </si>
  <si>
    <t>6.20.14</t>
  </si>
  <si>
    <t>6.20.18</t>
  </si>
  <si>
    <t>Beban Pajak PPh Ps 21</t>
  </si>
  <si>
    <t>6.20.21</t>
  </si>
  <si>
    <t>Beban Pajak Lainnya</t>
  </si>
  <si>
    <t>6.20.20</t>
  </si>
  <si>
    <t>Total Beban Umum dan Adm</t>
  </si>
  <si>
    <t>PENDAPATAN (BEBAN) LAIN-LAIN</t>
  </si>
  <si>
    <t>Pendapatan Bunga</t>
  </si>
  <si>
    <t>7.10.01</t>
  </si>
  <si>
    <t>7.10.08</t>
  </si>
  <si>
    <t>7.10.09</t>
  </si>
  <si>
    <t>7.10.10</t>
  </si>
  <si>
    <t>7.10.11</t>
  </si>
  <si>
    <t>7.10.13</t>
  </si>
  <si>
    <t>7.10.14</t>
  </si>
  <si>
    <t>7.10.15</t>
  </si>
  <si>
    <t>7.10.16</t>
  </si>
  <si>
    <t>7.10.17</t>
  </si>
  <si>
    <t>7.10.22</t>
  </si>
  <si>
    <t>7.10.25</t>
  </si>
  <si>
    <t>7.30</t>
  </si>
  <si>
    <t>Laba Atas Kurs Valuta Asing</t>
  </si>
  <si>
    <t>7.50</t>
  </si>
  <si>
    <t>Pendapatan Lain-lain</t>
  </si>
  <si>
    <t>7.60</t>
  </si>
  <si>
    <t>Pendapatan dari asuransi</t>
  </si>
  <si>
    <t>Total Pendapatan lain-lain</t>
  </si>
  <si>
    <t>Beban Lain-lain</t>
  </si>
  <si>
    <t>8.20</t>
  </si>
  <si>
    <t>Rugi Atas Penjualan Aktiva Tetap</t>
  </si>
  <si>
    <t>8.30</t>
  </si>
  <si>
    <t>Rugi Atas Kurs Valuta Asing</t>
  </si>
  <si>
    <t>8.31</t>
  </si>
  <si>
    <t>Biaya Swap Point</t>
  </si>
  <si>
    <t>8.40</t>
  </si>
  <si>
    <t>Total Beban lain-lain</t>
  </si>
  <si>
    <t>TOTAL PENDAPATAN (BEBAN) LAIN-LAIN</t>
  </si>
  <si>
    <t>Profit (Loss) from Operating Activities</t>
  </si>
  <si>
    <t>BEBAN KEUANGAN</t>
  </si>
  <si>
    <t>8.10.01</t>
  </si>
  <si>
    <t>8.10.02</t>
  </si>
  <si>
    <t>8.10.09</t>
  </si>
  <si>
    <t>8.10.12</t>
  </si>
  <si>
    <t>Profit (Loss) before Tax</t>
  </si>
  <si>
    <t>Beban Kompherensive Lain</t>
  </si>
  <si>
    <t>PENGHASILAN KOMPREHENSIF LAIN</t>
  </si>
  <si>
    <t>7.70</t>
  </si>
  <si>
    <t>PAJAK TANGGUHAN</t>
  </si>
  <si>
    <t>8.50</t>
  </si>
  <si>
    <t>PAJAK PENGHASILAN</t>
  </si>
  <si>
    <t>Profit (Loss) after Tax</t>
  </si>
  <si>
    <t>1.10.06.00</t>
  </si>
  <si>
    <t>ASET TETAP</t>
  </si>
  <si>
    <t>NO</t>
  </si>
  <si>
    <t>PT. ATLAS contoh</t>
  </si>
  <si>
    <t>Beban Cadangan Imbalan Kerja</t>
  </si>
  <si>
    <t>Liabilitas Pajak Tangguhan</t>
  </si>
  <si>
    <t>Tambahan modal  Tax Amnesty</t>
  </si>
  <si>
    <t>ASET  LEASING</t>
  </si>
  <si>
    <t>Aset Leasing</t>
  </si>
  <si>
    <t>Akum Peny Aset Leasing (kendaraan)</t>
  </si>
  <si>
    <t>ASET LAIN LAIN</t>
  </si>
  <si>
    <t>ASET PAJAK TANGGUHAN</t>
  </si>
  <si>
    <t>SELISIH ASET  DENGAN  PASIVA</t>
  </si>
  <si>
    <t>Multilab Sukses</t>
  </si>
  <si>
    <t>Persediaan</t>
  </si>
  <si>
    <t>Uang Muka Pajak</t>
  </si>
  <si>
    <t>EKUITAS LAINNYA</t>
  </si>
  <si>
    <t>Piutang Usaha</t>
  </si>
  <si>
    <t>ROUNDDOWN HIDUP</t>
  </si>
  <si>
    <t>ROUNDDOWN MATI</t>
  </si>
  <si>
    <t>HEADER AKUN</t>
  </si>
  <si>
    <t>NAMA AKUN</t>
  </si>
  <si>
    <t>110010103</t>
  </si>
  <si>
    <t>110010104</t>
  </si>
  <si>
    <t>110010105</t>
  </si>
  <si>
    <t>110010106</t>
  </si>
  <si>
    <t>110010107</t>
  </si>
  <si>
    <t>110010108</t>
  </si>
  <si>
    <t>110010109</t>
  </si>
  <si>
    <t>11001020101</t>
  </si>
  <si>
    <t>11001020103</t>
  </si>
  <si>
    <t>11001020106</t>
  </si>
  <si>
    <t>11001020107</t>
  </si>
  <si>
    <t>11001020109</t>
  </si>
  <si>
    <t>11001020202</t>
  </si>
  <si>
    <t>11001020203</t>
  </si>
  <si>
    <t>11001020204</t>
  </si>
  <si>
    <t>11001020205</t>
  </si>
  <si>
    <t>11001020206</t>
  </si>
  <si>
    <t>11001020303</t>
  </si>
  <si>
    <t>11001020401</t>
  </si>
  <si>
    <t>11001020402</t>
  </si>
  <si>
    <t>11001020403</t>
  </si>
  <si>
    <t>11001020404</t>
  </si>
  <si>
    <t>11001020501</t>
  </si>
  <si>
    <t>11001020502</t>
  </si>
  <si>
    <t>11001020503</t>
  </si>
  <si>
    <t>11001020504</t>
  </si>
  <si>
    <t>11001020601</t>
  </si>
  <si>
    <t>1100201</t>
  </si>
  <si>
    <t>1100202</t>
  </si>
  <si>
    <t>1100204</t>
  </si>
  <si>
    <t>1100205</t>
  </si>
  <si>
    <t>1100301</t>
  </si>
  <si>
    <t>110040001</t>
  </si>
  <si>
    <t>110040003</t>
  </si>
  <si>
    <t>110040004</t>
  </si>
  <si>
    <t>110040007</t>
  </si>
  <si>
    <t>110040011</t>
  </si>
  <si>
    <t>110040013</t>
  </si>
  <si>
    <t>110040014</t>
  </si>
  <si>
    <t>110040019</t>
  </si>
  <si>
    <t>110040020</t>
  </si>
  <si>
    <t>110040028</t>
  </si>
  <si>
    <t>110040034</t>
  </si>
  <si>
    <t>110040039</t>
  </si>
  <si>
    <t>110040048</t>
  </si>
  <si>
    <t>110040062</t>
  </si>
  <si>
    <t>110040069</t>
  </si>
  <si>
    <t>110040070</t>
  </si>
  <si>
    <t>110040075</t>
  </si>
  <si>
    <t>110040095</t>
  </si>
  <si>
    <t>110040105</t>
  </si>
  <si>
    <t>110040108</t>
  </si>
  <si>
    <t>110040118</t>
  </si>
  <si>
    <t>110040119</t>
  </si>
  <si>
    <t>110040138</t>
  </si>
  <si>
    <t>110040139</t>
  </si>
  <si>
    <t>110040142</t>
  </si>
  <si>
    <t>110040143</t>
  </si>
  <si>
    <t>110040155</t>
  </si>
  <si>
    <t>110040159</t>
  </si>
  <si>
    <t>110040163</t>
  </si>
  <si>
    <t>110040164</t>
  </si>
  <si>
    <t>110040165</t>
  </si>
  <si>
    <t>110040166</t>
  </si>
  <si>
    <t>110040167</t>
  </si>
  <si>
    <t>110040171</t>
  </si>
  <si>
    <t>110040172</t>
  </si>
  <si>
    <t>110040180</t>
  </si>
  <si>
    <t>110040189</t>
  </si>
  <si>
    <t>110040190</t>
  </si>
  <si>
    <t>110040191</t>
  </si>
  <si>
    <t>110040193</t>
  </si>
  <si>
    <t>110040195</t>
  </si>
  <si>
    <t>110040202</t>
  </si>
  <si>
    <t>110040204</t>
  </si>
  <si>
    <t>110040206</t>
  </si>
  <si>
    <t>110040211</t>
  </si>
  <si>
    <t>110040212</t>
  </si>
  <si>
    <t>110040213</t>
  </si>
  <si>
    <t>110040225</t>
  </si>
  <si>
    <t>1100600</t>
  </si>
  <si>
    <t>21105</t>
  </si>
  <si>
    <t>REPLACE TITIK</t>
  </si>
  <si>
    <t>UBANG ANGKA</t>
  </si>
  <si>
    <t>TAMBAH DIGIT</t>
  </si>
  <si>
    <t>CEK JUMLAH KARAKTER</t>
  </si>
  <si>
    <t>PROSES TRIM</t>
  </si>
  <si>
    <t>CEK AKUN GANDA</t>
  </si>
  <si>
    <t>CEK NAMA AKUN GANDA</t>
  </si>
  <si>
    <t>UBAH VALUE</t>
  </si>
  <si>
    <t>2.10.04</t>
  </si>
  <si>
    <t>MATIKAN RUMUS VALUE</t>
  </si>
  <si>
    <t>SARING DEFAUKT AKUN</t>
  </si>
  <si>
    <t>43003</t>
  </si>
  <si>
    <t>52008</t>
  </si>
  <si>
    <t>62021</t>
  </si>
  <si>
    <t>Row Labels</t>
  </si>
  <si>
    <t>Grand Total</t>
  </si>
  <si>
    <t>Count of NAMA AKUN</t>
  </si>
  <si>
    <t>ABS SALDO DES 2018</t>
  </si>
  <si>
    <t>Entertaiment</t>
  </si>
  <si>
    <t>110010102</t>
  </si>
  <si>
    <t>PT ABC 1</t>
  </si>
  <si>
    <t>PT ABC 2</t>
  </si>
  <si>
    <t>PT ABC 3</t>
  </si>
  <si>
    <t>PT ABC 4</t>
  </si>
  <si>
    <t>PT ABC 5</t>
  </si>
  <si>
    <t>PT ABC 6</t>
  </si>
  <si>
    <t>PT ABC 9</t>
  </si>
  <si>
    <t>PT ABC 10</t>
  </si>
  <si>
    <t>PT ABC 11</t>
  </si>
  <si>
    <t>PT ABC 12</t>
  </si>
  <si>
    <t>PT ABC 13</t>
  </si>
  <si>
    <t>PT ABC 14</t>
  </si>
  <si>
    <t>PT ABC 15</t>
  </si>
  <si>
    <t>PT ABC 16</t>
  </si>
  <si>
    <t>PT ABC 17</t>
  </si>
  <si>
    <t>PT ABC 18</t>
  </si>
  <si>
    <t>PT ABC 19</t>
  </si>
  <si>
    <t>PT ABC 20</t>
  </si>
  <si>
    <t>PT ABC 21</t>
  </si>
  <si>
    <t>PT ABC 22</t>
  </si>
  <si>
    <t>PT ABC 23</t>
  </si>
  <si>
    <t>PT ABC 24</t>
  </si>
  <si>
    <t>PT ABC 25</t>
  </si>
  <si>
    <t>PT ABC 26</t>
  </si>
  <si>
    <t>PT ABC 27</t>
  </si>
  <si>
    <t>PT ABC 28</t>
  </si>
  <si>
    <t>PT ABC 29</t>
  </si>
  <si>
    <t>PT ABC 30</t>
  </si>
  <si>
    <t>PT ABC 31</t>
  </si>
  <si>
    <t>PT ABC 32</t>
  </si>
  <si>
    <t>PT ABC 33</t>
  </si>
  <si>
    <t>PT ABC 34</t>
  </si>
  <si>
    <t>PT ABC 35</t>
  </si>
  <si>
    <t>PT ABC 36</t>
  </si>
  <si>
    <t>PT ABC 37</t>
  </si>
  <si>
    <t>PT ABC 38</t>
  </si>
  <si>
    <t>PT ABC 39</t>
  </si>
  <si>
    <t>PT ABC 40</t>
  </si>
  <si>
    <t>PT ABC 41</t>
  </si>
  <si>
    <t>PT ABC 42</t>
  </si>
  <si>
    <t>PT ABC 43</t>
  </si>
  <si>
    <t>PT ABC 44</t>
  </si>
  <si>
    <t>PT ABC 45</t>
  </si>
  <si>
    <t>PT ABC 46</t>
  </si>
  <si>
    <t>PT ABC 47</t>
  </si>
  <si>
    <t>PT ABC 48</t>
  </si>
  <si>
    <t>PT ABC 49</t>
  </si>
  <si>
    <t>PT ABC 50</t>
  </si>
  <si>
    <t>PT ABC 51</t>
  </si>
  <si>
    <t>PT ABC 52</t>
  </si>
  <si>
    <t>PT ABC 53</t>
  </si>
  <si>
    <t>PT ABC 54</t>
  </si>
  <si>
    <t>PT ABC 55</t>
  </si>
  <si>
    <t>PT ABC 56</t>
  </si>
  <si>
    <t>PT ABC 57</t>
  </si>
  <si>
    <t>PT ABC 58</t>
  </si>
  <si>
    <t>PT ABC 59</t>
  </si>
  <si>
    <t>PT ABC 60</t>
  </si>
  <si>
    <t>PT ABC 61</t>
  </si>
  <si>
    <t>PT ABC 62</t>
  </si>
  <si>
    <t>PT ABC 63</t>
  </si>
  <si>
    <t>PT ABC 64</t>
  </si>
  <si>
    <t>PT ABC 65</t>
  </si>
  <si>
    <t>PT ABC 66</t>
  </si>
  <si>
    <t>PT ABC 67</t>
  </si>
  <si>
    <t>PT ABC 68</t>
  </si>
  <si>
    <t>PT ABC 69</t>
  </si>
  <si>
    <t>PT ABC 70</t>
  </si>
  <si>
    <t>PT ABC 71</t>
  </si>
  <si>
    <t>PT ABC 72</t>
  </si>
  <si>
    <t>PT ABC 73</t>
  </si>
  <si>
    <t>PT ABC 74</t>
  </si>
  <si>
    <t>PT ABC 75</t>
  </si>
  <si>
    <t>PT ABC 76</t>
  </si>
  <si>
    <t>PT ABC 77</t>
  </si>
  <si>
    <t>PT ABC 78</t>
  </si>
  <si>
    <t>PT ABC 79</t>
  </si>
  <si>
    <t>PT ABC 80</t>
  </si>
  <si>
    <t>PT ABC 81</t>
  </si>
  <si>
    <t>PT ABC 82</t>
  </si>
  <si>
    <t>PT ABC 83</t>
  </si>
  <si>
    <t>PT ABC 84</t>
  </si>
  <si>
    <t>PT ABC 85</t>
  </si>
  <si>
    <t>PT ABC 86</t>
  </si>
  <si>
    <t>PT ABC 87</t>
  </si>
  <si>
    <t>PT ABC 88</t>
  </si>
  <si>
    <t>PT ABC 89</t>
  </si>
  <si>
    <t>PT ABC 90</t>
  </si>
  <si>
    <t>PT ABC 91</t>
  </si>
  <si>
    <t>PT ABC 92</t>
  </si>
  <si>
    <t>PT ABC 93</t>
  </si>
  <si>
    <t>PT ABC 94</t>
  </si>
  <si>
    <t>PT ABC 95</t>
  </si>
  <si>
    <t>PT ABC 96</t>
  </si>
  <si>
    <t>PT ABC 97</t>
  </si>
  <si>
    <t>PT ABC 98</t>
  </si>
  <si>
    <t>PT ABC 99</t>
  </si>
  <si>
    <t>PT ABC 100</t>
  </si>
  <si>
    <t>PT ABC 101</t>
  </si>
  <si>
    <t>PT ABC 102</t>
  </si>
  <si>
    <t>PT XXX 1</t>
  </si>
  <si>
    <t>PT XXX 2</t>
  </si>
  <si>
    <t>PT XXX 3</t>
  </si>
  <si>
    <t>PT XXX 4</t>
  </si>
  <si>
    <t>PT XXX 5</t>
  </si>
  <si>
    <t>PT XXX 6</t>
  </si>
  <si>
    <t>PT XXX 7</t>
  </si>
  <si>
    <t>PT XXX 8</t>
  </si>
  <si>
    <t>PT XXX 9</t>
  </si>
  <si>
    <t>PT XXX 10</t>
  </si>
  <si>
    <t>PT XXX 11</t>
  </si>
  <si>
    <t>PT XXX 12</t>
  </si>
  <si>
    <t>PT XXX 13</t>
  </si>
  <si>
    <t>PT XXX 14</t>
  </si>
  <si>
    <t>PT XXX 15</t>
  </si>
  <si>
    <t>PT XXX 16</t>
  </si>
  <si>
    <t>PT XXX 17</t>
  </si>
  <si>
    <t>PT XXX 18</t>
  </si>
  <si>
    <t>PT XXX 19</t>
  </si>
  <si>
    <t>PT XXX 20</t>
  </si>
  <si>
    <t>PT XXX 21</t>
  </si>
  <si>
    <t>PT XXX 22</t>
  </si>
  <si>
    <t>PT XXX 23</t>
  </si>
  <si>
    <t>PT XXX 24</t>
  </si>
  <si>
    <t>PT XXX 25</t>
  </si>
  <si>
    <t>PT XXX 26</t>
  </si>
  <si>
    <t>PT XXX 27</t>
  </si>
  <si>
    <t>PT XXX 28</t>
  </si>
  <si>
    <t>PT XXX 29</t>
  </si>
  <si>
    <t>PT XXX 30</t>
  </si>
  <si>
    <t>PT XXX 31</t>
  </si>
  <si>
    <t>PT XXX 32</t>
  </si>
  <si>
    <t>PT XXX 33</t>
  </si>
  <si>
    <t>PT XXX 34</t>
  </si>
  <si>
    <t>PT XXX 35</t>
  </si>
  <si>
    <t>PT XXX 36</t>
  </si>
  <si>
    <t>PT XXX 37</t>
  </si>
  <si>
    <t>PT XXX 38</t>
  </si>
  <si>
    <t>PT XXX 39</t>
  </si>
  <si>
    <t>PT XXX 40</t>
  </si>
  <si>
    <t>PT XXX 41</t>
  </si>
  <si>
    <t>PT XXX 42</t>
  </si>
  <si>
    <t>PT XXX 43</t>
  </si>
  <si>
    <t>PT XXX 44</t>
  </si>
  <si>
    <t>PT XXX 45</t>
  </si>
  <si>
    <t>PT XXX 46</t>
  </si>
  <si>
    <t>PT XXX 47</t>
  </si>
  <si>
    <t>PT XXX 48</t>
  </si>
  <si>
    <t>PT XXX 49</t>
  </si>
  <si>
    <t>PT XXX 50</t>
  </si>
  <si>
    <t>PT XXX 51</t>
  </si>
  <si>
    <t>PT XXX 52</t>
  </si>
  <si>
    <t>PT XXX 53</t>
  </si>
  <si>
    <t>PT XXX 54</t>
  </si>
  <si>
    <t>PT XXX 55</t>
  </si>
  <si>
    <t>PT XXX 56</t>
  </si>
  <si>
    <t>PT XXX 57</t>
  </si>
  <si>
    <t>PT XXX 58</t>
  </si>
  <si>
    <t>PT XXX 59</t>
  </si>
  <si>
    <t>PT XXX 60</t>
  </si>
  <si>
    <t>PT XXX 61</t>
  </si>
  <si>
    <t>PT XXX 62</t>
  </si>
  <si>
    <t>PT XXX 63</t>
  </si>
  <si>
    <t>PT XXX 64</t>
  </si>
  <si>
    <t>PT XXX 65</t>
  </si>
  <si>
    <t>PT XXX 66</t>
  </si>
  <si>
    <t>PT XXX 67</t>
  </si>
  <si>
    <t>PT XXX 68</t>
  </si>
  <si>
    <t>PT XXX 69</t>
  </si>
  <si>
    <t>PT XXX 70</t>
  </si>
  <si>
    <t>PT XXX 71</t>
  </si>
  <si>
    <t>PT XXX 72</t>
  </si>
  <si>
    <t>PT XXX 73</t>
  </si>
  <si>
    <t>PT XXX 74</t>
  </si>
  <si>
    <t>PT XXX 75</t>
  </si>
  <si>
    <t>PT XXX 76</t>
  </si>
  <si>
    <t>PT XXX 77</t>
  </si>
  <si>
    <t>PT XXX 78</t>
  </si>
  <si>
    <t>PT XXX 79</t>
  </si>
  <si>
    <t>PT XXX 80</t>
  </si>
  <si>
    <t>PT XXX 81</t>
  </si>
  <si>
    <t>PT XXX 82</t>
  </si>
  <si>
    <t>PT XXX 83</t>
  </si>
  <si>
    <t>PT XXX 84</t>
  </si>
  <si>
    <t>PT XXX 85</t>
  </si>
  <si>
    <t>PT XXX 86</t>
  </si>
  <si>
    <t>PT XXX 87</t>
  </si>
  <si>
    <t>PT XXX 88</t>
  </si>
  <si>
    <t>PT XXX 89</t>
  </si>
  <si>
    <t>PT XXX 90</t>
  </si>
  <si>
    <t>PT XXX 91</t>
  </si>
  <si>
    <t>PT XXX 92</t>
  </si>
  <si>
    <t>PT XXX 93</t>
  </si>
  <si>
    <t>PT XXX 94</t>
  </si>
  <si>
    <t>PT XXX 95</t>
  </si>
  <si>
    <t>PT XXX 96</t>
  </si>
  <si>
    <t>PT XXX 97</t>
  </si>
  <si>
    <t>PT XXX 98</t>
  </si>
  <si>
    <t>PT XXX 99</t>
  </si>
  <si>
    <t>PT XXX 100</t>
  </si>
  <si>
    <t>PT XXX 101</t>
  </si>
  <si>
    <t>PT XXX 102</t>
  </si>
  <si>
    <t>PT XXX 103</t>
  </si>
  <si>
    <t>PT XXX 104</t>
  </si>
  <si>
    <t>PT XXX 105</t>
  </si>
  <si>
    <t>PT XXX 106</t>
  </si>
  <si>
    <t>PT XXX 107</t>
  </si>
  <si>
    <t>PT XXX 108</t>
  </si>
  <si>
    <t>PT XXX 109</t>
  </si>
  <si>
    <t>PT XXX 110</t>
  </si>
  <si>
    <t>PT XXX 111</t>
  </si>
  <si>
    <t>PT XXX 112</t>
  </si>
  <si>
    <t>PT XXX 113</t>
  </si>
  <si>
    <t>PT XXX 114</t>
  </si>
  <si>
    <t>PT XXX 115</t>
  </si>
  <si>
    <t>PT XXX 116</t>
  </si>
  <si>
    <t>PT XXX 117</t>
  </si>
  <si>
    <t>PT XXX 118</t>
  </si>
  <si>
    <t>PT XXX 119</t>
  </si>
  <si>
    <t>PT XXX 120</t>
  </si>
  <si>
    <t>PT XXX 121</t>
  </si>
  <si>
    <t>PT XXX 122</t>
  </si>
  <si>
    <t>PT XXX 123</t>
  </si>
  <si>
    <t>PT XXX 124</t>
  </si>
  <si>
    <t>PT XXX 125</t>
  </si>
  <si>
    <t>PT XXX 126</t>
  </si>
  <si>
    <t>PT XXX 127</t>
  </si>
  <si>
    <t>PT XXX 128</t>
  </si>
  <si>
    <t>PT XXX 129</t>
  </si>
  <si>
    <t>PT XXX 130</t>
  </si>
  <si>
    <t>PT XXX 131</t>
  </si>
  <si>
    <t>PT XXX 132</t>
  </si>
  <si>
    <t>PT XXX 133</t>
  </si>
  <si>
    <t>PT XXX 134</t>
  </si>
  <si>
    <t>PT XXX 135</t>
  </si>
  <si>
    <t>PT XXX 136</t>
  </si>
  <si>
    <t>PT XXX 137</t>
  </si>
  <si>
    <t>PT XXX 138</t>
  </si>
  <si>
    <t>PT XXX 139</t>
  </si>
  <si>
    <t>PT XXX 140</t>
  </si>
  <si>
    <t>PT XXX 141</t>
  </si>
  <si>
    <t>PT XXX 142</t>
  </si>
  <si>
    <t>PT XXX 143</t>
  </si>
  <si>
    <t>PT XXX 144</t>
  </si>
  <si>
    <t>PT XXX 145</t>
  </si>
  <si>
    <t>PT XXX 146</t>
  </si>
  <si>
    <t>PT XXX 147</t>
  </si>
  <si>
    <t>PT XXX 148</t>
  </si>
  <si>
    <t>PT XXX 149</t>
  </si>
  <si>
    <t>PT XXX 150</t>
  </si>
  <si>
    <t>PT XXX 151</t>
  </si>
  <si>
    <t>PT XXX 152</t>
  </si>
  <si>
    <t>PT XXX 153</t>
  </si>
  <si>
    <t>PT XXX 154</t>
  </si>
  <si>
    <t>PT XXX 155</t>
  </si>
  <si>
    <t>PT XXX 156</t>
  </si>
  <si>
    <t>PT XXX 157</t>
  </si>
  <si>
    <t>PT XXX 158</t>
  </si>
  <si>
    <t>PT XXX 159</t>
  </si>
  <si>
    <t>PT XXX 160</t>
  </si>
  <si>
    <t>PT XXX 161</t>
  </si>
  <si>
    <t>PT XXX 162</t>
  </si>
  <si>
    <t>PT XXX 163</t>
  </si>
  <si>
    <t>PT XXX 164</t>
  </si>
  <si>
    <t>PT XXX 165</t>
  </si>
  <si>
    <t>PT XXX 166</t>
  </si>
  <si>
    <t>PT XXX 167</t>
  </si>
  <si>
    <t>PT XXX 168</t>
  </si>
  <si>
    <t>PT XXX 169</t>
  </si>
  <si>
    <t>PT XXX 170</t>
  </si>
  <si>
    <t>PT XXX 171</t>
  </si>
  <si>
    <t>PT XXX 172</t>
  </si>
  <si>
    <t>PT XXX 173</t>
  </si>
  <si>
    <t>PT XXX 174</t>
  </si>
  <si>
    <t>PT XXX 175</t>
  </si>
  <si>
    <t>PT XXX 176</t>
  </si>
  <si>
    <t>PT XXX 177</t>
  </si>
  <si>
    <t>PT XXX 178</t>
  </si>
  <si>
    <t>PT XXX 179</t>
  </si>
  <si>
    <t>PT XXX 180</t>
  </si>
  <si>
    <t>PT XXX 181</t>
  </si>
  <si>
    <t>PT XXX 182</t>
  </si>
  <si>
    <t>PT XXX 183</t>
  </si>
  <si>
    <t>PT XXX 184</t>
  </si>
  <si>
    <t>PT XXX 185</t>
  </si>
  <si>
    <t>PT XXX 186</t>
  </si>
  <si>
    <t>PT XXX 187</t>
  </si>
  <si>
    <t>PT XXX 188</t>
  </si>
  <si>
    <t>HUTANG BANK M</t>
  </si>
  <si>
    <t>HUTANG BANK C</t>
  </si>
  <si>
    <t>HUTANG BANK M KMK</t>
  </si>
  <si>
    <t>HUTANG BANK M KI</t>
  </si>
  <si>
    <t xml:space="preserve">PT. Asuransi </t>
  </si>
  <si>
    <t>PT. PGN</t>
  </si>
  <si>
    <t>PAM air</t>
  </si>
  <si>
    <t>Lawyer</t>
  </si>
  <si>
    <t>PT EKO</t>
  </si>
  <si>
    <t>Bunga Pinjaman Bank M KMK</t>
  </si>
  <si>
    <t>Bunga Pinjaman Bank M KI</t>
  </si>
  <si>
    <t>Bunga Pinjaman Bank C</t>
  </si>
  <si>
    <t>Bunga Pinjaman Finance</t>
  </si>
  <si>
    <t>Administrasi bank1</t>
  </si>
  <si>
    <t>Administrasi bank2</t>
  </si>
  <si>
    <t>Administrasi bank3</t>
  </si>
  <si>
    <t>Administrasi bank4</t>
  </si>
  <si>
    <t>Administrasi bank5</t>
  </si>
  <si>
    <t>Administrasi bank6</t>
  </si>
  <si>
    <t>Administrasi bank7</t>
  </si>
  <si>
    <t>Administrasi bank8</t>
  </si>
  <si>
    <t>Administrasi bank9</t>
  </si>
  <si>
    <t>Administrasi bank10</t>
  </si>
  <si>
    <t>Administrasi bank11</t>
  </si>
  <si>
    <t>Administrasi bank12</t>
  </si>
  <si>
    <t>Administrasi bank13</t>
  </si>
  <si>
    <t>Administrasi bank14</t>
  </si>
  <si>
    <t>Administrasi bank15</t>
  </si>
  <si>
    <t>Administrasi bank16</t>
  </si>
  <si>
    <t>Administrasi bank17</t>
  </si>
  <si>
    <t>Pendapatan Bunga Bank</t>
  </si>
  <si>
    <t>Pendapatan Bunga Bank1</t>
  </si>
  <si>
    <t>Pendapatan Bunga Bank2</t>
  </si>
  <si>
    <t>Pendapatan Bunga Bank3</t>
  </si>
  <si>
    <t>Pendapatan Bunga Bank4</t>
  </si>
  <si>
    <t>Pendapatan Bunga Bank5</t>
  </si>
  <si>
    <t>Pendapatan Bunga Bank6</t>
  </si>
  <si>
    <t>Pendapatan Bunga Bank7</t>
  </si>
  <si>
    <t>Pendapatan Bunga Bank8</t>
  </si>
  <si>
    <t>Pendapatan Bunga Bank9</t>
  </si>
  <si>
    <t>Pendapatan Bunga Bank10</t>
  </si>
  <si>
    <t>Pendapatan Bunga Bank11</t>
  </si>
  <si>
    <t>Pendapatan Bunga Bank12</t>
  </si>
  <si>
    <t>Pendapatan Bunga Bank13</t>
  </si>
  <si>
    <t>Beban bunga pinjaman Bank</t>
  </si>
  <si>
    <t>Beban bunga pinjaman Bank 1</t>
  </si>
  <si>
    <t>Beban bunga pinjaman Bank 2</t>
  </si>
  <si>
    <t>Beban bunga pinjaman Bank 3</t>
  </si>
  <si>
    <t>Beban bunga pinjaman Bank 4</t>
  </si>
  <si>
    <t>REPLACE TITIK COA</t>
  </si>
  <si>
    <t>SAMAKAN DIGIT</t>
  </si>
  <si>
    <t xml:space="preserve">110010101 </t>
  </si>
  <si>
    <t>BALANCING</t>
  </si>
  <si>
    <t>D/K</t>
  </si>
  <si>
    <t>POSITIFKAN</t>
  </si>
  <si>
    <t>NOMOR COA</t>
  </si>
  <si>
    <t>SALDO ANUDITED</t>
  </si>
  <si>
    <t>110010101</t>
  </si>
  <si>
    <t>11001010100</t>
  </si>
  <si>
    <t>D</t>
  </si>
  <si>
    <t>11001010200</t>
  </si>
  <si>
    <t>11001010300</t>
  </si>
  <si>
    <t>11001010400</t>
  </si>
  <si>
    <t>11001010500</t>
  </si>
  <si>
    <t>11001010600</t>
  </si>
  <si>
    <t>11001010700</t>
  </si>
  <si>
    <t>11001010800</t>
  </si>
  <si>
    <t>11001010900</t>
  </si>
  <si>
    <t>11002010000</t>
  </si>
  <si>
    <t>11002020000</t>
  </si>
  <si>
    <t>11002040000</t>
  </si>
  <si>
    <t>11002050000</t>
  </si>
  <si>
    <t>11003010000</t>
  </si>
  <si>
    <t>11004000100</t>
  </si>
  <si>
    <t>11004000300</t>
  </si>
  <si>
    <t>11004000400</t>
  </si>
  <si>
    <t>11004000700</t>
  </si>
  <si>
    <t>11004001100</t>
  </si>
  <si>
    <t>11004001300</t>
  </si>
  <si>
    <t>11004001400</t>
  </si>
  <si>
    <t>11004001900</t>
  </si>
  <si>
    <t>11004002000</t>
  </si>
  <si>
    <t>11004002800</t>
  </si>
  <si>
    <t>11004003400</t>
  </si>
  <si>
    <t>11004003900</t>
  </si>
  <si>
    <t>11004004800</t>
  </si>
  <si>
    <t>11004006200</t>
  </si>
  <si>
    <t>11004006900</t>
  </si>
  <si>
    <t>11004007000</t>
  </si>
  <si>
    <t>11004007500</t>
  </si>
  <si>
    <t>11004009500</t>
  </si>
  <si>
    <t>11004010500</t>
  </si>
  <si>
    <t>11004010800</t>
  </si>
  <si>
    <t>11004011800</t>
  </si>
  <si>
    <t>11004011900</t>
  </si>
  <si>
    <t>11004013800</t>
  </si>
  <si>
    <t>11004013900</t>
  </si>
  <si>
    <t>11004014200</t>
  </si>
  <si>
    <t>11004014300</t>
  </si>
  <si>
    <t>11004015500</t>
  </si>
  <si>
    <t>11004015900</t>
  </si>
  <si>
    <t>11004016300</t>
  </si>
  <si>
    <t>11004016400</t>
  </si>
  <si>
    <t>11004016500</t>
  </si>
  <si>
    <t>11004016600</t>
  </si>
  <si>
    <t>11004016700</t>
  </si>
  <si>
    <t>11004017100</t>
  </si>
  <si>
    <t>11004017200</t>
  </si>
  <si>
    <t>11004018000</t>
  </si>
  <si>
    <t>11004018900</t>
  </si>
  <si>
    <t>11004019000</t>
  </si>
  <si>
    <t>11004019100</t>
  </si>
  <si>
    <t>11004019300</t>
  </si>
  <si>
    <t>11004019500</t>
  </si>
  <si>
    <t>11004020200</t>
  </si>
  <si>
    <t>11004020400</t>
  </si>
  <si>
    <t>11004020600</t>
  </si>
  <si>
    <t>11004021100</t>
  </si>
  <si>
    <t>11004021200</t>
  </si>
  <si>
    <t>11004021300</t>
  </si>
  <si>
    <t>11004022500</t>
  </si>
  <si>
    <t>110040231</t>
  </si>
  <si>
    <t>11004023100</t>
  </si>
  <si>
    <t>110040235</t>
  </si>
  <si>
    <t>11004023500</t>
  </si>
  <si>
    <t>110040241</t>
  </si>
  <si>
    <t>11004024100</t>
  </si>
  <si>
    <t>110040262</t>
  </si>
  <si>
    <t>11004026200</t>
  </si>
  <si>
    <t>110040266</t>
  </si>
  <si>
    <t>11004026600</t>
  </si>
  <si>
    <t>110040277</t>
  </si>
  <si>
    <t>11004027700</t>
  </si>
  <si>
    <t>110040283</t>
  </si>
  <si>
    <t>11004028300</t>
  </si>
  <si>
    <t>110040287</t>
  </si>
  <si>
    <t>11004028700</t>
  </si>
  <si>
    <t>110040288</t>
  </si>
  <si>
    <t>11004028800</t>
  </si>
  <si>
    <t>110040297</t>
  </si>
  <si>
    <t>11004029700</t>
  </si>
  <si>
    <t>110040298</t>
  </si>
  <si>
    <t>11004029800</t>
  </si>
  <si>
    <t>110040301</t>
  </si>
  <si>
    <t>11004030100</t>
  </si>
  <si>
    <t>110040302</t>
  </si>
  <si>
    <t>11004030200</t>
  </si>
  <si>
    <t>110040307</t>
  </si>
  <si>
    <t>11004030700</t>
  </si>
  <si>
    <t>110040309</t>
  </si>
  <si>
    <t>11004030900</t>
  </si>
  <si>
    <t>110040311</t>
  </si>
  <si>
    <t>11004031100</t>
  </si>
  <si>
    <t>110040312</t>
  </si>
  <si>
    <t>11004031200</t>
  </si>
  <si>
    <t>110040336</t>
  </si>
  <si>
    <t>11004033600</t>
  </si>
  <si>
    <t>110040356</t>
  </si>
  <si>
    <t>11004035600</t>
  </si>
  <si>
    <t>110040360</t>
  </si>
  <si>
    <t>11004036000</t>
  </si>
  <si>
    <t>110040393</t>
  </si>
  <si>
    <t>11004039300</t>
  </si>
  <si>
    <t>110040394</t>
  </si>
  <si>
    <t>11004039400</t>
  </si>
  <si>
    <t>110040412</t>
  </si>
  <si>
    <t>11004041200</t>
  </si>
  <si>
    <t>110040421</t>
  </si>
  <si>
    <t>11004042100</t>
  </si>
  <si>
    <t>110040435</t>
  </si>
  <si>
    <t>11004043500</t>
  </si>
  <si>
    <t>110040441</t>
  </si>
  <si>
    <t>11004044100</t>
  </si>
  <si>
    <t>110040452</t>
  </si>
  <si>
    <t>11004045200</t>
  </si>
  <si>
    <t>110040497</t>
  </si>
  <si>
    <t>11004049700</t>
  </si>
  <si>
    <t>110040501</t>
  </si>
  <si>
    <t>11004050100</t>
  </si>
  <si>
    <t>110040530</t>
  </si>
  <si>
    <t>11004053000</t>
  </si>
  <si>
    <t>110040533</t>
  </si>
  <si>
    <t>11004053300</t>
  </si>
  <si>
    <t>110040537</t>
  </si>
  <si>
    <t>11004053700</t>
  </si>
  <si>
    <t>110040542</t>
  </si>
  <si>
    <t>11004054200</t>
  </si>
  <si>
    <t>110040545</t>
  </si>
  <si>
    <t>11004054500</t>
  </si>
  <si>
    <t>110040550</t>
  </si>
  <si>
    <t>11004055000</t>
  </si>
  <si>
    <t>110040551</t>
  </si>
  <si>
    <t>11004055100</t>
  </si>
  <si>
    <t>110040564</t>
  </si>
  <si>
    <t>11004056400</t>
  </si>
  <si>
    <t>110040566</t>
  </si>
  <si>
    <t>11004056600</t>
  </si>
  <si>
    <t>110040568</t>
  </si>
  <si>
    <t>11004056800</t>
  </si>
  <si>
    <t>110040572</t>
  </si>
  <si>
    <t>11004057200</t>
  </si>
  <si>
    <t>110040577</t>
  </si>
  <si>
    <t>11004057700</t>
  </si>
  <si>
    <t>110040583</t>
  </si>
  <si>
    <t>11004058300</t>
  </si>
  <si>
    <t>110040590</t>
  </si>
  <si>
    <t>11004059000</t>
  </si>
  <si>
    <t>110040594</t>
  </si>
  <si>
    <t>11004059400</t>
  </si>
  <si>
    <t>110040595</t>
  </si>
  <si>
    <t>11004059500</t>
  </si>
  <si>
    <t>110040597</t>
  </si>
  <si>
    <t>11004059700</t>
  </si>
  <si>
    <t>110040598</t>
  </si>
  <si>
    <t>11004059800</t>
  </si>
  <si>
    <t>110040603</t>
  </si>
  <si>
    <t>11004060300</t>
  </si>
  <si>
    <t>110040606</t>
  </si>
  <si>
    <t>11004060600</t>
  </si>
  <si>
    <t>110040609</t>
  </si>
  <si>
    <t>11004060900</t>
  </si>
  <si>
    <t>110040620</t>
  </si>
  <si>
    <t>11004062000</t>
  </si>
  <si>
    <t>110040622</t>
  </si>
  <si>
    <t>11004062200</t>
  </si>
  <si>
    <t>110040635</t>
  </si>
  <si>
    <t>11004063500</t>
  </si>
  <si>
    <t>110040636</t>
  </si>
  <si>
    <t>11004063600</t>
  </si>
  <si>
    <t>110040637</t>
  </si>
  <si>
    <t>11004063700</t>
  </si>
  <si>
    <t>11006000000</t>
  </si>
  <si>
    <t>110070101</t>
  </si>
  <si>
    <t>11007010100</t>
  </si>
  <si>
    <t>110070102</t>
  </si>
  <si>
    <t>11007010200</t>
  </si>
  <si>
    <t>1100702</t>
  </si>
  <si>
    <t>11007020000</t>
  </si>
  <si>
    <t>110070301</t>
  </si>
  <si>
    <t>11007030100</t>
  </si>
  <si>
    <t>110070302</t>
  </si>
  <si>
    <t>11007030200</t>
  </si>
  <si>
    <t>1100704</t>
  </si>
  <si>
    <t>11007040000</t>
  </si>
  <si>
    <t>110070501</t>
  </si>
  <si>
    <t>11007050100</t>
  </si>
  <si>
    <t>1100801</t>
  </si>
  <si>
    <t>11008010000</t>
  </si>
  <si>
    <t>1100802</t>
  </si>
  <si>
    <t>11008020000</t>
  </si>
  <si>
    <t>1100803</t>
  </si>
  <si>
    <t>11008030000</t>
  </si>
  <si>
    <t>1100804</t>
  </si>
  <si>
    <t>11008040000</t>
  </si>
  <si>
    <t>1100805</t>
  </si>
  <si>
    <t>11008050000</t>
  </si>
  <si>
    <t>1100901</t>
  </si>
  <si>
    <t>11009010000</t>
  </si>
  <si>
    <t>1100902</t>
  </si>
  <si>
    <t>11009020000</t>
  </si>
  <si>
    <t>1100903</t>
  </si>
  <si>
    <t>11009030000</t>
  </si>
  <si>
    <t>1100904</t>
  </si>
  <si>
    <t>11009040000</t>
  </si>
  <si>
    <t>1101001</t>
  </si>
  <si>
    <t>11010010000</t>
  </si>
  <si>
    <t>1101002</t>
  </si>
  <si>
    <t>11010020000</t>
  </si>
  <si>
    <t>1101008</t>
  </si>
  <si>
    <t>11010080000</t>
  </si>
  <si>
    <t>1200401</t>
  </si>
  <si>
    <t>12004010000</t>
  </si>
  <si>
    <t>1200402</t>
  </si>
  <si>
    <t>12004020000</t>
  </si>
  <si>
    <t>1200403</t>
  </si>
  <si>
    <t>12004030000</t>
  </si>
  <si>
    <t>1200404</t>
  </si>
  <si>
    <t>12004040000</t>
  </si>
  <si>
    <t>1200405</t>
  </si>
  <si>
    <t>12004050000</t>
  </si>
  <si>
    <t>1200406</t>
  </si>
  <si>
    <t>12004060000</t>
  </si>
  <si>
    <t>1200407</t>
  </si>
  <si>
    <t>12004070000</t>
  </si>
  <si>
    <t>1200408</t>
  </si>
  <si>
    <t>12004080000</t>
  </si>
  <si>
    <t>1200501</t>
  </si>
  <si>
    <t>12005010000</t>
  </si>
  <si>
    <t>K</t>
  </si>
  <si>
    <t>1200502</t>
  </si>
  <si>
    <t>12005020000</t>
  </si>
  <si>
    <t>1200503</t>
  </si>
  <si>
    <t>12005030000</t>
  </si>
  <si>
    <t>1200504</t>
  </si>
  <si>
    <t>12005040000</t>
  </si>
  <si>
    <t>1200505</t>
  </si>
  <si>
    <t>12005050000</t>
  </si>
  <si>
    <t>1200506</t>
  </si>
  <si>
    <t>12005060000</t>
  </si>
  <si>
    <t>1200507</t>
  </si>
  <si>
    <t>12005070000</t>
  </si>
  <si>
    <t>1200701</t>
  </si>
  <si>
    <t>12007010000</t>
  </si>
  <si>
    <t>21001001</t>
  </si>
  <si>
    <t>21001001000</t>
  </si>
  <si>
    <t>21001002</t>
  </si>
  <si>
    <t>21001002000</t>
  </si>
  <si>
    <t>210010020</t>
  </si>
  <si>
    <t>210010046</t>
  </si>
  <si>
    <t>21001004600</t>
  </si>
  <si>
    <t>21001005</t>
  </si>
  <si>
    <t>21001005000</t>
  </si>
  <si>
    <t>210010053</t>
  </si>
  <si>
    <t>21001005300</t>
  </si>
  <si>
    <t>21001006</t>
  </si>
  <si>
    <t>21001006000</t>
  </si>
  <si>
    <t>21001015</t>
  </si>
  <si>
    <t>21001015000</t>
  </si>
  <si>
    <t>21001019</t>
  </si>
  <si>
    <t>21001019000</t>
  </si>
  <si>
    <t>21001022</t>
  </si>
  <si>
    <t>21001022000</t>
  </si>
  <si>
    <t>21001028</t>
  </si>
  <si>
    <t>21001028000</t>
  </si>
  <si>
    <t>21001029</t>
  </si>
  <si>
    <t>21001029000</t>
  </si>
  <si>
    <t>21001041</t>
  </si>
  <si>
    <t>21001041000</t>
  </si>
  <si>
    <t>21001048</t>
  </si>
  <si>
    <t>21001048000</t>
  </si>
  <si>
    <t>21001051</t>
  </si>
  <si>
    <t>21001051000</t>
  </si>
  <si>
    <t>21001075</t>
  </si>
  <si>
    <t>21001075000</t>
  </si>
  <si>
    <t>21001079</t>
  </si>
  <si>
    <t>21001079000</t>
  </si>
  <si>
    <t>210010852</t>
  </si>
  <si>
    <t>21001085200</t>
  </si>
  <si>
    <t>21001086</t>
  </si>
  <si>
    <t>21001086000</t>
  </si>
  <si>
    <t>21001089</t>
  </si>
  <si>
    <t>21001089000</t>
  </si>
  <si>
    <t>210011006</t>
  </si>
  <si>
    <t>21001100600</t>
  </si>
  <si>
    <t>210011010</t>
  </si>
  <si>
    <t>21001101000</t>
  </si>
  <si>
    <t>210011022</t>
  </si>
  <si>
    <t>21001102200</t>
  </si>
  <si>
    <t>210011027</t>
  </si>
  <si>
    <t>21001102700</t>
  </si>
  <si>
    <t>21001103</t>
  </si>
  <si>
    <t>21001103000</t>
  </si>
  <si>
    <t>210011045</t>
  </si>
  <si>
    <t>21001104500</t>
  </si>
  <si>
    <t>210011046</t>
  </si>
  <si>
    <t>21001104600</t>
  </si>
  <si>
    <t>210011049</t>
  </si>
  <si>
    <t>21001104900</t>
  </si>
  <si>
    <t>210011054</t>
  </si>
  <si>
    <t>21001105400</t>
  </si>
  <si>
    <t>210011055</t>
  </si>
  <si>
    <t>21001105500</t>
  </si>
  <si>
    <t>210011058</t>
  </si>
  <si>
    <t>21001105800</t>
  </si>
  <si>
    <t>210011059</t>
  </si>
  <si>
    <t>21001105900</t>
  </si>
  <si>
    <t>210011069</t>
  </si>
  <si>
    <t>21001106900</t>
  </si>
  <si>
    <t>210011070</t>
  </si>
  <si>
    <t>21001107000</t>
  </si>
  <si>
    <t>210011072</t>
  </si>
  <si>
    <t>21001107200</t>
  </si>
  <si>
    <t>210011075</t>
  </si>
  <si>
    <t>21001107500</t>
  </si>
  <si>
    <t>210011076</t>
  </si>
  <si>
    <t>21001107600</t>
  </si>
  <si>
    <t>210011077</t>
  </si>
  <si>
    <t>21001107700</t>
  </si>
  <si>
    <t>210011078</t>
  </si>
  <si>
    <t>21001107800</t>
  </si>
  <si>
    <t>210011081</t>
  </si>
  <si>
    <t>21001108100</t>
  </si>
  <si>
    <t>210011091</t>
  </si>
  <si>
    <t>21001109100</t>
  </si>
  <si>
    <t>210011100</t>
  </si>
  <si>
    <t>21001110000</t>
  </si>
  <si>
    <t>210011101</t>
  </si>
  <si>
    <t>21001110100</t>
  </si>
  <si>
    <t>210011103</t>
  </si>
  <si>
    <t>21001110300</t>
  </si>
  <si>
    <t>210011104</t>
  </si>
  <si>
    <t>21001110400</t>
  </si>
  <si>
    <t>210011106</t>
  </si>
  <si>
    <t>21001110600</t>
  </si>
  <si>
    <t>210011112</t>
  </si>
  <si>
    <t>21001111200</t>
  </si>
  <si>
    <t>210011113</t>
  </si>
  <si>
    <t>21001111300</t>
  </si>
  <si>
    <t>210011114</t>
  </si>
  <si>
    <t>21001111400</t>
  </si>
  <si>
    <t>210011123</t>
  </si>
  <si>
    <t>21001112300</t>
  </si>
  <si>
    <t>210011147</t>
  </si>
  <si>
    <t>21001114700</t>
  </si>
  <si>
    <t>210011148</t>
  </si>
  <si>
    <t>21001114800</t>
  </si>
  <si>
    <t>210011149</t>
  </si>
  <si>
    <t>21001114900</t>
  </si>
  <si>
    <t>210011150</t>
  </si>
  <si>
    <t>21001115000</t>
  </si>
  <si>
    <t>210011156</t>
  </si>
  <si>
    <t>21001115600</t>
  </si>
  <si>
    <t>210011158</t>
  </si>
  <si>
    <t>21001115800</t>
  </si>
  <si>
    <t>210011169</t>
  </si>
  <si>
    <t>21001116900</t>
  </si>
  <si>
    <t>210011172</t>
  </si>
  <si>
    <t>21001117200</t>
  </si>
  <si>
    <t>210011175</t>
  </si>
  <si>
    <t>21001117500</t>
  </si>
  <si>
    <t>210011179</t>
  </si>
  <si>
    <t>21001117900</t>
  </si>
  <si>
    <t>210011188</t>
  </si>
  <si>
    <t>21001118800</t>
  </si>
  <si>
    <t>210011189</t>
  </si>
  <si>
    <t>21001118900</t>
  </si>
  <si>
    <t>21001119</t>
  </si>
  <si>
    <t>21001119000</t>
  </si>
  <si>
    <t>210011191</t>
  </si>
  <si>
    <t>21001119100</t>
  </si>
  <si>
    <t>210011193</t>
  </si>
  <si>
    <t>21001119300</t>
  </si>
  <si>
    <t>210011194</t>
  </si>
  <si>
    <t>21001119400</t>
  </si>
  <si>
    <t>210011195</t>
  </si>
  <si>
    <t>21001119500</t>
  </si>
  <si>
    <t>210011196</t>
  </si>
  <si>
    <t>21001119600</t>
  </si>
  <si>
    <t>210011197</t>
  </si>
  <si>
    <t>21001119700</t>
  </si>
  <si>
    <t>210011198</t>
  </si>
  <si>
    <t>21001119800</t>
  </si>
  <si>
    <t>21001163</t>
  </si>
  <si>
    <t>21001163000</t>
  </si>
  <si>
    <t>21001165</t>
  </si>
  <si>
    <t>21001165000</t>
  </si>
  <si>
    <t>21001169</t>
  </si>
  <si>
    <t>21001169000</t>
  </si>
  <si>
    <t>21001174</t>
  </si>
  <si>
    <t>21001174000</t>
  </si>
  <si>
    <t>21001181</t>
  </si>
  <si>
    <t>21001181000</t>
  </si>
  <si>
    <t>21001192</t>
  </si>
  <si>
    <t>21001192000</t>
  </si>
  <si>
    <t>21001195</t>
  </si>
  <si>
    <t>21001195000</t>
  </si>
  <si>
    <t>21001205</t>
  </si>
  <si>
    <t>21001205000</t>
  </si>
  <si>
    <t>21001217</t>
  </si>
  <si>
    <t>21001217000</t>
  </si>
  <si>
    <t>21001219</t>
  </si>
  <si>
    <t>21001219000</t>
  </si>
  <si>
    <t>21001260</t>
  </si>
  <si>
    <t>21001260000</t>
  </si>
  <si>
    <t>21001265</t>
  </si>
  <si>
    <t>21001265000</t>
  </si>
  <si>
    <t>21001285</t>
  </si>
  <si>
    <t>21001285000</t>
  </si>
  <si>
    <t>21001286</t>
  </si>
  <si>
    <t>21001286000</t>
  </si>
  <si>
    <t>21001291</t>
  </si>
  <si>
    <t>21001291000</t>
  </si>
  <si>
    <t>21001306</t>
  </si>
  <si>
    <t>21001306000</t>
  </si>
  <si>
    <t>21001312</t>
  </si>
  <si>
    <t>21001312000</t>
  </si>
  <si>
    <t>21001318</t>
  </si>
  <si>
    <t>21001318000</t>
  </si>
  <si>
    <t>21001347</t>
  </si>
  <si>
    <t>21001347000</t>
  </si>
  <si>
    <t>21001367</t>
  </si>
  <si>
    <t>21001367000</t>
  </si>
  <si>
    <t>21001376</t>
  </si>
  <si>
    <t>21001376000</t>
  </si>
  <si>
    <t>21001420</t>
  </si>
  <si>
    <t>21001420000</t>
  </si>
  <si>
    <t>21001440</t>
  </si>
  <si>
    <t>21001440000</t>
  </si>
  <si>
    <t>21001446</t>
  </si>
  <si>
    <t>21001446000</t>
  </si>
  <si>
    <t>21001464</t>
  </si>
  <si>
    <t>21001464000</t>
  </si>
  <si>
    <t>21001490</t>
  </si>
  <si>
    <t>21001490000</t>
  </si>
  <si>
    <t>21001502</t>
  </si>
  <si>
    <t>21001502000</t>
  </si>
  <si>
    <t>21001529</t>
  </si>
  <si>
    <t>21001529000</t>
  </si>
  <si>
    <t>21001548</t>
  </si>
  <si>
    <t>21001548000</t>
  </si>
  <si>
    <t>21001550</t>
  </si>
  <si>
    <t>21001550000</t>
  </si>
  <si>
    <t>21001551</t>
  </si>
  <si>
    <t>21001551000</t>
  </si>
  <si>
    <t>21001567</t>
  </si>
  <si>
    <t>21001567000</t>
  </si>
  <si>
    <t>21001576</t>
  </si>
  <si>
    <t>21001576000</t>
  </si>
  <si>
    <t>21001585</t>
  </si>
  <si>
    <t>21001585000</t>
  </si>
  <si>
    <t>21001619</t>
  </si>
  <si>
    <t>21001619000</t>
  </si>
  <si>
    <t>21001644</t>
  </si>
  <si>
    <t>21001644000</t>
  </si>
  <si>
    <t>21001657</t>
  </si>
  <si>
    <t>21001657000</t>
  </si>
  <si>
    <t>21001671</t>
  </si>
  <si>
    <t>21001671000</t>
  </si>
  <si>
    <t>21001676</t>
  </si>
  <si>
    <t>21001676000</t>
  </si>
  <si>
    <t>21001678</t>
  </si>
  <si>
    <t>21001678000</t>
  </si>
  <si>
    <t>21001688</t>
  </si>
  <si>
    <t>21001688000</t>
  </si>
  <si>
    <t>21001689</t>
  </si>
  <si>
    <t>21001689000</t>
  </si>
  <si>
    <t>21001696</t>
  </si>
  <si>
    <t>21001696000</t>
  </si>
  <si>
    <t>21001698</t>
  </si>
  <si>
    <t>21001698000</t>
  </si>
  <si>
    <t>21001708</t>
  </si>
  <si>
    <t>21001708000</t>
  </si>
  <si>
    <t>21001721</t>
  </si>
  <si>
    <t>21001721000</t>
  </si>
  <si>
    <t>21001728</t>
  </si>
  <si>
    <t>21001728000</t>
  </si>
  <si>
    <t>21001740</t>
  </si>
  <si>
    <t>21001740000</t>
  </si>
  <si>
    <t>21001742</t>
  </si>
  <si>
    <t>21001742000</t>
  </si>
  <si>
    <t>21001747</t>
  </si>
  <si>
    <t>21001747000</t>
  </si>
  <si>
    <t>21001780</t>
  </si>
  <si>
    <t>21001780000</t>
  </si>
  <si>
    <t>21001782</t>
  </si>
  <si>
    <t>21001782000</t>
  </si>
  <si>
    <t>21001794</t>
  </si>
  <si>
    <t>21001794000</t>
  </si>
  <si>
    <t>21001824</t>
  </si>
  <si>
    <t>21001824000</t>
  </si>
  <si>
    <t>21001828</t>
  </si>
  <si>
    <t>21001828000</t>
  </si>
  <si>
    <t>21001831</t>
  </si>
  <si>
    <t>21001831000</t>
  </si>
  <si>
    <t>21001851</t>
  </si>
  <si>
    <t>21001851000</t>
  </si>
  <si>
    <t>21001857</t>
  </si>
  <si>
    <t>21001857000</t>
  </si>
  <si>
    <t>21001859</t>
  </si>
  <si>
    <t>21001859000</t>
  </si>
  <si>
    <t>21001860</t>
  </si>
  <si>
    <t>21001860000</t>
  </si>
  <si>
    <t>21001865</t>
  </si>
  <si>
    <t>21001865000</t>
  </si>
  <si>
    <t>21001866</t>
  </si>
  <si>
    <t>21001866000</t>
  </si>
  <si>
    <t>21001867</t>
  </si>
  <si>
    <t>21001867000</t>
  </si>
  <si>
    <t>21001876</t>
  </si>
  <si>
    <t>21001876000</t>
  </si>
  <si>
    <t>21001889</t>
  </si>
  <si>
    <t>21001889000</t>
  </si>
  <si>
    <t>21001893</t>
  </si>
  <si>
    <t>21001893000</t>
  </si>
  <si>
    <t>21001896</t>
  </si>
  <si>
    <t>21001896000</t>
  </si>
  <si>
    <t>21001897</t>
  </si>
  <si>
    <t>21001897000</t>
  </si>
  <si>
    <t>21001906</t>
  </si>
  <si>
    <t>21001906000</t>
  </si>
  <si>
    <t>21001910</t>
  </si>
  <si>
    <t>21001910000</t>
  </si>
  <si>
    <t>21001912</t>
  </si>
  <si>
    <t>21001912000</t>
  </si>
  <si>
    <t>21001917</t>
  </si>
  <si>
    <t>21001917000</t>
  </si>
  <si>
    <t>21001925</t>
  </si>
  <si>
    <t>21001925000</t>
  </si>
  <si>
    <t>21001928</t>
  </si>
  <si>
    <t>21001928000</t>
  </si>
  <si>
    <t>21001955</t>
  </si>
  <si>
    <t>21001955000</t>
  </si>
  <si>
    <t>21001965</t>
  </si>
  <si>
    <t>21001965000</t>
  </si>
  <si>
    <t>21001976</t>
  </si>
  <si>
    <t>21001976000</t>
  </si>
  <si>
    <t>21001985</t>
  </si>
  <si>
    <t>21001985000</t>
  </si>
  <si>
    <t>21001988</t>
  </si>
  <si>
    <t>21001988000</t>
  </si>
  <si>
    <t>21001993</t>
  </si>
  <si>
    <t>21001993000</t>
  </si>
  <si>
    <t>210021001</t>
  </si>
  <si>
    <t>21002100100</t>
  </si>
  <si>
    <t>210021002</t>
  </si>
  <si>
    <t>21002100200</t>
  </si>
  <si>
    <t>210021024</t>
  </si>
  <si>
    <t>21002102400</t>
  </si>
  <si>
    <t>210021035</t>
  </si>
  <si>
    <t>21002103500</t>
  </si>
  <si>
    <t>210021081</t>
  </si>
  <si>
    <t>21002108100</t>
  </si>
  <si>
    <t>210021087</t>
  </si>
  <si>
    <t>21002108700</t>
  </si>
  <si>
    <t>210021123</t>
  </si>
  <si>
    <t>21002112300</t>
  </si>
  <si>
    <t>210021142</t>
  </si>
  <si>
    <t>21002114200</t>
  </si>
  <si>
    <t>210021149</t>
  </si>
  <si>
    <t>21002114900</t>
  </si>
  <si>
    <t>2100301</t>
  </si>
  <si>
    <t>21003010000</t>
  </si>
  <si>
    <t>2100305</t>
  </si>
  <si>
    <t>21003050000</t>
  </si>
  <si>
    <t>2100311</t>
  </si>
  <si>
    <t>21003110000</t>
  </si>
  <si>
    <t>2100312</t>
  </si>
  <si>
    <t>21003120000</t>
  </si>
  <si>
    <t>21004</t>
  </si>
  <si>
    <t>21004000000</t>
  </si>
  <si>
    <t>2100401</t>
  </si>
  <si>
    <t>21004010000</t>
  </si>
  <si>
    <t>2100402</t>
  </si>
  <si>
    <t>21004020000</t>
  </si>
  <si>
    <t>2100406</t>
  </si>
  <si>
    <t>21004060000</t>
  </si>
  <si>
    <t>2100408</t>
  </si>
  <si>
    <t>21004080000</t>
  </si>
  <si>
    <t>2100409</t>
  </si>
  <si>
    <t>21004090000</t>
  </si>
  <si>
    <t>2100501</t>
  </si>
  <si>
    <t>21005010000</t>
  </si>
  <si>
    <t>2100502</t>
  </si>
  <si>
    <t>21005020000</t>
  </si>
  <si>
    <t>2100503</t>
  </si>
  <si>
    <t>21005030000</t>
  </si>
  <si>
    <t>2100508</t>
  </si>
  <si>
    <t>21005080000</t>
  </si>
  <si>
    <t>2100510</t>
  </si>
  <si>
    <t>21005100000</t>
  </si>
  <si>
    <t>2100511</t>
  </si>
  <si>
    <t>21005110000</t>
  </si>
  <si>
    <t>2100512</t>
  </si>
  <si>
    <t>21005120000</t>
  </si>
  <si>
    <t>2100534</t>
  </si>
  <si>
    <t>21005340000</t>
  </si>
  <si>
    <t>2100544</t>
  </si>
  <si>
    <t>21005440000</t>
  </si>
  <si>
    <t>2100602</t>
  </si>
  <si>
    <t>21006020000</t>
  </si>
  <si>
    <t>2100603</t>
  </si>
  <si>
    <t>21006030000</t>
  </si>
  <si>
    <t>2100703</t>
  </si>
  <si>
    <t>21007030000</t>
  </si>
  <si>
    <t>2100801</t>
  </si>
  <si>
    <t>21008010000</t>
  </si>
  <si>
    <t>2100901</t>
  </si>
  <si>
    <t>21009010000</t>
  </si>
  <si>
    <t>2110301</t>
  </si>
  <si>
    <t>21103010000</t>
  </si>
  <si>
    <t>21105000000</t>
  </si>
  <si>
    <t>21201</t>
  </si>
  <si>
    <t>21201000000</t>
  </si>
  <si>
    <t>21202</t>
  </si>
  <si>
    <t>21202000000</t>
  </si>
  <si>
    <t>21203</t>
  </si>
  <si>
    <t>21203000000</t>
  </si>
  <si>
    <t>21204</t>
  </si>
  <si>
    <t>21204000000</t>
  </si>
  <si>
    <t>21205</t>
  </si>
  <si>
    <t>21205000000</t>
  </si>
  <si>
    <t>21206</t>
  </si>
  <si>
    <t>21206000000</t>
  </si>
  <si>
    <t>Pendidikan Dan Pelatihan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</si>
</sst>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&quot;$&quot;* #,##0.00_);_(&quot;$&quot;* \(#,##0.00\);_(&quot;$&quot;* &quot;-&quot;??_);_(@_)"/>
    <numFmt numFmtId="166" formatCode="_(* #,##0.0000_);_(* \(#,##0.0000\);_(* &quot;-&quot;??_);_(@_)"/>
    <numFmt numFmtId="167" formatCode="_(* #,##0.0000_);_(* \(#,##0.0000\);_(* &quot;-&quot;_);_(@_)"/>
    <numFmt numFmtId="168" formatCode="0_);\(0\)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charset val="1"/>
      <scheme val="minor"/>
    </font>
    <font>
      <b/>
      <sz val="12"/>
      <color theme="0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41" fontId="13" fillId="0" borderId="0" applyFont="0" applyFill="0" applyBorder="0" applyAlignment="0" applyProtection="0"/>
  </cellStyleXfs>
  <cellXfs count="228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4" xfId="0" applyFont="1" applyBorder="1" applyAlignment="1">
      <alignment horizontal="left"/>
    </xf>
    <xf numFmtId="0" fontId="4" fillId="0" borderId="5" xfId="0" applyFont="1" applyBorder="1"/>
    <xf numFmtId="0" fontId="4" fillId="0" borderId="4" xfId="0" quotePrefix="1" applyFont="1" applyBorder="1"/>
    <xf numFmtId="0" fontId="4" fillId="0" borderId="5" xfId="0" quotePrefix="1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6" fillId="3" borderId="7" xfId="3" applyFont="1" applyFill="1" applyBorder="1"/>
    <xf numFmtId="0" fontId="4" fillId="0" borderId="4" xfId="0" applyFont="1" applyBorder="1"/>
    <xf numFmtId="0" fontId="4" fillId="0" borderId="4" xfId="0" quotePrefix="1" applyFont="1" applyBorder="1" applyAlignment="1">
      <alignment horizontal="left"/>
    </xf>
    <xf numFmtId="0" fontId="3" fillId="0" borderId="5" xfId="0" applyFont="1" applyBorder="1"/>
    <xf numFmtId="41" fontId="4" fillId="0" borderId="5" xfId="0" applyNumberFormat="1" applyFont="1" applyBorder="1"/>
    <xf numFmtId="41" fontId="4" fillId="0" borderId="0" xfId="0" applyNumberFormat="1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41" fontId="4" fillId="0" borderId="5" xfId="0" applyNumberFormat="1" applyFont="1" applyBorder="1" applyAlignment="1">
      <alignment horizontal="left"/>
    </xf>
    <xf numFmtId="0" fontId="3" fillId="0" borderId="4" xfId="0" applyFont="1" applyBorder="1"/>
    <xf numFmtId="41" fontId="3" fillId="0" borderId="4" xfId="1" applyNumberFormat="1" applyFont="1" applyBorder="1"/>
    <xf numFmtId="41" fontId="4" fillId="0" borderId="0" xfId="2" applyFont="1"/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3" fillId="0" borderId="4" xfId="0" applyFont="1" applyFill="1" applyBorder="1" applyAlignment="1">
      <alignment horizontal="fill"/>
    </xf>
    <xf numFmtId="0" fontId="3" fillId="0" borderId="5" xfId="0" applyFont="1" applyFill="1" applyBorder="1" applyAlignment="1">
      <alignment horizontal="fill"/>
    </xf>
    <xf numFmtId="0" fontId="3" fillId="0" borderId="5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4" fillId="0" borderId="5" xfId="0" applyFont="1" applyFill="1" applyBorder="1"/>
    <xf numFmtId="0" fontId="4" fillId="0" borderId="4" xfId="0" quotePrefix="1" applyFont="1" applyFill="1" applyBorder="1"/>
    <xf numFmtId="0" fontId="4" fillId="0" borderId="5" xfId="0" quotePrefix="1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7" fillId="0" borderId="5" xfId="3" applyFont="1" applyFill="1" applyBorder="1"/>
    <xf numFmtId="0" fontId="6" fillId="0" borderId="7" xfId="3" applyFont="1" applyFill="1" applyBorder="1"/>
    <xf numFmtId="0" fontId="6" fillId="0" borderId="8" xfId="3" applyFont="1" applyFill="1" applyBorder="1"/>
    <xf numFmtId="0" fontId="4" fillId="0" borderId="4" xfId="0" applyFont="1" applyFill="1" applyBorder="1"/>
    <xf numFmtId="0" fontId="4" fillId="0" borderId="4" xfId="0" quotePrefix="1" applyFont="1" applyFill="1" applyBorder="1" applyAlignment="1">
      <alignment horizontal="left"/>
    </xf>
    <xf numFmtId="41" fontId="4" fillId="0" borderId="5" xfId="2" applyFont="1" applyFill="1" applyBorder="1"/>
    <xf numFmtId="0" fontId="4" fillId="0" borderId="5" xfId="2" applyNumberFormat="1" applyFont="1" applyFill="1" applyBorder="1"/>
    <xf numFmtId="0" fontId="3" fillId="0" borderId="5" xfId="0" applyFont="1" applyFill="1" applyBorder="1"/>
    <xf numFmtId="0" fontId="3" fillId="0" borderId="4" xfId="0" applyFont="1" applyFill="1" applyBorder="1" applyAlignment="1">
      <alignment horizontal="left"/>
    </xf>
    <xf numFmtId="41" fontId="4" fillId="0" borderId="5" xfId="0" applyNumberFormat="1" applyFont="1" applyFill="1" applyBorder="1"/>
    <xf numFmtId="0" fontId="9" fillId="0" borderId="9" xfId="0" applyFont="1" applyFill="1" applyBorder="1" applyAlignment="1">
      <alignment vertical="center"/>
    </xf>
    <xf numFmtId="0" fontId="9" fillId="0" borderId="10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41" fontId="4" fillId="0" borderId="0" xfId="0" applyNumberFormat="1" applyFont="1" applyFill="1"/>
    <xf numFmtId="0" fontId="4" fillId="0" borderId="5" xfId="2" applyNumberFormat="1" applyFont="1" applyFill="1" applyBorder="1" applyAlignment="1">
      <alignment horizontal="left"/>
    </xf>
    <xf numFmtId="0" fontId="6" fillId="0" borderId="13" xfId="3" applyFont="1" applyFill="1" applyBorder="1"/>
    <xf numFmtId="0" fontId="11" fillId="0" borderId="13" xfId="3" applyFont="1" applyFill="1" applyBorder="1" applyAlignment="1">
      <alignment vertical="center"/>
    </xf>
    <xf numFmtId="0" fontId="11" fillId="0" borderId="7" xfId="3" applyFont="1" applyFill="1" applyBorder="1" applyAlignment="1">
      <alignment vertical="center"/>
    </xf>
    <xf numFmtId="41" fontId="4" fillId="0" borderId="5" xfId="0" applyNumberFormat="1" applyFont="1" applyFill="1" applyBorder="1" applyAlignment="1">
      <alignment horizontal="left"/>
    </xf>
    <xf numFmtId="41" fontId="3" fillId="0" borderId="4" xfId="1" applyNumberFormat="1" applyFont="1" applyFill="1" applyBorder="1"/>
    <xf numFmtId="41" fontId="4" fillId="0" borderId="0" xfId="2" applyFont="1" applyFill="1"/>
    <xf numFmtId="0" fontId="12" fillId="0" borderId="0" xfId="4" applyFont="1"/>
    <xf numFmtId="41" fontId="12" fillId="0" borderId="0" xfId="5" applyFont="1"/>
    <xf numFmtId="0" fontId="8" fillId="0" borderId="0" xfId="0" applyFont="1"/>
    <xf numFmtId="41" fontId="4" fillId="0" borderId="5" xfId="0" quotePrefix="1" applyNumberFormat="1" applyFont="1" applyBorder="1" applyAlignment="1">
      <alignment horizontal="left"/>
    </xf>
    <xf numFmtId="0" fontId="6" fillId="5" borderId="7" xfId="3" applyFont="1" applyFill="1" applyBorder="1"/>
    <xf numFmtId="0" fontId="4" fillId="3" borderId="13" xfId="0" applyFont="1" applyFill="1" applyBorder="1"/>
    <xf numFmtId="0" fontId="4" fillId="3" borderId="7" xfId="0" applyFont="1" applyFill="1" applyBorder="1"/>
    <xf numFmtId="0" fontId="3" fillId="3" borderId="8" xfId="0" applyFont="1" applyFill="1" applyBorder="1"/>
    <xf numFmtId="0" fontId="6" fillId="5" borderId="6" xfId="4" applyFont="1" applyFill="1" applyBorder="1"/>
    <xf numFmtId="0" fontId="6" fillId="5" borderId="7" xfId="4" applyFont="1" applyFill="1" applyBorder="1"/>
    <xf numFmtId="0" fontId="6" fillId="5" borderId="8" xfId="4" applyFont="1" applyFill="1" applyBorder="1"/>
    <xf numFmtId="0" fontId="6" fillId="4" borderId="6" xfId="4" applyFont="1" applyFill="1" applyBorder="1"/>
    <xf numFmtId="0" fontId="6" fillId="4" borderId="7" xfId="4" applyFont="1" applyFill="1" applyBorder="1"/>
    <xf numFmtId="0" fontId="6" fillId="4" borderId="8" xfId="4" applyFont="1" applyFill="1" applyBorder="1"/>
    <xf numFmtId="43" fontId="4" fillId="0" borderId="4" xfId="1" applyFont="1" applyBorder="1"/>
    <xf numFmtId="43" fontId="4" fillId="0" borderId="5" xfId="1" applyFont="1" applyBorder="1"/>
    <xf numFmtId="0" fontId="3" fillId="3" borderId="7" xfId="3" applyFont="1" applyFill="1" applyBorder="1"/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165" fontId="4" fillId="0" borderId="5" xfId="0" applyNumberFormat="1" applyFont="1" applyBorder="1" applyAlignment="1">
      <alignment horizontal="left"/>
    </xf>
    <xf numFmtId="0" fontId="3" fillId="6" borderId="5" xfId="0" applyFont="1" applyFill="1" applyBorder="1"/>
    <xf numFmtId="0" fontId="6" fillId="0" borderId="6" xfId="4" applyFont="1" applyBorder="1"/>
    <xf numFmtId="0" fontId="6" fillId="0" borderId="7" xfId="4" applyFont="1" applyBorder="1"/>
    <xf numFmtId="0" fontId="6" fillId="0" borderId="8" xfId="4" applyFont="1" applyBorder="1"/>
    <xf numFmtId="0" fontId="6" fillId="0" borderId="5" xfId="4" applyFont="1" applyBorder="1"/>
    <xf numFmtId="0" fontId="4" fillId="0" borderId="1" xfId="0" applyFont="1" applyBorder="1" applyAlignment="1">
      <alignment horizontal="fill"/>
    </xf>
    <xf numFmtId="0" fontId="4" fillId="0" borderId="2" xfId="0" applyFont="1" applyBorder="1" applyAlignment="1">
      <alignment horizontal="fill"/>
    </xf>
    <xf numFmtId="0" fontId="3" fillId="0" borderId="3" xfId="0" applyFont="1" applyBorder="1" applyAlignment="1">
      <alignment horizontal="fill"/>
    </xf>
    <xf numFmtId="41" fontId="0" fillId="0" borderId="0" xfId="2" applyFont="1"/>
    <xf numFmtId="0" fontId="13" fillId="0" borderId="0" xfId="0" applyFont="1" applyFill="1"/>
    <xf numFmtId="41" fontId="13" fillId="0" borderId="0" xfId="2" applyFont="1" applyFill="1"/>
    <xf numFmtId="0" fontId="4" fillId="0" borderId="0" xfId="0" applyFont="1" applyFill="1" applyBorder="1" applyAlignment="1">
      <alignment horizontal="left"/>
    </xf>
    <xf numFmtId="0" fontId="3" fillId="0" borderId="24" xfId="0" applyFont="1" applyFill="1" applyBorder="1"/>
    <xf numFmtId="0" fontId="3" fillId="0" borderId="21" xfId="0" applyFont="1" applyFill="1" applyBorder="1"/>
    <xf numFmtId="0" fontId="3" fillId="0" borderId="22" xfId="0" applyFont="1" applyFill="1" applyBorder="1"/>
    <xf numFmtId="0" fontId="3" fillId="0" borderId="17" xfId="0" applyFont="1" applyFill="1" applyBorder="1" applyAlignment="1">
      <alignment horizontal="fill"/>
    </xf>
    <xf numFmtId="0" fontId="3" fillId="0" borderId="0" xfId="0" applyFont="1" applyFill="1" applyBorder="1" applyAlignment="1">
      <alignment horizontal="fill"/>
    </xf>
    <xf numFmtId="0" fontId="3" fillId="0" borderId="20" xfId="0" applyFont="1" applyFill="1" applyBorder="1" applyAlignment="1">
      <alignment horizontal="fill"/>
    </xf>
    <xf numFmtId="0" fontId="6" fillId="0" borderId="0" xfId="3" applyFont="1" applyFill="1" applyBorder="1"/>
    <xf numFmtId="0" fontId="7" fillId="0" borderId="0" xfId="3" applyFont="1" applyFill="1" applyBorder="1"/>
    <xf numFmtId="0" fontId="4" fillId="0" borderId="17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1" fontId="4" fillId="0" borderId="20" xfId="2" applyFont="1" applyFill="1" applyBorder="1" applyAlignment="1">
      <alignment horizontal="center"/>
    </xf>
    <xf numFmtId="0" fontId="4" fillId="0" borderId="17" xfId="0" quotePrefix="1" applyFont="1" applyFill="1" applyBorder="1"/>
    <xf numFmtId="0" fontId="4" fillId="0" borderId="0" xfId="0" quotePrefix="1" applyFont="1" applyFill="1" applyBorder="1"/>
    <xf numFmtId="41" fontId="4" fillId="0" borderId="20" xfId="2" applyFont="1" applyFill="1" applyBorder="1" applyAlignment="1">
      <alignment horizontal="right"/>
    </xf>
    <xf numFmtId="0" fontId="7" fillId="0" borderId="17" xfId="3" applyFont="1" applyFill="1" applyBorder="1"/>
    <xf numFmtId="0" fontId="7" fillId="0" borderId="20" xfId="3" applyFont="1" applyFill="1" applyBorder="1"/>
    <xf numFmtId="0" fontId="6" fillId="0" borderId="28" xfId="3" applyFont="1" applyFill="1" applyBorder="1"/>
    <xf numFmtId="41" fontId="6" fillId="0" borderId="29" xfId="3" applyNumberFormat="1" applyFont="1" applyFill="1" applyBorder="1"/>
    <xf numFmtId="41" fontId="7" fillId="0" borderId="20" xfId="3" applyNumberFormat="1" applyFont="1" applyFill="1" applyBorder="1"/>
    <xf numFmtId="0" fontId="4" fillId="0" borderId="17" xfId="0" applyFont="1" applyFill="1" applyBorder="1"/>
    <xf numFmtId="0" fontId="4" fillId="0" borderId="0" xfId="0" applyFont="1" applyFill="1" applyBorder="1"/>
    <xf numFmtId="0" fontId="3" fillId="0" borderId="0" xfId="0" applyFont="1" applyFill="1" applyBorder="1"/>
    <xf numFmtId="0" fontId="4" fillId="0" borderId="17" xfId="0" quotePrefix="1" applyFont="1" applyFill="1" applyBorder="1" applyAlignment="1">
      <alignment horizontal="left"/>
    </xf>
    <xf numFmtId="0" fontId="4" fillId="0" borderId="0" xfId="0" quotePrefix="1" applyFont="1" applyFill="1" applyBorder="1" applyAlignment="1">
      <alignment horizontal="left"/>
    </xf>
    <xf numFmtId="41" fontId="4" fillId="0" borderId="20" xfId="2" applyFont="1" applyFill="1" applyBorder="1"/>
    <xf numFmtId="164" fontId="4" fillId="0" borderId="20" xfId="1" applyNumberFormat="1" applyFont="1" applyFill="1" applyBorder="1"/>
    <xf numFmtId="164" fontId="7" fillId="0" borderId="20" xfId="1" applyNumberFormat="1" applyFont="1" applyFill="1" applyBorder="1"/>
    <xf numFmtId="0" fontId="3" fillId="0" borderId="0" xfId="0" quotePrefix="1" applyFont="1" applyFill="1" applyBorder="1" applyAlignment="1">
      <alignment horizontal="left"/>
    </xf>
    <xf numFmtId="0" fontId="3" fillId="0" borderId="17" xfId="0" applyFont="1" applyFill="1" applyBorder="1" applyAlignment="1">
      <alignment horizontal="left"/>
    </xf>
    <xf numFmtId="41" fontId="7" fillId="0" borderId="20" xfId="3" applyNumberFormat="1" applyFont="1" applyFill="1" applyBorder="1" applyAlignment="1">
      <alignment vertical="center"/>
    </xf>
    <xf numFmtId="41" fontId="9" fillId="0" borderId="30" xfId="2" applyFont="1" applyFill="1" applyBorder="1" applyAlignment="1">
      <alignment horizontal="center" vertical="center"/>
    </xf>
    <xf numFmtId="41" fontId="4" fillId="0" borderId="20" xfId="0" quotePrefix="1" applyNumberFormat="1" applyFont="1" applyFill="1" applyBorder="1"/>
    <xf numFmtId="164" fontId="4" fillId="0" borderId="20" xfId="0" quotePrefix="1" applyNumberFormat="1" applyFont="1" applyFill="1" applyBorder="1"/>
    <xf numFmtId="164" fontId="4" fillId="0" borderId="20" xfId="2" applyNumberFormat="1" applyFont="1" applyFill="1" applyBorder="1" applyAlignment="1">
      <alignment horizontal="center"/>
    </xf>
    <xf numFmtId="41" fontId="4" fillId="0" borderId="0" xfId="0" applyNumberFormat="1" applyFont="1" applyFill="1" applyBorder="1"/>
    <xf numFmtId="0" fontId="7" fillId="0" borderId="28" xfId="3" applyFont="1" applyFill="1" applyBorder="1"/>
    <xf numFmtId="0" fontId="10" fillId="0" borderId="28" xfId="3" applyFont="1" applyFill="1" applyBorder="1" applyAlignment="1">
      <alignment vertical="center"/>
    </xf>
    <xf numFmtId="41" fontId="11" fillId="0" borderId="29" xfId="3" applyNumberFormat="1" applyFont="1" applyFill="1" applyBorder="1" applyAlignment="1">
      <alignment vertical="center"/>
    </xf>
    <xf numFmtId="0" fontId="3" fillId="0" borderId="31" xfId="0" applyFont="1" applyFill="1" applyBorder="1"/>
    <xf numFmtId="41" fontId="4" fillId="0" borderId="23" xfId="2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 vertical="center"/>
    </xf>
    <xf numFmtId="0" fontId="5" fillId="0" borderId="26" xfId="0" quotePrefix="1" applyFont="1" applyFill="1" applyBorder="1" applyAlignment="1">
      <alignment horizontal="center" wrapText="1"/>
    </xf>
    <xf numFmtId="0" fontId="3" fillId="0" borderId="17" xfId="0" applyFont="1" applyBorder="1"/>
    <xf numFmtId="0" fontId="3" fillId="0" borderId="0" xfId="0" applyFont="1" applyBorder="1"/>
    <xf numFmtId="41" fontId="4" fillId="0" borderId="20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17" xfId="0" applyFont="1" applyBorder="1"/>
    <xf numFmtId="0" fontId="4" fillId="0" borderId="0" xfId="0" applyFont="1" applyBorder="1"/>
    <xf numFmtId="164" fontId="4" fillId="0" borderId="20" xfId="2" applyNumberFormat="1" applyFont="1" applyBorder="1" applyAlignment="1">
      <alignment horizontal="center"/>
    </xf>
    <xf numFmtId="0" fontId="4" fillId="0" borderId="17" xfId="0" quotePrefix="1" applyFont="1" applyBorder="1"/>
    <xf numFmtId="0" fontId="7" fillId="0" borderId="17" xfId="3" applyFont="1" applyBorder="1"/>
    <xf numFmtId="0" fontId="7" fillId="0" borderId="0" xfId="3" applyFont="1" applyBorder="1"/>
    <xf numFmtId="0" fontId="7" fillId="0" borderId="20" xfId="3" applyFont="1" applyBorder="1"/>
    <xf numFmtId="0" fontId="6" fillId="5" borderId="28" xfId="3" applyFont="1" applyFill="1" applyBorder="1"/>
    <xf numFmtId="164" fontId="6" fillId="5" borderId="29" xfId="3" applyNumberFormat="1" applyFont="1" applyFill="1" applyBorder="1"/>
    <xf numFmtId="0" fontId="4" fillId="0" borderId="0" xfId="0" applyFont="1" applyBorder="1" applyAlignment="1">
      <alignment horizontal="left"/>
    </xf>
    <xf numFmtId="41" fontId="3" fillId="0" borderId="20" xfId="2" applyFont="1" applyBorder="1" applyAlignment="1">
      <alignment horizontal="center"/>
    </xf>
    <xf numFmtId="0" fontId="6" fillId="3" borderId="28" xfId="3" applyFont="1" applyFill="1" applyBorder="1"/>
    <xf numFmtId="164" fontId="6" fillId="3" borderId="29" xfId="3" applyNumberFormat="1" applyFont="1" applyFill="1" applyBorder="1"/>
    <xf numFmtId="0" fontId="4" fillId="0" borderId="17" xfId="0" quotePrefix="1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3" borderId="28" xfId="0" applyFont="1" applyFill="1" applyBorder="1"/>
    <xf numFmtId="0" fontId="6" fillId="5" borderId="28" xfId="4" applyFont="1" applyFill="1" applyBorder="1"/>
    <xf numFmtId="41" fontId="6" fillId="5" borderId="29" xfId="5" applyFont="1" applyFill="1" applyBorder="1"/>
    <xf numFmtId="0" fontId="6" fillId="4" borderId="28" xfId="4" applyFont="1" applyFill="1" applyBorder="1"/>
    <xf numFmtId="41" fontId="6" fillId="4" borderId="29" xfId="5" applyFont="1" applyFill="1" applyBorder="1"/>
    <xf numFmtId="0" fontId="3" fillId="0" borderId="0" xfId="0" quotePrefix="1" applyFont="1" applyBorder="1" applyAlignment="1">
      <alignment horizontal="left"/>
    </xf>
    <xf numFmtId="41" fontId="12" fillId="0" borderId="18" xfId="2" applyFont="1" applyBorder="1"/>
    <xf numFmtId="43" fontId="4" fillId="0" borderId="17" xfId="1" applyFont="1" applyBorder="1"/>
    <xf numFmtId="43" fontId="4" fillId="0" borderId="0" xfId="1" applyFont="1" applyBorder="1"/>
    <xf numFmtId="0" fontId="3" fillId="3" borderId="28" xfId="3" applyFont="1" applyFill="1" applyBorder="1"/>
    <xf numFmtId="164" fontId="3" fillId="3" borderId="29" xfId="3" applyNumberFormat="1" applyFont="1" applyFill="1" applyBorder="1"/>
    <xf numFmtId="0" fontId="4" fillId="0" borderId="17" xfId="0" applyFont="1" applyBorder="1" applyAlignment="1">
      <alignment horizontal="left" vertical="top"/>
    </xf>
    <xf numFmtId="21" fontId="4" fillId="0" borderId="17" xfId="0" applyNumberFormat="1" applyFont="1" applyBorder="1" applyAlignment="1">
      <alignment horizontal="left"/>
    </xf>
    <xf numFmtId="0" fontId="4" fillId="6" borderId="17" xfId="0" applyFont="1" applyFill="1" applyBorder="1"/>
    <xf numFmtId="0" fontId="4" fillId="6" borderId="0" xfId="0" applyFont="1" applyFill="1" applyBorder="1"/>
    <xf numFmtId="164" fontId="4" fillId="6" borderId="20" xfId="2" applyNumberFormat="1" applyFont="1" applyFill="1" applyBorder="1" applyAlignment="1">
      <alignment horizontal="center"/>
    </xf>
    <xf numFmtId="0" fontId="6" fillId="0" borderId="28" xfId="4" applyFont="1" applyBorder="1"/>
    <xf numFmtId="41" fontId="6" fillId="0" borderId="29" xfId="5" applyFont="1" applyBorder="1"/>
    <xf numFmtId="0" fontId="6" fillId="0" borderId="17" xfId="4" applyFont="1" applyBorder="1"/>
    <xf numFmtId="0" fontId="6" fillId="0" borderId="0" xfId="4" applyFont="1" applyBorder="1"/>
    <xf numFmtId="41" fontId="6" fillId="0" borderId="20" xfId="5" applyFont="1" applyBorder="1"/>
    <xf numFmtId="0" fontId="4" fillId="0" borderId="0" xfId="0" quotePrefix="1" applyFont="1" applyBorder="1"/>
    <xf numFmtId="0" fontId="4" fillId="0" borderId="19" xfId="0" applyFont="1" applyBorder="1"/>
    <xf numFmtId="41" fontId="4" fillId="0" borderId="27" xfId="1" applyNumberFormat="1" applyFont="1" applyBorder="1" applyAlignment="1">
      <alignment horizontal="left"/>
    </xf>
    <xf numFmtId="0" fontId="4" fillId="0" borderId="28" xfId="0" applyFont="1" applyBorder="1" applyAlignment="1">
      <alignment horizontal="fill"/>
    </xf>
    <xf numFmtId="0" fontId="4" fillId="0" borderId="31" xfId="0" applyFont="1" applyBorder="1"/>
    <xf numFmtId="0" fontId="4" fillId="0" borderId="24" xfId="0" applyFont="1" applyBorder="1"/>
    <xf numFmtId="0" fontId="4" fillId="0" borderId="21" xfId="0" applyFont="1" applyBorder="1"/>
    <xf numFmtId="0" fontId="3" fillId="0" borderId="22" xfId="0" applyFont="1" applyBorder="1" applyAlignment="1">
      <alignment horizontal="center"/>
    </xf>
    <xf numFmtId="41" fontId="3" fillId="0" borderId="23" xfId="1" applyNumberFormat="1" applyFont="1" applyBorder="1"/>
    <xf numFmtId="166" fontId="4" fillId="0" borderId="20" xfId="2" applyNumberFormat="1" applyFont="1" applyBorder="1" applyAlignment="1">
      <alignment horizontal="center"/>
    </xf>
    <xf numFmtId="166" fontId="6" fillId="3" borderId="29" xfId="3" applyNumberFormat="1" applyFont="1" applyFill="1" applyBorder="1"/>
    <xf numFmtId="166" fontId="3" fillId="3" borderId="29" xfId="3" applyNumberFormat="1" applyFont="1" applyFill="1" applyBorder="1"/>
    <xf numFmtId="166" fontId="4" fillId="0" borderId="20" xfId="2" applyNumberFormat="1" applyFont="1" applyFill="1" applyBorder="1" applyAlignment="1">
      <alignment horizontal="center"/>
    </xf>
    <xf numFmtId="166" fontId="0" fillId="0" borderId="0" xfId="0" applyNumberFormat="1"/>
    <xf numFmtId="41" fontId="0" fillId="0" borderId="0" xfId="2" applyNumberFormat="1" applyFont="1"/>
    <xf numFmtId="41" fontId="13" fillId="0" borderId="0" xfId="2" applyNumberFormat="1" applyFont="1" applyFill="1"/>
    <xf numFmtId="167" fontId="4" fillId="0" borderId="20" xfId="2" applyNumberFormat="1" applyFont="1" applyFill="1" applyBorder="1" applyAlignment="1">
      <alignment horizontal="right"/>
    </xf>
    <xf numFmtId="167" fontId="4" fillId="0" borderId="20" xfId="2" applyNumberFormat="1" applyFont="1" applyFill="1" applyBorder="1" applyAlignment="1">
      <alignment horizontal="center"/>
    </xf>
    <xf numFmtId="167" fontId="4" fillId="0" borderId="20" xfId="2" applyNumberFormat="1" applyFont="1" applyFill="1" applyBorder="1"/>
    <xf numFmtId="167" fontId="4" fillId="0" borderId="20" xfId="1" applyNumberFormat="1" applyFont="1" applyFill="1" applyBorder="1"/>
    <xf numFmtId="167" fontId="7" fillId="0" borderId="20" xfId="1" applyNumberFormat="1" applyFont="1" applyFill="1" applyBorder="1"/>
    <xf numFmtId="167" fontId="4" fillId="0" borderId="20" xfId="0" quotePrefix="1" applyNumberFormat="1" applyFont="1" applyFill="1" applyBorder="1"/>
    <xf numFmtId="167" fontId="0" fillId="0" borderId="0" xfId="0" applyNumberFormat="1"/>
    <xf numFmtId="0" fontId="2" fillId="0" borderId="0" xfId="0" applyFont="1" applyAlignment="1">
      <alignment horizontal="center"/>
    </xf>
    <xf numFmtId="41" fontId="0" fillId="0" borderId="0" xfId="0" applyNumberFormat="1"/>
    <xf numFmtId="0" fontId="14" fillId="2" borderId="32" xfId="3" applyFont="1" applyFill="1" applyBorder="1" applyAlignment="1">
      <alignment vertical="center"/>
    </xf>
    <xf numFmtId="0" fontId="4" fillId="0" borderId="0" xfId="0" applyFont="1" applyFill="1" applyBorder="1" applyAlignment="1">
      <alignment horizontal="right"/>
    </xf>
    <xf numFmtId="0" fontId="4" fillId="0" borderId="0" xfId="0" quotePrefix="1" applyFont="1" applyFill="1" applyBorder="1" applyAlignment="1">
      <alignment horizontal="right"/>
    </xf>
    <xf numFmtId="41" fontId="0" fillId="0" borderId="0" xfId="0" applyNumberFormat="1" applyBorder="1"/>
    <xf numFmtId="0" fontId="4" fillId="7" borderId="17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center"/>
    </xf>
    <xf numFmtId="168" fontId="4" fillId="0" borderId="0" xfId="2" applyNumberFormat="1" applyFont="1" applyBorder="1"/>
    <xf numFmtId="168" fontId="4" fillId="0" borderId="0" xfId="2" applyNumberFormat="1" applyFont="1" applyBorder="1" applyAlignment="1">
      <alignment horizontal="left"/>
    </xf>
    <xf numFmtId="168" fontId="6" fillId="3" borderId="0" xfId="2" applyNumberFormat="1" applyFont="1" applyFill="1" applyBorder="1"/>
    <xf numFmtId="168" fontId="3" fillId="3" borderId="0" xfId="2" applyNumberFormat="1" applyFont="1" applyFill="1" applyBorder="1"/>
    <xf numFmtId="168" fontId="4" fillId="0" borderId="0" xfId="2" applyNumberFormat="1" applyFont="1" applyFill="1" applyBorder="1"/>
    <xf numFmtId="0" fontId="14" fillId="2" borderId="32" xfId="3" applyFont="1" applyFill="1" applyBorder="1" applyAlignment="1">
      <alignment horizontal="center" vertical="center" wrapText="1"/>
    </xf>
    <xf numFmtId="41" fontId="14" fillId="2" borderId="35" xfId="5" quotePrefix="1" applyFont="1" applyFill="1" applyBorder="1" applyAlignment="1">
      <alignment horizontal="center" vertical="center" wrapText="1"/>
    </xf>
    <xf numFmtId="0" fontId="14" fillId="2" borderId="32" xfId="3" applyFont="1" applyFill="1" applyBorder="1" applyAlignment="1">
      <alignment horizontal="center" vertical="center"/>
    </xf>
    <xf numFmtId="0" fontId="14" fillId="2" borderId="0" xfId="3" applyFont="1" applyFill="1" applyBorder="1" applyAlignment="1">
      <alignment horizontal="center" vertical="center"/>
    </xf>
    <xf numFmtId="0" fontId="14" fillId="2" borderId="6" xfId="3" applyFont="1" applyFill="1" applyBorder="1" applyAlignment="1">
      <alignment horizontal="center" vertical="center"/>
    </xf>
    <xf numFmtId="0" fontId="14" fillId="8" borderId="32" xfId="3" applyFont="1" applyFill="1" applyBorder="1" applyAlignment="1">
      <alignment vertical="center"/>
    </xf>
    <xf numFmtId="0" fontId="14" fillId="8" borderId="0" xfId="3" applyFont="1" applyFill="1" applyBorder="1" applyAlignment="1">
      <alignment vertical="center"/>
    </xf>
    <xf numFmtId="0" fontId="2" fillId="8" borderId="0" xfId="0" applyFont="1" applyFill="1" applyAlignment="1">
      <alignment horizontal="center"/>
    </xf>
    <xf numFmtId="0" fontId="2" fillId="8" borderId="0" xfId="0" applyFont="1" applyFill="1"/>
    <xf numFmtId="41" fontId="5" fillId="0" borderId="25" xfId="0" applyNumberFormat="1" applyFont="1" applyFill="1" applyBorder="1" applyAlignment="1">
      <alignment horizontal="center" vertical="center"/>
    </xf>
    <xf numFmtId="41" fontId="5" fillId="0" borderId="15" xfId="0" applyNumberFormat="1" applyFont="1" applyFill="1" applyBorder="1" applyAlignment="1">
      <alignment horizontal="center" vertical="center"/>
    </xf>
    <xf numFmtId="41" fontId="5" fillId="0" borderId="16" xfId="0" applyNumberFormat="1" applyFont="1" applyFill="1" applyBorder="1" applyAlignment="1">
      <alignment horizontal="center" vertical="center"/>
    </xf>
    <xf numFmtId="0" fontId="14" fillId="2" borderId="32" xfId="3" applyFont="1" applyFill="1" applyBorder="1" applyAlignment="1">
      <alignment horizontal="center" vertical="center" wrapText="1"/>
    </xf>
    <xf numFmtId="0" fontId="14" fillId="2" borderId="28" xfId="3" applyFont="1" applyFill="1" applyBorder="1" applyAlignment="1">
      <alignment horizontal="center" vertical="center" wrapText="1"/>
    </xf>
    <xf numFmtId="0" fontId="14" fillId="2" borderId="33" xfId="3" applyFont="1" applyFill="1" applyBorder="1" applyAlignment="1">
      <alignment horizontal="center" vertical="center" wrapText="1"/>
    </xf>
    <xf numFmtId="0" fontId="14" fillId="2" borderId="34" xfId="3" applyFont="1" applyFill="1" applyBorder="1" applyAlignment="1">
      <alignment horizontal="center" vertical="center" wrapText="1"/>
    </xf>
    <xf numFmtId="0" fontId="14" fillId="2" borderId="8" xfId="3" applyFont="1" applyFill="1" applyBorder="1" applyAlignment="1">
      <alignment horizontal="center" vertical="center" wrapText="1"/>
    </xf>
    <xf numFmtId="0" fontId="14" fillId="2" borderId="6" xfId="3" applyFont="1" applyFill="1" applyBorder="1" applyAlignment="1">
      <alignment horizontal="center" vertical="center" wrapText="1"/>
    </xf>
    <xf numFmtId="41" fontId="14" fillId="2" borderId="35" xfId="5" quotePrefix="1" applyFont="1" applyFill="1" applyBorder="1" applyAlignment="1">
      <alignment horizontal="center" vertical="center" wrapText="1"/>
    </xf>
    <xf numFmtId="41" fontId="14" fillId="2" borderId="36" xfId="5" quotePrefix="1" applyFont="1" applyFill="1" applyBorder="1" applyAlignment="1">
      <alignment horizontal="center" vertical="center" wrapText="1"/>
    </xf>
  </cellXfs>
  <cellStyles count="6">
    <cellStyle name="Comma" xfId="1" builtinId="3"/>
    <cellStyle name="Comma [0]" xfId="2" builtinId="6"/>
    <cellStyle name="Comma [0] 6" xfId="5"/>
    <cellStyle name="Normal" xfId="0" builtinId="0"/>
    <cellStyle name="Normal 12" xfId="4"/>
    <cellStyle name="Normal 2 1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PPK-114" refreshedDate="43810.710763541669" createdVersion="5" refreshedVersion="5" minRefreshableVersion="3" recordCount="364">
  <cacheSource type="worksheet">
    <worksheetSource ref="I5:J369" sheet="WBS_akun"/>
  </cacheSource>
  <cacheFields count="2">
    <cacheField name="MATIKAN RUMUS VALUE" numFmtId="0">
      <sharedItems containsSemiMixedTypes="0" containsString="0" containsNumber="1" containsInteger="1" minValue="11001010100" maxValue="21206000000"/>
    </cacheField>
    <cacheField name="NAMA AKUN" numFmtId="0">
      <sharedItems count="629">
        <s v="Kas kecil Rp"/>
        <s v="Kas US $"/>
        <s v="Kas Pusat"/>
        <s v="Kas RM"/>
        <s v="Kas SGD"/>
        <s v="Kas EURO"/>
        <s v="Kas CHF (Swiss Franc)"/>
        <s v="Kas AUD"/>
        <s v="Kas CNY ( Yuan China )"/>
        <s v="BCA Giro Rupiah "/>
        <s v="BCA Giro Rupiah 2"/>
        <s v="BCA Giro Rupiah 5"/>
        <s v="BCA Giro Rupiah 6"/>
        <s v="BCA Giro Rupiah 7"/>
        <s v="Mandiri Giro Rupiah 2"/>
        <s v="Mandiri Giro USD"/>
        <s v="Mandiri Giro Rupiah 3"/>
        <s v="Mandiri Giro Rupiah 4"/>
        <s v="Mandiri Tabungan"/>
        <s v="Bank Mayora "/>
        <s v="Citibank Rupiah"/>
        <s v="Citibank USD"/>
        <s v="Citibank Rupiah 2"/>
        <s v="Citibank USD 2"/>
        <s v="Bank Panin Rupiah"/>
        <s v="Bank Panin US $"/>
        <s v="Bank Panin AUD"/>
        <s v="Bank Panin EUR"/>
        <s v="BRI Giro Rupiah"/>
        <s v="Deposito CITI USD"/>
        <s v="Deposito BRI Sudirman USD"/>
        <s v="Deposito BRI Sudirman"/>
        <s v="Depositi CITI IDR"/>
        <s v="Bank Garansi BRI IDR"/>
        <s v="PT ABC 1"/>
        <s v="PT ABC 2"/>
        <s v="PT ABC 3"/>
        <s v="PT ABC 4"/>
        <s v="PT ABC 5"/>
        <s v="PT ABC 6"/>
        <s v="PT ABC 9"/>
        <s v="PT ABC 10"/>
        <s v="PT ABC 11"/>
        <s v="PT ABC 12"/>
        <s v="PT ABC 13"/>
        <s v="PT ABC 14"/>
        <s v="PT ABC 15"/>
        <s v="PT ABC 16"/>
        <s v="PT ABC 17"/>
        <s v="PT ABC 18"/>
        <s v="PT ABC 19"/>
        <s v="PT ABC 20"/>
        <s v="PT ABC 21"/>
        <s v="PT ABC 22"/>
        <s v="PT ABC 23"/>
        <s v="PT ABC 24"/>
        <s v="PT ABC 25"/>
        <s v="PT ABC 26"/>
        <s v="PT ABC 27"/>
        <s v="PT ABC 28"/>
        <s v="PT ABC 29"/>
        <s v="PT ABC 30"/>
        <s v="PT ABC 31"/>
        <s v="PT ABC 32"/>
        <s v="PT ABC 33"/>
        <s v="PT ABC 34"/>
        <s v="PT ABC 35"/>
        <s v="PT ABC 36"/>
        <s v="PT ABC 37"/>
        <s v="PT ABC 38"/>
        <s v="PT ABC 39"/>
        <s v="PT ABC 40"/>
        <s v="PT ABC 41"/>
        <s v="PT ABC 42"/>
        <s v="PT ABC 43"/>
        <s v="PT ABC 44"/>
        <s v="PT ABC 45"/>
        <s v="PT ABC 46"/>
        <s v="PT ABC 47"/>
        <s v="PT ABC 48"/>
        <s v="PT ABC 49"/>
        <s v="PT ABC 50"/>
        <s v="PT ABC 51"/>
        <s v="PT ABC 52"/>
        <s v="PT ABC 53"/>
        <s v="PT ABC 54"/>
        <s v="PT ABC 55"/>
        <s v="PT ABC 56"/>
        <s v="PT ABC 57"/>
        <s v="PT ABC 58"/>
        <s v="PT ABC 59"/>
        <s v="PT ABC 60"/>
        <s v="PT ABC 61"/>
        <s v="PT ABC 62"/>
        <s v="PT ABC 63"/>
        <s v="PT ABC 64"/>
        <s v="PT ABC 65"/>
        <s v="PT ABC 66"/>
        <s v="PT ABC 67"/>
        <s v="PT ABC 68"/>
        <s v="PT ABC 69"/>
        <s v="PT ABC 70"/>
        <s v="PT ABC 71"/>
        <s v="PT ABC 72"/>
        <s v="PT ABC 73"/>
        <s v="PT ABC 74"/>
        <s v="PT ABC 75"/>
        <s v="PT ABC 76"/>
        <s v="PT ABC 77"/>
        <s v="PT ABC 78"/>
        <s v="PT ABC 79"/>
        <s v="PT ABC 80"/>
        <s v="PT ABC 81"/>
        <s v="PT ABC 82"/>
        <s v="PT ABC 83"/>
        <s v="PT ABC 84"/>
        <s v="PT ABC 85"/>
        <s v="PT ABC 86"/>
        <s v="PT ABC 87"/>
        <s v="PT ABC 88"/>
        <s v="PT ABC 89"/>
        <s v="PT ABC 90"/>
        <s v="PT ABC 91"/>
        <s v="PT ABC 92"/>
        <s v="PT ABC 93"/>
        <s v="PT ABC 94"/>
        <s v="PT ABC 95"/>
        <s v="PT ABC 96"/>
        <s v="PT ABC 97"/>
        <s v="PT ABC 98"/>
        <s v="PT ABC 99"/>
        <s v="PT ABC 100"/>
        <s v="PT ABC 101"/>
        <s v="PT ABC 102"/>
        <s v="Pinjaman karyawan"/>
        <s v="Persediaan Barang Jadi Minyak"/>
        <s v="Persediaan Barang Jadi Shortening"/>
        <s v="Persediaan Barang Dalam Perjalanan"/>
        <s v="Persediaan Bahan Baku CPO"/>
        <s v="Persediaan Bahan Baku CNO"/>
        <s v="Persediaan Bahan Pembantu"/>
        <s v="Minyak Solar"/>
        <s v="Pph Pasal 22"/>
        <s v="Pph Pasal 23"/>
        <s v="Pajak Pertambahan Nilai - Masuk"/>
        <s v="PPN Masukan Yang Belum Diterima"/>
        <s v="Pph Pasal 25"/>
        <s v="Asuransi Dibayar Dimuka"/>
        <s v="Biaya Dibayar Dimuka"/>
        <s v="Sewa Dibayar Dimuka"/>
        <s v="Asuransi Dibayar Dimuka US $"/>
        <s v="Uang Muka Pembelian Bahan Baku"/>
        <s v="Uang Muka Pembelian Aktiva"/>
        <s v="Uang Muka Lain-lain"/>
        <s v="Tanah"/>
        <s v="Bangunan dan prasarana"/>
        <s v="Instalasi Listrik"/>
        <s v="Mesin-mesin pabrik"/>
        <s v="Kendaraan Bermotor"/>
        <s v="Inventaris Kantor"/>
        <s v="Inventaris Pabrik"/>
        <s v="Aset Leasing"/>
        <s v="Akum Peny Bangunan"/>
        <s v="Akum Peny Instalasi Listrik"/>
        <s v="Akum Peny Mesin-mesin"/>
        <s v="Akum Peny Kendaraan Bermotor"/>
        <s v="Akum Peny Inventaris Kantor"/>
        <s v="Akum Peny Inventaris Pabrik"/>
        <s v="Akum Peny Aset Leasing (kendaraan)"/>
        <s v="Uang Muka "/>
        <s v="PT XXX 1"/>
        <s v="PT XXX 2"/>
        <s v="PT XXX 3"/>
        <s v="PT XXX 4"/>
        <s v="PT XXX 5"/>
        <s v="PT XXX 6"/>
        <s v="PT XXX 7"/>
        <s v="PT XXX 8"/>
        <s v="PT XXX 9"/>
        <s v="PT XXX 10"/>
        <s v="PT XXX 11"/>
        <s v="PT XXX 12"/>
        <s v="PT XXX 13"/>
        <s v="PT XXX 14"/>
        <s v="PT XXX 15"/>
        <s v="PT XXX 16"/>
        <s v="PT XXX 17"/>
        <s v="PT XXX 18"/>
        <s v="PT XXX 19"/>
        <s v="PT XXX 20"/>
        <s v="PT XXX 21"/>
        <s v="PT XXX 22"/>
        <s v="PT XXX 23"/>
        <s v="PT XXX 24"/>
        <s v="PT XXX 25"/>
        <s v="PT XXX 26"/>
        <s v="PT XXX 27"/>
        <s v="PT XXX 28"/>
        <s v="PT XXX 29"/>
        <s v="PT XXX 30"/>
        <s v="PT XXX 31"/>
        <s v="PT XXX 32"/>
        <s v="PT XXX 33"/>
        <s v="PT XXX 34"/>
        <s v="PT XXX 35"/>
        <s v="PT XXX 36"/>
        <s v="PT XXX 37"/>
        <s v="PT XXX 38"/>
        <s v="PT XXX 39"/>
        <s v="PT XXX 40"/>
        <s v="PT XXX 41"/>
        <s v="PT XXX 42"/>
        <s v="PT XXX 43"/>
        <s v="PT XXX 44"/>
        <s v="PT XXX 45"/>
        <s v="PT XXX 46"/>
        <s v="PT XXX 47"/>
        <s v="PT XXX 48"/>
        <s v="PT XXX 49"/>
        <s v="PT XXX 50"/>
        <s v="PT XXX 51"/>
        <s v="PT XXX 52"/>
        <s v="PT XXX 53"/>
        <s v="PT XXX 54"/>
        <s v="PT XXX 55"/>
        <s v="PT XXX 56"/>
        <s v="PT XXX 57"/>
        <s v="PT XXX 58"/>
        <s v="PT XXX 59"/>
        <s v="PT XXX 60"/>
        <s v="PT XXX 61"/>
        <s v="PT XXX 62"/>
        <s v="PT XXX 63"/>
        <s v="PT XXX 64"/>
        <s v="PT XXX 65"/>
        <s v="PT XXX 66"/>
        <s v="PT XXX 67"/>
        <s v="PT XXX 68"/>
        <s v="PT XXX 69"/>
        <s v="PT XXX 70"/>
        <s v="PT XXX 71"/>
        <s v="PT XXX 72"/>
        <s v="PT XXX 73"/>
        <s v="PT XXX 74"/>
        <s v="PT XXX 75"/>
        <s v="PT XXX 76"/>
        <s v="PT XXX 77"/>
        <s v="PT XXX 78"/>
        <s v="PT XXX 79"/>
        <s v="PT XXX 80"/>
        <s v="PT XXX 81"/>
        <s v="PT XXX 82"/>
        <s v="PT XXX 83"/>
        <s v="PT XXX 84"/>
        <s v="PT XXX 85"/>
        <s v="PT XXX 86"/>
        <s v="PT XXX 87"/>
        <s v="PT XXX 88"/>
        <s v="PT XXX 89"/>
        <s v="PT XXX 90"/>
        <s v="PT XXX 91"/>
        <s v="PT XXX 92"/>
        <s v="PT XXX 93"/>
        <s v="PT XXX 94"/>
        <s v="PT XXX 95"/>
        <s v="PT XXX 96"/>
        <s v="PT XXX 97"/>
        <s v="PT XXX 98"/>
        <s v="PT XXX 99"/>
        <s v="PT XXX 100"/>
        <s v="PT XXX 101"/>
        <s v="PT XXX 102"/>
        <s v="PT XXX 103"/>
        <s v="PT XXX 104"/>
        <s v="PT XXX 105"/>
        <s v="PT XXX 106"/>
        <s v="PT XXX 107"/>
        <s v="PT XXX 108"/>
        <s v="PT XXX 109"/>
        <s v="PT XXX 110"/>
        <s v="PT XXX 111"/>
        <s v="PT XXX 112"/>
        <s v="PT XXX 113"/>
        <s v="PT XXX 114"/>
        <s v="PT XXX 115"/>
        <s v="PT XXX 116"/>
        <s v="PT XXX 117"/>
        <s v="PT XXX 118"/>
        <s v="PT XXX 119"/>
        <s v="PT XXX 120"/>
        <s v="PT XXX 121"/>
        <s v="PT XXX 122"/>
        <s v="PT XXX 123"/>
        <s v="PT XXX 124"/>
        <s v="PT XXX 125"/>
        <s v="PT XXX 126"/>
        <s v="PT XXX 127"/>
        <s v="PT XXX 128"/>
        <s v="PT XXX 129"/>
        <s v="PT XXX 130"/>
        <s v="PT XXX 131"/>
        <s v="PT XXX 132"/>
        <s v="PT XXX 133"/>
        <s v="PT XXX 134"/>
        <s v="PT XXX 135"/>
        <s v="PT XXX 136"/>
        <s v="PT XXX 137"/>
        <s v="PT XXX 138"/>
        <s v="PT XXX 139"/>
        <s v="PT XXX 140"/>
        <s v="PT XXX 141"/>
        <s v="PT XXX 142"/>
        <s v="PT XXX 143"/>
        <s v="PT XXX 144"/>
        <s v="PT XXX 145"/>
        <s v="PT XXX 146"/>
        <s v="PT XXX 147"/>
        <s v="PT XXX 148"/>
        <s v="PT XXX 149"/>
        <s v="PT XXX 150"/>
        <s v="PT XXX 151"/>
        <s v="PT XXX 152"/>
        <s v="PT XXX 153"/>
        <s v="PT XXX 154"/>
        <s v="PT XXX 155"/>
        <s v="PT XXX 156"/>
        <s v="PT XXX 157"/>
        <s v="PT XXX 158"/>
        <s v="PT XXX 159"/>
        <s v="HUTANG BANK M"/>
        <s v="HUTANG BANK C"/>
        <s v="HUTANG BANK M KMK"/>
        <s v="HUTANG BANK M KI"/>
        <s v="Liabilitas Pajak Tangguhan"/>
        <s v="PPh Pasal 21"/>
        <s v="PPh Final"/>
        <s v="PPh 29"/>
        <s v="PPN DN"/>
        <s v="Listrik"/>
        <s v="Telepon"/>
        <s v="PT. Asuransi "/>
        <s v="Multilab Sukses"/>
        <s v="PT. Jamsostek"/>
        <s v="PT. PGN"/>
        <s v="PAM air"/>
        <s v="Lawyer"/>
        <s v="PT EKO"/>
        <s v="Uang Muka Penjualan RBD PO"/>
        <s v="Uang Muka Penjualan Lain-lain"/>
        <s v="PT. BCA Finance 2"/>
        <s v="Etimasi Kewajiban Imbalan Pasca Kerja"/>
        <s v="Hutang Lain-lain"/>
        <s v="Bank Mandiri KIII"/>
        <s v="Hutang Deviden"/>
        <s v="Modal Saham"/>
        <s v="Tambahan modal  Tax Amnesty"/>
        <s v="Laba/Rugi Ditahan"/>
        <s v="Pendapatan (beban) komprehensif lainnya"/>
        <s v="Dividen share for year 2018"/>
        <s v="Laba / rugi tahun berjalan"/>
        <s v="Cerah Computer" u="1"/>
        <s v="PD Berkat Anugerah Kita" u="1"/>
        <s v="PT. Boga Industri Kita" u="1"/>
        <s v="PT. MAESTRO PERKASA" u="1"/>
        <s v="Surya Teknik Maju" u="1"/>
        <s v="CV. GLOBAL SOLUSINDO" u="1"/>
        <s v="PT. Ekakarya Flora" u="1"/>
        <s v="PT. Swarasa Adil" u="1"/>
        <s v="Indragraha Nusindo" u="1"/>
        <s v="PT. Dharma International " u="1"/>
        <s v="PT. Sinar Perkasa" u="1"/>
        <s v="HUTANG BANK MANDIRI KI- 3" u="1"/>
        <s v="PT. Mita Internusa" u="1"/>
        <s v="PT. COKELAT PERSADA" u="1"/>
        <s v="PT. LOGAM NUSANTARA " u="1"/>
        <s v="PT. SUPERNOVA PACKAGING" u="1"/>
        <s v="Silver Oil&amp;fats  Co, LTD" u="1"/>
        <s v="PT. Trans Citra" u="1"/>
        <s v="PT Prima Packindo" u="1"/>
        <s v="PT. Krida Lancar" u="1"/>
        <s v="PT. Multi Telaga Indonesia" u="1"/>
        <s v="PT. GRAFIKA UTAMA" u="1"/>
        <s v="PT. SAMSANA INDAH" u="1"/>
        <s v="PT. BERSAMA FOODINDO" u="1"/>
        <s v="CV. KARYA UTAMA" u="1"/>
        <s v="PT. SENTRA SEJAHTERA" u="1"/>
        <s v="PT. Jaya Bersama" u="1"/>
        <s v="Pemuda Ban Ban" u="1"/>
        <s v="PT. Berkatoga" u="1"/>
        <s v="PT. Tempo Bersama" u="1"/>
        <s v="PT. Satama" u="1"/>
        <s v="PT. INDO RAYA" u="1"/>
        <s v="PT. KRUPINA LESTARI" u="1"/>
        <s v="PT. MITRAMAS PERKASA" u="1"/>
        <s v="PT. Van Valensindo" u="1"/>
        <s v="PT. INDO SAWIT MAKMUR" u="1"/>
        <s v="PT. INTI INGREDIENTS" u="1"/>
        <s v="PT. PARA PROPERTINDO" u="1"/>
        <s v="HARDI SUTIO" u="1"/>
        <s v="CV. BINTANG SERAYU MAJU" u="1"/>
        <s v="PT. Sinar  Top" u="1"/>
        <s v="PT. POSANINDO SURYA " u="1"/>
        <s v="Karya Agung Abadi" u="1"/>
        <s v="LANIWATI UTOMO" u="1"/>
        <s v="PT. LARAS BATIPUH" u="1"/>
        <s v="PT. Karya Segar" u="1"/>
        <s v="PT. Sari Nusaperdana" u="1"/>
        <s v="PT. TERRA KOMODITI" u="1"/>
        <s v="PT. MELATI RASA PRIMA" u="1"/>
        <s v="PT. Dunia Saftindo" u="1"/>
        <s v="CV.  Guna Utama" u="1"/>
        <s v="CV. DAERAH SELATAN                                                  " u="1"/>
        <s v="PT. BARENA MAKMUR" u="1"/>
        <s v="EKA JUANDA TOMO" u="1"/>
        <s v="PT. Prima Teknindo" u="1"/>
        <s v="PT. Agro Gemilang" u="1"/>
        <s v="PT. EKATAMA BERKARYA" u="1"/>
        <s v="PT. Gizi Sejati" u="1"/>
        <s v="PT. Jintan Indonesia" u="1"/>
        <s v="PT. Krisna Indonesia" u="1"/>
        <s v="PT. MUNICH INDONESIA" u="1"/>
        <s v="PT. Total Sarana " u="1"/>
        <s v="PT. SETIA ABADI UTAMA" u="1"/>
        <s v="PT. Dina Cold Storage" u="1"/>
        <s v="PT. MULIA KENCANA" u="1"/>
        <s v="PT. Perusahaan Gas Negara" u="1"/>
        <s v="CV. INTI UTAMA " u="1"/>
        <s v="PT. Primanusa Lestari" u="1"/>
        <s v="CV. BUSANA INDAH" u="1"/>
        <s v="PT. Karya Puchangga" u="1"/>
        <s v=" PT. Dino Putra" u="1"/>
        <s v="PT. Panca karsa" u="1"/>
        <s v="HUTANG BANK CITI IDR" u="1"/>
        <s v="PT. BEVERAGES INDUSTRY" u="1"/>
        <s v="PT. Badindotama" u="1"/>
        <s v="PT. CULNARY HAUS" u="1"/>
        <s v="PT. AGUNG SENTOSA" u="1"/>
        <s v="PT. Darmawan Makmur" u="1"/>
        <s v="PT. Eka sakti" u="1"/>
        <s v="PT. Teguh Sempurna Abadi" u="1"/>
        <s v="PT. Taruna Sukses" u="1"/>
        <s v="PT. Nesdonesia Jaya" u="1"/>
        <s v="PT. Chema Pratama" u="1"/>
        <s v="Intersoni Engineering SDN BHD" u="1"/>
        <s v="PT. TUV RAIN INDONESIA                                                      " u="1"/>
        <s v="PT. SUMBER TRIJAYA" u="1"/>
        <s v="NARTALEA MAWAR" u="1"/>
        <s v="HUTANG BANK MANDIRI KMK - 4" u="1"/>
        <s v="PT. Siang  Perkasa" u="1"/>
        <s v="Alam Jaya Segar" u="1"/>
        <s v="PT. PRIMATAMA ENERGI " u="1"/>
        <s v="PT. Meyer Chemicals" u="1"/>
        <s v="PT. MULTI CHEMICALS" u="1"/>
        <s v="PT. Murni Sari Utama" u="1"/>
        <s v="PT. RESTU SEJAHTERA KITA" u="1"/>
        <s v="PT.  Inti Sentosa" u="1"/>
        <s v="PT GLOBALINDO LESTARI" u="1"/>
        <s v="PT. Sarana Indah" u="1"/>
        <s v="PT. PRATAMA MAJU" u="1"/>
        <s v="PT. PrisGiuga Sinergi" u="1"/>
        <s v="PT. INDONESIA PRINTING" u="1"/>
        <s v="PT. Makmur Lestari" u="1"/>
        <s v="PT. Sawindo Utama" u="1"/>
        <s v="HENDRICK SUTOMO" u="1"/>
        <s v="CV. BINA MAKMUR " u="1"/>
        <s v="PT Indo Genetech" u="1"/>
        <s v="PT. Duta Perkasa" u="1"/>
        <s v="PT. Jaya Perkasa" u="1"/>
        <s v="PT. Mega Perkasa" u="1"/>
        <s v="PT. RAMA PERKASA" u="1"/>
        <s v="PT. GEMILANG UTAMA" u="1"/>
        <s v="PT. ARENA PRIMA " u="1"/>
        <s v="PT. DUTA AMANAH INSANI " u="1"/>
        <s v="PT. International Express" u="1"/>
        <s v="PT. Pam Jaya" u="1"/>
        <s v="ASTON PRAMANA" u="1"/>
        <s v="PT. Cipta Informatika" u="1"/>
        <s v="PT. INOVATION Utama" u="1"/>
        <s v="PT. HINDOLI INDO SUKSES" u="1"/>
        <s v="PT. COMMODITIES INDONESIA" u="1"/>
        <s v="PT. INGREDIENTS INDONESIA" u="1"/>
        <s v="PT. NUTRISANA RASA" u="1"/>
        <s v="PT. SURYA CONTAINERS" u="1"/>
        <s v="PT. KREASINDO SEJATI" u="1"/>
        <s v="PT. SUKSES ENGINEERING" u="1"/>
        <s v="PT. TEHNIK ENGINEERING" u="1"/>
        <s v="PT. Gases Indonesia" u="1"/>
        <s v="PT. Indah Indonesia" u="1"/>
        <s v="PT. Kevin Indonesia" u="1"/>
        <s v="PT. Rento Indonesia" u="1"/>
        <s v="PT. Rinda Indonesia" u="1"/>
        <s v="PT. SARCO INDONESIA" u="1"/>
        <s v="PT. SARTO INDONESIA" u="1"/>
        <s v="PT. Sinar Indonesia" u="1"/>
        <s v="PT. KREASI PROSANA" u="1"/>
        <s v="CV. TRITUNGGAL ABADI" u="1"/>
        <s v="PT. Sri Husada" u="1"/>
        <s v="PT. DAVI IRWAN PRATAMA" u="1"/>
        <s v="PT. Hospitaly Sejahtera" u="1"/>
        <s v="CV. CAHAYA PRIMA ABDI" u="1"/>
        <s v="Trans Ocean Indo" u="1"/>
        <s v="BUNGE ASIA WANGI " u="1"/>
        <s v="PT. Dulinci" u="1"/>
        <s v="CV. Top Rasa" u="1"/>
        <s v="PT. ANUGERAH ASIA" u="1"/>
        <s v="PT. Bearindo Sejahtera" u="1"/>
        <s v="PT. CITRAMAS SEJAHTERA" u="1"/>
        <s v="PT Adsorb Indonesia" u="1"/>
        <s v="PT. MAJU SEJAHTERA" u="1"/>
        <s v="PT. RANA SEJAHTERA" u="1"/>
        <s v="PT. CAHAYA MAKMUR" u="1"/>
        <s v="PT. CAHAYA INTI PRATAMA" u="1"/>
        <s v="HUTANG BANK MANDIRI KMK" u="1"/>
        <s v="PT. KARYA SUKSES" u="1"/>
        <s v="PT. MAKMUR KHARISMA" u="1"/>
        <s v="STJ Cargo Kita" u="1"/>
        <s v="PT. LAUTAN BERWARNA" u="1"/>
        <s v="CV. Borobudur Bakerindo" u="1"/>
        <s v="PT. Universal" u="1"/>
        <s v="PT. Bukit Lestari" u="1"/>
        <s v="PT. KREASI RASA" u="1"/>
        <s v="PT. KARUNIA ARTA KITA" u="1"/>
        <s v="PT. Pangan Makmur" u="1"/>
        <s v="WULAN PERMATA KASIH" u="1"/>
        <s v="NAM HUI YEI" u="1"/>
        <s v="PT. GEMILANG SENTOSA" u="1"/>
        <s v="PT. SEMESTA DEPELE" u="1"/>
        <s v="PT. Prima Anugerah Perdana" u="1"/>
        <s v="PT LANI AGRO BERSATU" u="1"/>
        <s v="PT. Pangukir Utama" u="1"/>
        <s v="PT. PUTRA MADU " u="1"/>
        <s v="PT. BERSAMA ANDALAN" u="1"/>
        <s v="PT. KALTIM NIKMAT" u="1"/>
        <s v="PT. MAFATI TECHNOLOGY" u="1"/>
        <s v="PT. SENTOSA PANGAN" u="1"/>
        <s v="PT. Transmandiri" u="1"/>
        <s v="PT. INTAN MAYO INDONESIA" u="1"/>
        <s v="PT. Sari Abadi Indonesia" u="1"/>
        <s v="JAYA GRAFINDO" u="1"/>
        <s v="PT. Cahaya Mustika S.C" u="1"/>
        <s v="Foods Austria PTY LTD" u="1"/>
        <s v="PT. Putra Putri Jaya" u="1"/>
        <s v="PT. Halim Pratama" u="1"/>
        <s v="DUNIA RASA NIKMAT" u="1"/>
        <s v="PT. Kurnia Lestari" u="1"/>
        <s v="PT. Dolphinora" u="1"/>
        <s v="PT. Sumisih Raya" u="1"/>
        <s v="SATYOWIBOWO" u="1"/>
        <s v="PT. Aromatik Primatama" u="1"/>
        <s v="PT. BAHAGIA MITRA SEJAHTERA" u="1"/>
        <s v="PT. Eka Semesta" u="1"/>
        <s v="PT. UNTUNG BERSAMA" u="1"/>
        <s v="CV. Sinar Harapan Bersama " u="1"/>
        <s v="PT. Mandah" u="1"/>
        <s v="PT. Bio Unggul" u="1"/>
        <s v="PT. Rodaniaga Nusantara" u="1"/>
        <s v="PT. Unidonesia" u="1"/>
        <s v="PT. Indah Perkasa" u="1"/>
        <s v="ABADI ABSORI" u="1"/>
        <s v="PT. Niaga Medika" u="1"/>
        <s v="PT. Suco Kreatif" u="1"/>
        <s v="Law Firm Iman Abadi &amp; Partners" u="1"/>
        <s v="PT. BOGA UTAMA BERSAMA" u="1"/>
        <s v="PT. Dwi Vestama" u="1"/>
        <s v="ROBY ROBISA" u="1"/>
        <s v="IWAN GUNAWAN" u="1"/>
        <s v="PT.  GLOBAL  SHIPPING" u="1"/>
        <s v="ZAINUDIN ZEN" u="1"/>
        <s v="PT. INDO GRAFIC" u="1"/>
        <s v="Baby Nutrion" u="1"/>
        <s v="PT. SARI MORA" u="1"/>
        <s v="PT. DUA AYAM INDONESIA" u="1"/>
        <s v="PT. Pestkare Indonesia" u="1"/>
        <s v="PT. Printing Indonesia" u="1"/>
        <s v="PT. ANUGRAH ERA FOOD" u="1"/>
        <s v="Arulkhan Pacific SDN BHD" u="1"/>
        <s v="DJONI ANDAL" u="1"/>
        <s v="PT. Calindo Indonesia" u="1"/>
        <s v="PT. Liquide Indonesia" u="1"/>
        <s v="PT. Rangit Sung" u="1"/>
        <s v="PT UNIVERSAL RASA PANGAN" u="1"/>
        <s v="PT. CARSUGI INDO" u="1"/>
        <s v="MANDIRI MAKMUR" u="1"/>
        <s v="PT Indo Kresna" u="1"/>
        <s v="MASSA MOTOR                                                                          " u="1"/>
        <s v="PT. Chasia Cantik" u="1"/>
        <s v="CV. BIMASAKTI NIAGA" u="1"/>
        <s v="PT. Sahabat Harapan " u="1"/>
        <s v="JAYA MANDIRI SUKSES" u="1"/>
        <s v="CV. PUSAKA PUTRA PUTRI" u="1"/>
        <s v="PD. SARANA ELEKTR MAJU " u="1"/>
        <s v="PT. Prima Abadi" u="1"/>
        <s v="PT. Asuransi Raksa Prima" u="1"/>
        <s v="PT. Murni Sari " u="1"/>
        <s v="PT Tirta Gemilang" u="1"/>
        <s v="PT. BRATA INDO" u="1"/>
        <s v="PT. JASA PANJIPERKASA" u="1"/>
        <s v="PT. Frindonesia" u="1"/>
        <s v="PT. ESSENTIAL INDONESIA" u="1"/>
        <s v="PT. MAJU FOOD INDONESIA" u="1"/>
        <s v="PT. PASIFIK   INDONESIA" u="1"/>
        <s v="PT. PELABUHAN INDONESIA" u="1"/>
        <s v="PT. Indah Cemerlang" u="1"/>
        <s v="PT. SEMESTA BERNYANYI" u="1"/>
        <s v="PT. HAKIM PERKASA" u="1"/>
        <s v="PT. Prima Sarana " u="1"/>
        <s v="PT. RAYA MULIA" u="1"/>
        <s v="CV. TRADISIONAL FOOD" u="1"/>
        <s v="PT. INDOSARI CORPINDO TBK" u="1"/>
        <s v="PT. Garuda Jaya" u="1"/>
        <s v="CV. Stigma Utama" u="1"/>
        <s v="Uni Indonesia Jaya" u="1"/>
        <s v="PT. Jadi Perkasa" u="1"/>
        <s v="Cakra Perkasa Sukses" u="1"/>
        <s v="HIKSAN HASAN" u="1"/>
        <s v="PT. Agricinal Sukses" u="1"/>
        <s v="PT. Plastik Industri" u="1"/>
        <s v="Tuti Widjaja" u="1"/>
        <s v="BLESS STATIONERY" u="1"/>
        <s v="PT. Agro Indonesia" u="1"/>
        <s v="PT. Alva Indonesia" u="1"/>
        <s v="PT. Food Indonesia" u="1"/>
        <s v="PT. MEGA INDONESIA" u="1"/>
        <s v="PT. BERKAH JAYA" u="1"/>
        <s v="PT. INSURANCE SERVICE" u="1"/>
        <s v="PT. Menjan Sakti" u="1"/>
        <s v="PT. ABADI MAKMUR" u="1"/>
        <s v="PT. Multirasa Indah" u="1"/>
        <s v="PT. Sabin  Retech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PPK-114" refreshedDate="43810.712231018515" createdVersion="5" refreshedVersion="5" minRefreshableVersion="3" recordCount="60">
  <cacheSource type="worksheet">
    <worksheetSource ref="I7:J67" sheet="WIS (2)"/>
  </cacheSource>
  <cacheFields count="2">
    <cacheField name="MATIKAN RUMUS VALUE" numFmtId="168">
      <sharedItems containsSemiMixedTypes="0" containsString="0" containsNumber="1" containsInteger="1" minValue="41001000000" maxValue="84000000000"/>
    </cacheField>
    <cacheField name="NAMA AKUN" numFmtId="0">
      <sharedItems count="59">
        <s v="Oil Refined CNO"/>
        <s v="Oil RBD PO"/>
        <s v="RBD Olein"/>
        <s v="PFAD"/>
        <s v="CFAD"/>
        <s v="R Stearine"/>
        <s v="Shortening"/>
        <s v="Penjualan Lain Lain"/>
        <s v="Retur RBD Olein"/>
        <s v="Retur Shortening"/>
        <s v="Pemakaian bahan baku"/>
        <s v="Susut dalam proses produksi"/>
        <s v="Pemakaian bahan pembantu"/>
        <s v="Tenaga kerja langsung"/>
        <s v="Beban Produksi Tidak Langsung"/>
        <s v="Bahan-bahan kimia dan bahan produksi"/>
        <s v="Bahan bakar dan pelumas"/>
        <s v="Keperluan pabrik"/>
        <s v="Penyusutan"/>
        <s v="Reparasi dan pemeliharaan"/>
        <s v="Listrik dan telephon"/>
        <s v="Biaya Impor"/>
        <s v="Asuransi"/>
        <s v="Ongkos angkut"/>
        <s v="Persediaan barang jadi"/>
        <s v="Komisi Penjualan"/>
        <s v="Promosi &amp; Iklan"/>
        <s v="Pengangkutan"/>
        <s v="Perjalanan Dinas"/>
        <s v="Kendaraan bermotor"/>
        <s v="Telephon"/>
        <s v="Surat dan pajak kendaraan"/>
        <s v="Entertaiment"/>
        <s v="Gaji &amp; Tunjangan"/>
        <s v="Keperluan Kantor"/>
        <s v="Listrik dan telepon"/>
        <s v="Perijinan"/>
        <s v="Konsultan"/>
        <s v="Beban  Jaminan Sosial tenaga kerja"/>
        <s v="Beban Sewa Bangunan"/>
        <s v="Pajak Bumi Dan Bangunan"/>
        <s v="Entertainment &amp; Sumbangan"/>
        <s v="Beban Cadangan Imbalan Kerja"/>
        <s v="Beban Pajak PPh Ps 21"/>
        <s v="Beban Pajak Lainnya"/>
        <s v="Pendapatan Bunga"/>
        <s v="Laba Atas Kurs Valuta Asing"/>
        <s v="Pendapatan Lain-lain"/>
        <s v="Pendapatan dari asuransi"/>
        <s v="Rugi Atas Kurs Valuta Asing"/>
        <s v="Beban Lain-lain"/>
        <s v="Bunga Pinjaman Bank M KMK"/>
        <s v="Bunga Pinjaman Bank M KI"/>
        <s v="Bunga Pinjaman Bank C"/>
        <s v="Bunga Pinjaman Finance"/>
        <s v="Bunga Pinjaman B Mandiri KMK" u="1"/>
        <s v="Bunga Pinjaman Citibank Rp" u="1"/>
        <s v="Bunga Pinjaman B Mandiri K I" u="1"/>
        <s v="Bunga Pinjaman BCA Financ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4">
  <r>
    <n v="11001010100"/>
    <x v="0"/>
  </r>
  <r>
    <n v="11001010200"/>
    <x v="1"/>
  </r>
  <r>
    <n v="11001010300"/>
    <x v="2"/>
  </r>
  <r>
    <n v="11001010400"/>
    <x v="3"/>
  </r>
  <r>
    <n v="11001010500"/>
    <x v="4"/>
  </r>
  <r>
    <n v="11001010600"/>
    <x v="5"/>
  </r>
  <r>
    <n v="11001010700"/>
    <x v="6"/>
  </r>
  <r>
    <n v="11001010800"/>
    <x v="7"/>
  </r>
  <r>
    <n v="11001010900"/>
    <x v="8"/>
  </r>
  <r>
    <n v="11001020101"/>
    <x v="9"/>
  </r>
  <r>
    <n v="11001020103"/>
    <x v="10"/>
  </r>
  <r>
    <n v="11001020106"/>
    <x v="11"/>
  </r>
  <r>
    <n v="11001020107"/>
    <x v="12"/>
  </r>
  <r>
    <n v="11001020109"/>
    <x v="13"/>
  </r>
  <r>
    <n v="11001020202"/>
    <x v="14"/>
  </r>
  <r>
    <n v="11001020203"/>
    <x v="15"/>
  </r>
  <r>
    <n v="11001020204"/>
    <x v="16"/>
  </r>
  <r>
    <n v="11001020205"/>
    <x v="17"/>
  </r>
  <r>
    <n v="11001020206"/>
    <x v="18"/>
  </r>
  <r>
    <n v="11001020303"/>
    <x v="19"/>
  </r>
  <r>
    <n v="11001020401"/>
    <x v="20"/>
  </r>
  <r>
    <n v="11001020402"/>
    <x v="21"/>
  </r>
  <r>
    <n v="11001020403"/>
    <x v="22"/>
  </r>
  <r>
    <n v="11001020404"/>
    <x v="23"/>
  </r>
  <r>
    <n v="11001020501"/>
    <x v="24"/>
  </r>
  <r>
    <n v="11001020502"/>
    <x v="25"/>
  </r>
  <r>
    <n v="11001020503"/>
    <x v="26"/>
  </r>
  <r>
    <n v="11001020504"/>
    <x v="27"/>
  </r>
  <r>
    <n v="11001020601"/>
    <x v="28"/>
  </r>
  <r>
    <n v="11002010000"/>
    <x v="29"/>
  </r>
  <r>
    <n v="11002020000"/>
    <x v="30"/>
  </r>
  <r>
    <n v="11002040000"/>
    <x v="31"/>
  </r>
  <r>
    <n v="11002050000"/>
    <x v="32"/>
  </r>
  <r>
    <n v="11003010000"/>
    <x v="33"/>
  </r>
  <r>
    <n v="11004000100"/>
    <x v="34"/>
  </r>
  <r>
    <n v="11004000300"/>
    <x v="35"/>
  </r>
  <r>
    <n v="11004000400"/>
    <x v="36"/>
  </r>
  <r>
    <n v="11004000700"/>
    <x v="37"/>
  </r>
  <r>
    <n v="11004001100"/>
    <x v="38"/>
  </r>
  <r>
    <n v="11004001300"/>
    <x v="39"/>
  </r>
  <r>
    <n v="11004001400"/>
    <x v="39"/>
  </r>
  <r>
    <n v="11004001900"/>
    <x v="39"/>
  </r>
  <r>
    <n v="11004002000"/>
    <x v="40"/>
  </r>
  <r>
    <n v="11004002800"/>
    <x v="41"/>
  </r>
  <r>
    <n v="11004003400"/>
    <x v="42"/>
  </r>
  <r>
    <n v="11004003900"/>
    <x v="43"/>
  </r>
  <r>
    <n v="11004004800"/>
    <x v="44"/>
  </r>
  <r>
    <n v="11004006200"/>
    <x v="45"/>
  </r>
  <r>
    <n v="11004006900"/>
    <x v="46"/>
  </r>
  <r>
    <n v="11004007000"/>
    <x v="47"/>
  </r>
  <r>
    <n v="11004007500"/>
    <x v="48"/>
  </r>
  <r>
    <n v="11004009500"/>
    <x v="49"/>
  </r>
  <r>
    <n v="11004010500"/>
    <x v="50"/>
  </r>
  <r>
    <n v="11004010800"/>
    <x v="51"/>
  </r>
  <r>
    <n v="11004011800"/>
    <x v="52"/>
  </r>
  <r>
    <n v="11004011900"/>
    <x v="53"/>
  </r>
  <r>
    <n v="11004013800"/>
    <x v="54"/>
  </r>
  <r>
    <n v="11004013900"/>
    <x v="55"/>
  </r>
  <r>
    <n v="11004014200"/>
    <x v="56"/>
  </r>
  <r>
    <n v="11004014300"/>
    <x v="57"/>
  </r>
  <r>
    <n v="11004015500"/>
    <x v="58"/>
  </r>
  <r>
    <n v="11004015900"/>
    <x v="59"/>
  </r>
  <r>
    <n v="11004016300"/>
    <x v="60"/>
  </r>
  <r>
    <n v="11004016400"/>
    <x v="61"/>
  </r>
  <r>
    <n v="11004016500"/>
    <x v="62"/>
  </r>
  <r>
    <n v="11004016600"/>
    <x v="63"/>
  </r>
  <r>
    <n v="11004016700"/>
    <x v="64"/>
  </r>
  <r>
    <n v="11004017100"/>
    <x v="65"/>
  </r>
  <r>
    <n v="11004017200"/>
    <x v="66"/>
  </r>
  <r>
    <n v="11004018000"/>
    <x v="67"/>
  </r>
  <r>
    <n v="11004018900"/>
    <x v="68"/>
  </r>
  <r>
    <n v="11004019000"/>
    <x v="69"/>
  </r>
  <r>
    <n v="11004019100"/>
    <x v="70"/>
  </r>
  <r>
    <n v="11004019300"/>
    <x v="71"/>
  </r>
  <r>
    <n v="11004019500"/>
    <x v="72"/>
  </r>
  <r>
    <n v="11004020200"/>
    <x v="73"/>
  </r>
  <r>
    <n v="11004020400"/>
    <x v="74"/>
  </r>
  <r>
    <n v="11004020600"/>
    <x v="75"/>
  </r>
  <r>
    <n v="11004021100"/>
    <x v="76"/>
  </r>
  <r>
    <n v="11004021200"/>
    <x v="77"/>
  </r>
  <r>
    <n v="11004021300"/>
    <x v="78"/>
  </r>
  <r>
    <n v="11004022500"/>
    <x v="79"/>
  </r>
  <r>
    <n v="11004023100"/>
    <x v="80"/>
  </r>
  <r>
    <n v="11004023500"/>
    <x v="81"/>
  </r>
  <r>
    <n v="11004024100"/>
    <x v="82"/>
  </r>
  <r>
    <n v="11004026200"/>
    <x v="83"/>
  </r>
  <r>
    <n v="11004026600"/>
    <x v="84"/>
  </r>
  <r>
    <n v="11004027700"/>
    <x v="85"/>
  </r>
  <r>
    <n v="11004028300"/>
    <x v="86"/>
  </r>
  <r>
    <n v="11004028700"/>
    <x v="87"/>
  </r>
  <r>
    <n v="11004028800"/>
    <x v="88"/>
  </r>
  <r>
    <n v="11004029700"/>
    <x v="89"/>
  </r>
  <r>
    <n v="11004029800"/>
    <x v="90"/>
  </r>
  <r>
    <n v="11004030100"/>
    <x v="91"/>
  </r>
  <r>
    <n v="11004030200"/>
    <x v="92"/>
  </r>
  <r>
    <n v="11004030700"/>
    <x v="93"/>
  </r>
  <r>
    <n v="11004030900"/>
    <x v="94"/>
  </r>
  <r>
    <n v="11004031100"/>
    <x v="95"/>
  </r>
  <r>
    <n v="11004031200"/>
    <x v="96"/>
  </r>
  <r>
    <n v="11004033600"/>
    <x v="97"/>
  </r>
  <r>
    <n v="11004035600"/>
    <x v="98"/>
  </r>
  <r>
    <n v="11004036000"/>
    <x v="99"/>
  </r>
  <r>
    <n v="11004039300"/>
    <x v="100"/>
  </r>
  <r>
    <n v="11004039400"/>
    <x v="101"/>
  </r>
  <r>
    <n v="11004041200"/>
    <x v="102"/>
  </r>
  <r>
    <n v="11004042100"/>
    <x v="103"/>
  </r>
  <r>
    <n v="11004043500"/>
    <x v="104"/>
  </r>
  <r>
    <n v="11004044100"/>
    <x v="105"/>
  </r>
  <r>
    <n v="11004045200"/>
    <x v="106"/>
  </r>
  <r>
    <n v="11004049700"/>
    <x v="107"/>
  </r>
  <r>
    <n v="11004050100"/>
    <x v="108"/>
  </r>
  <r>
    <n v="11004053000"/>
    <x v="109"/>
  </r>
  <r>
    <n v="11004053300"/>
    <x v="110"/>
  </r>
  <r>
    <n v="11004053700"/>
    <x v="111"/>
  </r>
  <r>
    <n v="11004054200"/>
    <x v="112"/>
  </r>
  <r>
    <n v="11004054500"/>
    <x v="113"/>
  </r>
  <r>
    <n v="11004055000"/>
    <x v="114"/>
  </r>
  <r>
    <n v="11004055100"/>
    <x v="115"/>
  </r>
  <r>
    <n v="11004056400"/>
    <x v="116"/>
  </r>
  <r>
    <n v="11004056600"/>
    <x v="117"/>
  </r>
  <r>
    <n v="11004056800"/>
    <x v="118"/>
  </r>
  <r>
    <n v="11004057200"/>
    <x v="119"/>
  </r>
  <r>
    <n v="11004057700"/>
    <x v="120"/>
  </r>
  <r>
    <n v="11004058300"/>
    <x v="121"/>
  </r>
  <r>
    <n v="11004059000"/>
    <x v="122"/>
  </r>
  <r>
    <n v="11004059400"/>
    <x v="123"/>
  </r>
  <r>
    <n v="11004059500"/>
    <x v="124"/>
  </r>
  <r>
    <n v="11004059700"/>
    <x v="125"/>
  </r>
  <r>
    <n v="11004059800"/>
    <x v="126"/>
  </r>
  <r>
    <n v="11004060300"/>
    <x v="127"/>
  </r>
  <r>
    <n v="11004060600"/>
    <x v="128"/>
  </r>
  <r>
    <n v="11004060900"/>
    <x v="129"/>
  </r>
  <r>
    <n v="11004062000"/>
    <x v="130"/>
  </r>
  <r>
    <n v="11004062200"/>
    <x v="131"/>
  </r>
  <r>
    <n v="11004063500"/>
    <x v="132"/>
  </r>
  <r>
    <n v="11004063600"/>
    <x v="133"/>
  </r>
  <r>
    <n v="11004063700"/>
    <x v="133"/>
  </r>
  <r>
    <n v="11006000000"/>
    <x v="134"/>
  </r>
  <r>
    <n v="11007010100"/>
    <x v="135"/>
  </r>
  <r>
    <n v="11007010200"/>
    <x v="136"/>
  </r>
  <r>
    <n v="11007020000"/>
    <x v="137"/>
  </r>
  <r>
    <n v="11007030100"/>
    <x v="138"/>
  </r>
  <r>
    <n v="11007030200"/>
    <x v="139"/>
  </r>
  <r>
    <n v="11007040000"/>
    <x v="140"/>
  </r>
  <r>
    <n v="11007050100"/>
    <x v="141"/>
  </r>
  <r>
    <n v="11008010000"/>
    <x v="142"/>
  </r>
  <r>
    <n v="11008020000"/>
    <x v="143"/>
  </r>
  <r>
    <n v="11008030000"/>
    <x v="144"/>
  </r>
  <r>
    <n v="11008040000"/>
    <x v="145"/>
  </r>
  <r>
    <n v="11008050000"/>
    <x v="146"/>
  </r>
  <r>
    <n v="11009010000"/>
    <x v="147"/>
  </r>
  <r>
    <n v="11009020000"/>
    <x v="148"/>
  </r>
  <r>
    <n v="11009030000"/>
    <x v="149"/>
  </r>
  <r>
    <n v="11009040000"/>
    <x v="150"/>
  </r>
  <r>
    <n v="11010010000"/>
    <x v="151"/>
  </r>
  <r>
    <n v="11010020000"/>
    <x v="152"/>
  </r>
  <r>
    <n v="11010080000"/>
    <x v="153"/>
  </r>
  <r>
    <n v="12004010000"/>
    <x v="154"/>
  </r>
  <r>
    <n v="12004020000"/>
    <x v="155"/>
  </r>
  <r>
    <n v="12004030000"/>
    <x v="156"/>
  </r>
  <r>
    <n v="12004040000"/>
    <x v="157"/>
  </r>
  <r>
    <n v="12004050000"/>
    <x v="158"/>
  </r>
  <r>
    <n v="12004060000"/>
    <x v="159"/>
  </r>
  <r>
    <n v="12004070000"/>
    <x v="160"/>
  </r>
  <r>
    <n v="12004080000"/>
    <x v="161"/>
  </r>
  <r>
    <n v="12005010000"/>
    <x v="162"/>
  </r>
  <r>
    <n v="12005020000"/>
    <x v="163"/>
  </r>
  <r>
    <n v="12005030000"/>
    <x v="164"/>
  </r>
  <r>
    <n v="12005040000"/>
    <x v="165"/>
  </r>
  <r>
    <n v="12005050000"/>
    <x v="166"/>
  </r>
  <r>
    <n v="12005060000"/>
    <x v="167"/>
  </r>
  <r>
    <n v="12005070000"/>
    <x v="168"/>
  </r>
  <r>
    <n v="12007010000"/>
    <x v="169"/>
  </r>
  <r>
    <n v="21001001000"/>
    <x v="170"/>
  </r>
  <r>
    <n v="21001002001"/>
    <x v="171"/>
  </r>
  <r>
    <n v="21001002000"/>
    <x v="172"/>
  </r>
  <r>
    <n v="21001004600"/>
    <x v="173"/>
  </r>
  <r>
    <n v="21001005000"/>
    <x v="174"/>
  </r>
  <r>
    <n v="21001005300"/>
    <x v="175"/>
  </r>
  <r>
    <n v="21001006000"/>
    <x v="176"/>
  </r>
  <r>
    <n v="21001015000"/>
    <x v="177"/>
  </r>
  <r>
    <n v="21001019000"/>
    <x v="178"/>
  </r>
  <r>
    <n v="21001022000"/>
    <x v="179"/>
  </r>
  <r>
    <n v="21001028000"/>
    <x v="180"/>
  </r>
  <r>
    <n v="21001029000"/>
    <x v="181"/>
  </r>
  <r>
    <n v="21001041000"/>
    <x v="182"/>
  </r>
  <r>
    <n v="21001048000"/>
    <x v="183"/>
  </r>
  <r>
    <n v="21001051000"/>
    <x v="184"/>
  </r>
  <r>
    <n v="21001075000"/>
    <x v="185"/>
  </r>
  <r>
    <n v="21001079000"/>
    <x v="186"/>
  </r>
  <r>
    <n v="21001085200"/>
    <x v="187"/>
  </r>
  <r>
    <n v="21001086000"/>
    <x v="188"/>
  </r>
  <r>
    <n v="21001089000"/>
    <x v="189"/>
  </r>
  <r>
    <n v="21001100600"/>
    <x v="190"/>
  </r>
  <r>
    <n v="21001101000"/>
    <x v="191"/>
  </r>
  <r>
    <n v="21001102200"/>
    <x v="192"/>
  </r>
  <r>
    <n v="21001102700"/>
    <x v="193"/>
  </r>
  <r>
    <n v="21001103000"/>
    <x v="194"/>
  </r>
  <r>
    <n v="21001104500"/>
    <x v="195"/>
  </r>
  <r>
    <n v="21001104600"/>
    <x v="196"/>
  </r>
  <r>
    <n v="21001104900"/>
    <x v="197"/>
  </r>
  <r>
    <n v="21001105400"/>
    <x v="198"/>
  </r>
  <r>
    <n v="21001105500"/>
    <x v="199"/>
  </r>
  <r>
    <n v="21001105800"/>
    <x v="200"/>
  </r>
  <r>
    <n v="21001105900"/>
    <x v="201"/>
  </r>
  <r>
    <n v="21001106900"/>
    <x v="202"/>
  </r>
  <r>
    <n v="21001107000"/>
    <x v="203"/>
  </r>
  <r>
    <n v="21001107200"/>
    <x v="204"/>
  </r>
  <r>
    <n v="21001107500"/>
    <x v="205"/>
  </r>
  <r>
    <n v="21001107600"/>
    <x v="206"/>
  </r>
  <r>
    <n v="21001107700"/>
    <x v="207"/>
  </r>
  <r>
    <n v="21001107800"/>
    <x v="208"/>
  </r>
  <r>
    <n v="21001108100"/>
    <x v="209"/>
  </r>
  <r>
    <n v="21001109100"/>
    <x v="210"/>
  </r>
  <r>
    <n v="21001110000"/>
    <x v="211"/>
  </r>
  <r>
    <n v="21001110100"/>
    <x v="212"/>
  </r>
  <r>
    <n v="21001110300"/>
    <x v="213"/>
  </r>
  <r>
    <n v="21001110400"/>
    <x v="214"/>
  </r>
  <r>
    <n v="21001110600"/>
    <x v="215"/>
  </r>
  <r>
    <n v="21001111200"/>
    <x v="216"/>
  </r>
  <r>
    <n v="21001111300"/>
    <x v="217"/>
  </r>
  <r>
    <n v="21001111400"/>
    <x v="218"/>
  </r>
  <r>
    <n v="21001112300"/>
    <x v="219"/>
  </r>
  <r>
    <n v="21001114700"/>
    <x v="220"/>
  </r>
  <r>
    <n v="21001114800"/>
    <x v="221"/>
  </r>
  <r>
    <n v="21001114900"/>
    <x v="222"/>
  </r>
  <r>
    <n v="21001115000"/>
    <x v="223"/>
  </r>
  <r>
    <n v="21001115600"/>
    <x v="224"/>
  </r>
  <r>
    <n v="21001115800"/>
    <x v="225"/>
  </r>
  <r>
    <n v="21001116900"/>
    <x v="226"/>
  </r>
  <r>
    <n v="21001117200"/>
    <x v="227"/>
  </r>
  <r>
    <n v="21001117500"/>
    <x v="228"/>
  </r>
  <r>
    <n v="21001117900"/>
    <x v="229"/>
  </r>
  <r>
    <n v="21001118800"/>
    <x v="230"/>
  </r>
  <r>
    <n v="21001118900"/>
    <x v="231"/>
  </r>
  <r>
    <n v="21001119000"/>
    <x v="232"/>
  </r>
  <r>
    <n v="21001119100"/>
    <x v="233"/>
  </r>
  <r>
    <n v="21001119300"/>
    <x v="234"/>
  </r>
  <r>
    <n v="21001119400"/>
    <x v="235"/>
  </r>
  <r>
    <n v="21001119500"/>
    <x v="236"/>
  </r>
  <r>
    <n v="21001119600"/>
    <x v="237"/>
  </r>
  <r>
    <n v="21001119700"/>
    <x v="238"/>
  </r>
  <r>
    <n v="21001119800"/>
    <x v="239"/>
  </r>
  <r>
    <n v="21001163000"/>
    <x v="240"/>
  </r>
  <r>
    <n v="21001165000"/>
    <x v="241"/>
  </r>
  <r>
    <n v="21001169000"/>
    <x v="242"/>
  </r>
  <r>
    <n v="21001174000"/>
    <x v="243"/>
  </r>
  <r>
    <n v="21001181000"/>
    <x v="244"/>
  </r>
  <r>
    <n v="21001192000"/>
    <x v="245"/>
  </r>
  <r>
    <n v="21001195000"/>
    <x v="246"/>
  </r>
  <r>
    <n v="21001205000"/>
    <x v="247"/>
  </r>
  <r>
    <n v="21001217000"/>
    <x v="248"/>
  </r>
  <r>
    <n v="21001219000"/>
    <x v="249"/>
  </r>
  <r>
    <n v="21001260000"/>
    <x v="250"/>
  </r>
  <r>
    <n v="21001265000"/>
    <x v="251"/>
  </r>
  <r>
    <n v="21001285000"/>
    <x v="252"/>
  </r>
  <r>
    <n v="21001286000"/>
    <x v="253"/>
  </r>
  <r>
    <n v="21001291000"/>
    <x v="254"/>
  </r>
  <r>
    <n v="21001306000"/>
    <x v="255"/>
  </r>
  <r>
    <n v="21001312000"/>
    <x v="256"/>
  </r>
  <r>
    <n v="21001318000"/>
    <x v="257"/>
  </r>
  <r>
    <n v="21001347000"/>
    <x v="258"/>
  </r>
  <r>
    <n v="21001367000"/>
    <x v="259"/>
  </r>
  <r>
    <n v="21001376000"/>
    <x v="260"/>
  </r>
  <r>
    <n v="21001420000"/>
    <x v="261"/>
  </r>
  <r>
    <n v="21001440000"/>
    <x v="262"/>
  </r>
  <r>
    <n v="21001446000"/>
    <x v="263"/>
  </r>
  <r>
    <n v="21001464000"/>
    <x v="264"/>
  </r>
  <r>
    <n v="21001490000"/>
    <x v="265"/>
  </r>
  <r>
    <n v="21001502000"/>
    <x v="266"/>
  </r>
  <r>
    <n v="21001529000"/>
    <x v="267"/>
  </r>
  <r>
    <n v="21001548000"/>
    <x v="268"/>
  </r>
  <r>
    <n v="21001550000"/>
    <x v="269"/>
  </r>
  <r>
    <n v="21001551000"/>
    <x v="270"/>
  </r>
  <r>
    <n v="21001567000"/>
    <x v="271"/>
  </r>
  <r>
    <n v="21001576000"/>
    <x v="272"/>
  </r>
  <r>
    <n v="21001585000"/>
    <x v="273"/>
  </r>
  <r>
    <n v="21001619000"/>
    <x v="274"/>
  </r>
  <r>
    <n v="21001644000"/>
    <x v="275"/>
  </r>
  <r>
    <n v="21001657000"/>
    <x v="276"/>
  </r>
  <r>
    <n v="21001671000"/>
    <x v="277"/>
  </r>
  <r>
    <n v="21001676000"/>
    <x v="278"/>
  </r>
  <r>
    <n v="21001678000"/>
    <x v="279"/>
  </r>
  <r>
    <n v="21001688000"/>
    <x v="280"/>
  </r>
  <r>
    <n v="21001689000"/>
    <x v="281"/>
  </r>
  <r>
    <n v="21001696000"/>
    <x v="282"/>
  </r>
  <r>
    <n v="21001698000"/>
    <x v="283"/>
  </r>
  <r>
    <n v="21001708000"/>
    <x v="284"/>
  </r>
  <r>
    <n v="21001721000"/>
    <x v="285"/>
  </r>
  <r>
    <n v="21001728000"/>
    <x v="286"/>
  </r>
  <r>
    <n v="21001740000"/>
    <x v="287"/>
  </r>
  <r>
    <n v="21001742000"/>
    <x v="288"/>
  </r>
  <r>
    <n v="21001747000"/>
    <x v="289"/>
  </r>
  <r>
    <n v="21001780000"/>
    <x v="290"/>
  </r>
  <r>
    <n v="21001782000"/>
    <x v="291"/>
  </r>
  <r>
    <n v="21001794000"/>
    <x v="292"/>
  </r>
  <r>
    <n v="21001824000"/>
    <x v="293"/>
  </r>
  <r>
    <n v="21001828000"/>
    <x v="294"/>
  </r>
  <r>
    <n v="21001831000"/>
    <x v="295"/>
  </r>
  <r>
    <n v="21001851000"/>
    <x v="296"/>
  </r>
  <r>
    <n v="21001857000"/>
    <x v="297"/>
  </r>
  <r>
    <n v="21001859000"/>
    <x v="298"/>
  </r>
  <r>
    <n v="21001860000"/>
    <x v="299"/>
  </r>
  <r>
    <n v="21001865000"/>
    <x v="300"/>
  </r>
  <r>
    <n v="21001866000"/>
    <x v="301"/>
  </r>
  <r>
    <n v="21001867000"/>
    <x v="302"/>
  </r>
  <r>
    <n v="21001876000"/>
    <x v="303"/>
  </r>
  <r>
    <n v="21001889000"/>
    <x v="304"/>
  </r>
  <r>
    <n v="21001893000"/>
    <x v="305"/>
  </r>
  <r>
    <n v="21001896000"/>
    <x v="306"/>
  </r>
  <r>
    <n v="21001897000"/>
    <x v="307"/>
  </r>
  <r>
    <n v="21001906000"/>
    <x v="308"/>
  </r>
  <r>
    <n v="21001910000"/>
    <x v="309"/>
  </r>
  <r>
    <n v="21001912000"/>
    <x v="310"/>
  </r>
  <r>
    <n v="21001917000"/>
    <x v="311"/>
  </r>
  <r>
    <n v="21001925000"/>
    <x v="312"/>
  </r>
  <r>
    <n v="21001928000"/>
    <x v="313"/>
  </r>
  <r>
    <n v="21001955000"/>
    <x v="314"/>
  </r>
  <r>
    <n v="21001965000"/>
    <x v="315"/>
  </r>
  <r>
    <n v="21001976000"/>
    <x v="316"/>
  </r>
  <r>
    <n v="21001985000"/>
    <x v="317"/>
  </r>
  <r>
    <n v="21001988000"/>
    <x v="318"/>
  </r>
  <r>
    <n v="21001993000"/>
    <x v="319"/>
  </r>
  <r>
    <n v="21002100100"/>
    <x v="320"/>
  </r>
  <r>
    <n v="21002100200"/>
    <x v="321"/>
  </r>
  <r>
    <n v="21002102400"/>
    <x v="322"/>
  </r>
  <r>
    <n v="21002103500"/>
    <x v="323"/>
  </r>
  <r>
    <n v="21002108100"/>
    <x v="324"/>
  </r>
  <r>
    <n v="21002108700"/>
    <x v="325"/>
  </r>
  <r>
    <n v="21002112300"/>
    <x v="326"/>
  </r>
  <r>
    <n v="21002114200"/>
    <x v="327"/>
  </r>
  <r>
    <n v="21002114900"/>
    <x v="328"/>
  </r>
  <r>
    <n v="21003010000"/>
    <x v="329"/>
  </r>
  <r>
    <n v="21003050000"/>
    <x v="330"/>
  </r>
  <r>
    <n v="21003110000"/>
    <x v="331"/>
  </r>
  <r>
    <n v="21003120000"/>
    <x v="332"/>
  </r>
  <r>
    <n v="21004000000"/>
    <x v="333"/>
  </r>
  <r>
    <n v="21004010000"/>
    <x v="334"/>
  </r>
  <r>
    <n v="21004020000"/>
    <x v="143"/>
  </r>
  <r>
    <n v="21004060000"/>
    <x v="335"/>
  </r>
  <r>
    <n v="21004080000"/>
    <x v="336"/>
  </r>
  <r>
    <n v="21004090000"/>
    <x v="337"/>
  </r>
  <r>
    <n v="21005010000"/>
    <x v="338"/>
  </r>
  <r>
    <n v="21005020000"/>
    <x v="339"/>
  </r>
  <r>
    <n v="21005030000"/>
    <x v="340"/>
  </r>
  <r>
    <n v="21005080000"/>
    <x v="341"/>
  </r>
  <r>
    <n v="21005100000"/>
    <x v="342"/>
  </r>
  <r>
    <n v="21005110000"/>
    <x v="343"/>
  </r>
  <r>
    <n v="21005120000"/>
    <x v="344"/>
  </r>
  <r>
    <n v="21005340000"/>
    <x v="345"/>
  </r>
  <r>
    <n v="21005440000"/>
    <x v="346"/>
  </r>
  <r>
    <n v="21006020000"/>
    <x v="347"/>
  </r>
  <r>
    <n v="21006030000"/>
    <x v="348"/>
  </r>
  <r>
    <n v="21007030000"/>
    <x v="349"/>
  </r>
  <r>
    <n v="21008010000"/>
    <x v="350"/>
  </r>
  <r>
    <n v="21009010000"/>
    <x v="351"/>
  </r>
  <r>
    <n v="21103010000"/>
    <x v="352"/>
  </r>
  <r>
    <n v="21105000000"/>
    <x v="353"/>
  </r>
  <r>
    <n v="21201000000"/>
    <x v="354"/>
  </r>
  <r>
    <n v="21202000000"/>
    <x v="355"/>
  </r>
  <r>
    <n v="21203000000"/>
    <x v="356"/>
  </r>
  <r>
    <n v="21204000000"/>
    <x v="357"/>
  </r>
  <r>
    <n v="21205000000"/>
    <x v="358"/>
  </r>
  <r>
    <n v="21206000000"/>
    <x v="3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41001000000"/>
    <x v="0"/>
  </r>
  <r>
    <n v="41002000000"/>
    <x v="1"/>
  </r>
  <r>
    <n v="41003000000"/>
    <x v="2"/>
  </r>
  <r>
    <n v="41004000000"/>
    <x v="3"/>
  </r>
  <r>
    <n v="41005000000"/>
    <x v="4"/>
  </r>
  <r>
    <n v="41006000000"/>
    <x v="5"/>
  </r>
  <r>
    <n v="41009000000"/>
    <x v="6"/>
  </r>
  <r>
    <n v="41010000000"/>
    <x v="7"/>
  </r>
  <r>
    <n v="43003000000"/>
    <x v="8"/>
  </r>
  <r>
    <n v="43007000000"/>
    <x v="9"/>
  </r>
  <r>
    <n v="51001010000"/>
    <x v="10"/>
  </r>
  <r>
    <n v="51001020000"/>
    <x v="11"/>
  </r>
  <r>
    <n v="51002000000"/>
    <x v="12"/>
  </r>
  <r>
    <n v="51003010000"/>
    <x v="13"/>
  </r>
  <r>
    <n v="52001010000"/>
    <x v="14"/>
  </r>
  <r>
    <n v="52002010000"/>
    <x v="15"/>
  </r>
  <r>
    <n v="52003040000"/>
    <x v="16"/>
  </r>
  <r>
    <n v="52004010000"/>
    <x v="17"/>
  </r>
  <r>
    <n v="52005010000"/>
    <x v="18"/>
  </r>
  <r>
    <n v="52006020000"/>
    <x v="19"/>
  </r>
  <r>
    <n v="52007010000"/>
    <x v="20"/>
  </r>
  <r>
    <n v="52008000000"/>
    <x v="21"/>
  </r>
  <r>
    <n v="52010000000"/>
    <x v="22"/>
  </r>
  <r>
    <n v="52011010000"/>
    <x v="23"/>
  </r>
  <r>
    <n v="59000010000"/>
    <x v="24"/>
  </r>
  <r>
    <n v="61003000000"/>
    <x v="22"/>
  </r>
  <r>
    <n v="61004020000"/>
    <x v="25"/>
  </r>
  <r>
    <n v="61004010000"/>
    <x v="26"/>
  </r>
  <r>
    <n v="61005010000"/>
    <x v="27"/>
  </r>
  <r>
    <n v="61006010000"/>
    <x v="28"/>
  </r>
  <r>
    <n v="61009040000"/>
    <x v="29"/>
  </r>
  <r>
    <n v="61010020000"/>
    <x v="30"/>
  </r>
  <r>
    <n v="61011010000"/>
    <x v="31"/>
  </r>
  <r>
    <n v="61012020000"/>
    <x v="32"/>
  </r>
  <r>
    <n v="62001010000"/>
    <x v="33"/>
  </r>
  <r>
    <n v="62004010000"/>
    <x v="28"/>
  </r>
  <r>
    <n v="62005010000"/>
    <x v="34"/>
  </r>
  <r>
    <n v="62006010000"/>
    <x v="18"/>
  </r>
  <r>
    <n v="62007040000"/>
    <x v="19"/>
  </r>
  <r>
    <n v="62008010000"/>
    <x v="35"/>
  </r>
  <r>
    <n v="62009010000"/>
    <x v="36"/>
  </r>
  <r>
    <n v="62010010000"/>
    <x v="37"/>
  </r>
  <r>
    <n v="62011010100"/>
    <x v="38"/>
  </r>
  <r>
    <n v="62012010000"/>
    <x v="39"/>
  </r>
  <r>
    <n v="62013010000"/>
    <x v="40"/>
  </r>
  <r>
    <n v="62015010000"/>
    <x v="41"/>
  </r>
  <r>
    <n v="62014000000"/>
    <x v="42"/>
  </r>
  <r>
    <n v="62018000000"/>
    <x v="43"/>
  </r>
  <r>
    <n v="62021000000"/>
    <x v="44"/>
  </r>
  <r>
    <n v="62020000000"/>
    <x v="28"/>
  </r>
  <r>
    <n v="71001000000"/>
    <x v="45"/>
  </r>
  <r>
    <n v="73000000000"/>
    <x v="46"/>
  </r>
  <r>
    <n v="75000000000"/>
    <x v="47"/>
  </r>
  <r>
    <n v="76000000000"/>
    <x v="48"/>
  </r>
  <r>
    <n v="83000000000"/>
    <x v="49"/>
  </r>
  <r>
    <n v="84000000000"/>
    <x v="50"/>
  </r>
  <r>
    <n v="81001000000"/>
    <x v="51"/>
  </r>
  <r>
    <n v="81002000000"/>
    <x v="52"/>
  </r>
  <r>
    <n v="81009000000"/>
    <x v="53"/>
  </r>
  <r>
    <n v="81012000000"/>
    <x v="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64" firstHeaderRow="1" firstDataRow="1" firstDataCol="1"/>
  <pivotFields count="2">
    <pivotField showAll="0"/>
    <pivotField axis="axisRow" dataField="1" showAll="0">
      <items count="630">
        <item m="1" x="430"/>
        <item m="1" x="558"/>
        <item x="168"/>
        <item x="162"/>
        <item x="163"/>
        <item x="166"/>
        <item x="167"/>
        <item x="165"/>
        <item x="164"/>
        <item m="1" x="449"/>
        <item m="1" x="575"/>
        <item x="161"/>
        <item m="1" x="475"/>
        <item x="147"/>
        <item x="150"/>
        <item m="1" x="569"/>
        <item x="155"/>
        <item x="33"/>
        <item x="352"/>
        <item x="19"/>
        <item x="26"/>
        <item x="27"/>
        <item x="24"/>
        <item x="25"/>
        <item x="9"/>
        <item x="10"/>
        <item x="11"/>
        <item x="12"/>
        <item x="13"/>
        <item x="148"/>
        <item m="1" x="618"/>
        <item x="28"/>
        <item m="1" x="501"/>
        <item m="1" x="613"/>
        <item m="1" x="360"/>
        <item x="20"/>
        <item x="22"/>
        <item x="21"/>
        <item x="23"/>
        <item m="1" x="410"/>
        <item m="1" x="586"/>
        <item m="1" x="464"/>
        <item m="1" x="399"/>
        <item m="1" x="517"/>
        <item m="1" x="428"/>
        <item m="1" x="499"/>
        <item m="1" x="411"/>
        <item m="1" x="365"/>
        <item m="1" x="426"/>
        <item m="1" x="384"/>
        <item m="1" x="589"/>
        <item m="1" x="552"/>
        <item m="1" x="610"/>
        <item m="1" x="503"/>
        <item m="1" x="607"/>
        <item m="1" x="495"/>
        <item x="32"/>
        <item x="31"/>
        <item x="30"/>
        <item x="29"/>
        <item x="358"/>
        <item m="1" x="576"/>
        <item m="1" x="543"/>
        <item m="1" x="413"/>
        <item x="350"/>
        <item m="1" x="540"/>
        <item m="1" x="398"/>
        <item m="1" x="463"/>
        <item m="1" x="614"/>
        <item m="1" x="432"/>
        <item m="1" x="371"/>
        <item m="1" x="512"/>
        <item m="1" x="447"/>
        <item x="353"/>
        <item x="351"/>
        <item m="1" x="368"/>
        <item x="156"/>
        <item m="1" x="443"/>
        <item x="159"/>
        <item x="160"/>
        <item m="1" x="565"/>
        <item m="1" x="538"/>
        <item m="1" x="588"/>
        <item m="1" x="402"/>
        <item x="7"/>
        <item x="6"/>
        <item x="8"/>
        <item x="5"/>
        <item x="0"/>
        <item x="2"/>
        <item x="3"/>
        <item x="4"/>
        <item x="1"/>
        <item x="158"/>
        <item x="359"/>
        <item x="356"/>
        <item m="1" x="403"/>
        <item m="1" x="561"/>
        <item x="333"/>
        <item x="338"/>
        <item x="14"/>
        <item x="16"/>
        <item x="17"/>
        <item x="15"/>
        <item m="1" x="582"/>
        <item x="18"/>
        <item m="1" x="584"/>
        <item x="157"/>
        <item x="141"/>
        <item x="354"/>
        <item x="341"/>
        <item m="1" x="524"/>
        <item m="1" x="446"/>
        <item x="144"/>
        <item m="1" x="361"/>
        <item m="1" x="590"/>
        <item m="1" x="387"/>
        <item x="357"/>
        <item x="139"/>
        <item x="138"/>
        <item x="140"/>
        <item x="137"/>
        <item x="135"/>
        <item x="136"/>
        <item x="134"/>
        <item x="336"/>
        <item x="335"/>
        <item x="334"/>
        <item x="142"/>
        <item x="143"/>
        <item x="146"/>
        <item x="337"/>
        <item x="145"/>
        <item m="1" x="507"/>
        <item m="1" x="456"/>
        <item m="1" x="465"/>
        <item m="1" x="583"/>
        <item m="1" x="528"/>
        <item m="1" x="378"/>
        <item m="1" x="594"/>
        <item m="1" x="580"/>
        <item m="1" x="566"/>
        <item m="1" x="455"/>
        <item m="1" x="626"/>
        <item m="1" x="615"/>
        <item m="1" x="415"/>
        <item m="1" x="619"/>
        <item m="1" x="436"/>
        <item m="1" x="620"/>
        <item m="1" x="504"/>
        <item m="1" x="574"/>
        <item m="1" x="471"/>
        <item m="1" x="548"/>
        <item m="1" x="592"/>
        <item m="1" x="434"/>
        <item m="1" x="549"/>
        <item m="1" x="412"/>
        <item x="349"/>
        <item m="1" x="505"/>
        <item m="1" x="623"/>
        <item m="1" x="388"/>
        <item m="1" x="531"/>
        <item m="1" x="383"/>
        <item m="1" x="433"/>
        <item m="1" x="554"/>
        <item m="1" x="362"/>
        <item m="1" x="562"/>
        <item m="1" x="595"/>
        <item m="1" x="519"/>
        <item m="1" x="511"/>
        <item m="1" x="510"/>
        <item m="1" x="539"/>
        <item m="1" x="577"/>
        <item m="1" x="581"/>
        <item m="1" x="585"/>
        <item m="1" x="442"/>
        <item m="1" x="476"/>
        <item m="1" x="506"/>
        <item m="1" x="373"/>
        <item m="1" x="479"/>
        <item m="1" x="435"/>
        <item m="1" x="437"/>
        <item m="1" x="497"/>
        <item m="1" x="369"/>
        <item m="1" x="423"/>
        <item m="1" x="545"/>
        <item m="1" x="571"/>
        <item m="1" x="502"/>
        <item m="1" x="409"/>
        <item m="1" x="472"/>
        <item m="1" x="466"/>
        <item m="1" x="563"/>
        <item m="1" x="438"/>
        <item m="1" x="550"/>
        <item m="1" x="366"/>
        <item m="1" x="416"/>
        <item m="1" x="598"/>
        <item m="1" x="621"/>
        <item m="1" x="597"/>
        <item m="1" x="609"/>
        <item m="1" x="486"/>
        <item m="1" x="525"/>
        <item m="1" x="470"/>
        <item m="1" x="417"/>
        <item m="1" x="381"/>
        <item m="1" x="604"/>
        <item m="1" x="542"/>
        <item m="1" x="478"/>
        <item m="1" x="498"/>
        <item m="1" x="602"/>
        <item m="1" x="487"/>
        <item m="1" x="557"/>
        <item m="1" x="568"/>
        <item m="1" x="391"/>
        <item m="1" x="395"/>
        <item m="1" x="460"/>
        <item m="1" x="608"/>
        <item m="1" x="480"/>
        <item m="1" x="477"/>
        <item m="1" x="624"/>
        <item m="1" x="536"/>
        <item m="1" x="473"/>
        <item m="1" x="396"/>
        <item m="1" x="612"/>
        <item x="342"/>
        <item m="1" x="596"/>
        <item m="1" x="386"/>
        <item m="1" x="467"/>
        <item m="1" x="418"/>
        <item m="1" x="532"/>
        <item m="1" x="521"/>
        <item m="1" x="429"/>
        <item m="1" x="405"/>
        <item m="1" x="513"/>
        <item m="1" x="488"/>
        <item m="1" x="494"/>
        <item m="1" x="520"/>
        <item m="1" x="483"/>
        <item m="1" x="379"/>
        <item m="1" x="419"/>
        <item m="1" x="392"/>
        <item m="1" x="544"/>
        <item m="1" x="404"/>
        <item m="1" x="516"/>
        <item m="1" x="578"/>
        <item m="1" x="374"/>
        <item m="1" x="363"/>
        <item m="1" x="533"/>
        <item m="1" x="599"/>
        <item m="1" x="508"/>
        <item m="1" x="514"/>
        <item m="1" x="461"/>
        <item m="1" x="553"/>
        <item m="1" x="622"/>
        <item m="1" x="468"/>
        <item m="1" x="408"/>
        <item m="1" x="625"/>
        <item m="1" x="451"/>
        <item m="1" x="372"/>
        <item m="1" x="393"/>
        <item m="1" x="424"/>
        <item m="1" x="452"/>
        <item m="1" x="380"/>
        <item m="1" x="627"/>
        <item m="1" x="420"/>
        <item m="1" x="593"/>
        <item m="1" x="453"/>
        <item m="1" x="441"/>
        <item m="1" x="559"/>
        <item m="1" x="481"/>
        <item m="1" x="474"/>
        <item m="1" x="431"/>
        <item m="1" x="522"/>
        <item m="1" x="529"/>
        <item m="1" x="397"/>
        <item m="1" x="600"/>
        <item m="1" x="601"/>
        <item m="1" x="425"/>
        <item m="1" x="572"/>
        <item m="1" x="616"/>
        <item m="1" x="401"/>
        <item m="1" x="458"/>
        <item m="1" x="591"/>
        <item m="1" x="527"/>
        <item m="1" x="605"/>
        <item m="1" x="414"/>
        <item m="1" x="427"/>
        <item m="1" x="450"/>
        <item m="1" x="573"/>
        <item m="1" x="459"/>
        <item m="1" x="530"/>
        <item m="1" x="541"/>
        <item m="1" x="469"/>
        <item m="1" x="509"/>
        <item m="1" x="579"/>
        <item m="1" x="606"/>
        <item m="1" x="489"/>
        <item m="1" x="454"/>
        <item m="1" x="490"/>
        <item m="1" x="555"/>
        <item m="1" x="628"/>
        <item m="1" x="587"/>
        <item m="1" x="382"/>
        <item m="1" x="457"/>
        <item m="1" x="491"/>
        <item m="1" x="537"/>
        <item m="1" x="570"/>
        <item m="1" x="406"/>
        <item m="1" x="492"/>
        <item m="1" x="390"/>
        <item m="1" x="462"/>
        <item m="1" x="603"/>
        <item m="1" x="526"/>
        <item m="1" x="534"/>
        <item m="1" x="385"/>
        <item m="1" x="422"/>
        <item m="1" x="448"/>
        <item m="1" x="400"/>
        <item m="1" x="493"/>
        <item m="1" x="370"/>
        <item m="1" x="496"/>
        <item m="1" x="560"/>
        <item m="1" x="484"/>
        <item m="1" x="445"/>
        <item m="1" x="546"/>
        <item m="1" x="375"/>
        <item m="1" x="482"/>
        <item m="1" x="367"/>
        <item m="1" x="440"/>
        <item m="1" x="439"/>
        <item m="1" x="485"/>
        <item m="1" x="389"/>
        <item m="1" x="407"/>
        <item m="1" x="421"/>
        <item m="1" x="377"/>
        <item m="1" x="535"/>
        <item m="1" x="444"/>
        <item m="1" x="556"/>
        <item m="1" x="518"/>
        <item m="1" x="551"/>
        <item m="1" x="394"/>
        <item m="1" x="564"/>
        <item m="1" x="547"/>
        <item x="149"/>
        <item m="1" x="376"/>
        <item m="1" x="515"/>
        <item m="1" x="364"/>
        <item x="355"/>
        <item x="154"/>
        <item x="339"/>
        <item m="1" x="500"/>
        <item m="1" x="617"/>
        <item x="169"/>
        <item x="153"/>
        <item x="152"/>
        <item x="151"/>
        <item x="348"/>
        <item x="347"/>
        <item m="1" x="611"/>
        <item m="1" x="523"/>
        <item m="1" x="567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40"/>
        <item x="343"/>
        <item x="344"/>
        <item x="345"/>
        <item x="346"/>
        <item t="default"/>
      </items>
    </pivotField>
  </pivotFields>
  <rowFields count="1">
    <field x="1"/>
  </rowFields>
  <rowItems count="361"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5"/>
    </i>
    <i>
      <x v="36"/>
    </i>
    <i>
      <x v="37"/>
    </i>
    <i>
      <x v="38"/>
    </i>
    <i>
      <x v="56"/>
    </i>
    <i>
      <x v="57"/>
    </i>
    <i>
      <x v="58"/>
    </i>
    <i>
      <x v="59"/>
    </i>
    <i>
      <x v="60"/>
    </i>
    <i>
      <x v="64"/>
    </i>
    <i>
      <x v="73"/>
    </i>
    <i>
      <x v="74"/>
    </i>
    <i>
      <x v="76"/>
    </i>
    <i>
      <x v="78"/>
    </i>
    <i>
      <x v="79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8"/>
    </i>
    <i>
      <x v="99"/>
    </i>
    <i>
      <x v="100"/>
    </i>
    <i>
      <x v="101"/>
    </i>
    <i>
      <x v="102"/>
    </i>
    <i>
      <x v="103"/>
    </i>
    <i>
      <x v="105"/>
    </i>
    <i>
      <x v="107"/>
    </i>
    <i>
      <x v="108"/>
    </i>
    <i>
      <x v="109"/>
    </i>
    <i>
      <x v="110"/>
    </i>
    <i>
      <x v="113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57"/>
    </i>
    <i>
      <x v="224"/>
    </i>
    <i>
      <x v="343"/>
    </i>
    <i>
      <x v="347"/>
    </i>
    <i>
      <x v="348"/>
    </i>
    <i>
      <x v="349"/>
    </i>
    <i>
      <x v="352"/>
    </i>
    <i>
      <x v="353"/>
    </i>
    <i>
      <x v="354"/>
    </i>
    <i>
      <x v="355"/>
    </i>
    <i>
      <x v="356"/>
    </i>
    <i>
      <x v="357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 t="grand">
      <x/>
    </i>
  </rowItems>
  <colItems count="1">
    <i/>
  </colItems>
  <dataFields count="1">
    <dataField name="Count of NAMA AKU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59" firstHeaderRow="1" firstDataRow="1" firstDataCol="1"/>
  <pivotFields count="2">
    <pivotField numFmtId="168" showAll="0"/>
    <pivotField axis="axisRow" dataField="1" showAll="0">
      <items count="60">
        <item x="22"/>
        <item x="16"/>
        <item x="15"/>
        <item x="38"/>
        <item x="42"/>
        <item x="50"/>
        <item x="44"/>
        <item x="43"/>
        <item x="14"/>
        <item x="39"/>
        <item x="21"/>
        <item m="1" x="57"/>
        <item m="1" x="55"/>
        <item m="1" x="58"/>
        <item m="1" x="56"/>
        <item x="4"/>
        <item x="32"/>
        <item x="41"/>
        <item x="33"/>
        <item x="29"/>
        <item x="34"/>
        <item x="17"/>
        <item x="25"/>
        <item x="37"/>
        <item x="46"/>
        <item x="20"/>
        <item x="35"/>
        <item x="1"/>
        <item x="0"/>
        <item x="23"/>
        <item x="40"/>
        <item x="10"/>
        <item x="12"/>
        <item x="45"/>
        <item x="48"/>
        <item x="47"/>
        <item x="27"/>
        <item x="7"/>
        <item x="18"/>
        <item x="36"/>
        <item x="28"/>
        <item x="24"/>
        <item x="3"/>
        <item x="26"/>
        <item x="5"/>
        <item x="2"/>
        <item x="19"/>
        <item x="8"/>
        <item x="9"/>
        <item x="49"/>
        <item x="6"/>
        <item x="31"/>
        <item x="11"/>
        <item x="30"/>
        <item x="13"/>
        <item x="51"/>
        <item x="52"/>
        <item x="53"/>
        <item x="54"/>
        <item t="default"/>
      </items>
    </pivotField>
  </pivotFields>
  <rowFields count="1">
    <field x="1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Count of NAMA AKU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7"/>
  <sheetViews>
    <sheetView showGridLines="0" tabSelected="1" workbookViewId="0">
      <pane ySplit="6" topLeftCell="A443" activePane="bottomLeft" state="frozen"/>
      <selection pane="bottomLeft" activeCell="F450" sqref="F450"/>
    </sheetView>
  </sheetViews>
  <sheetFormatPr defaultRowHeight="15" x14ac:dyDescent="0.25"/>
  <cols>
    <col min="1" max="1" width="15" style="23" customWidth="1"/>
    <col min="2" max="5" width="1.28515625" style="23" customWidth="1"/>
    <col min="6" max="6" width="31.85546875" style="23" customWidth="1"/>
    <col min="7" max="7" width="18.7109375" style="23" customWidth="1"/>
    <col min="8" max="8" width="15.28515625" bestFit="1" customWidth="1"/>
  </cols>
  <sheetData>
    <row r="1" spans="1:7" x14ac:dyDescent="0.25">
      <c r="A1" s="1" t="s">
        <v>794</v>
      </c>
      <c r="B1" s="21"/>
      <c r="C1" s="21"/>
      <c r="D1" s="21"/>
      <c r="E1" s="21"/>
      <c r="F1" s="22"/>
      <c r="G1" s="22"/>
    </row>
    <row r="2" spans="1:7" x14ac:dyDescent="0.25">
      <c r="A2" s="21" t="s">
        <v>0</v>
      </c>
      <c r="B2" s="21"/>
      <c r="C2" s="21"/>
      <c r="D2" s="21"/>
      <c r="E2" s="21"/>
      <c r="F2" s="22"/>
      <c r="G2" s="22"/>
    </row>
    <row r="3" spans="1:7" x14ac:dyDescent="0.25">
      <c r="A3" s="23" t="s">
        <v>1</v>
      </c>
      <c r="F3" s="22"/>
      <c r="G3" s="22"/>
    </row>
    <row r="4" spans="1:7" x14ac:dyDescent="0.25">
      <c r="A4" s="23" t="s">
        <v>2</v>
      </c>
      <c r="F4" s="22"/>
      <c r="G4" s="22"/>
    </row>
    <row r="5" spans="1:7" ht="15.75" thickBot="1" x14ac:dyDescent="0.3">
      <c r="F5" s="22"/>
      <c r="G5" s="22"/>
    </row>
    <row r="6" spans="1:7" ht="26.25" x14ac:dyDescent="0.25">
      <c r="A6" s="126" t="s">
        <v>3</v>
      </c>
      <c r="B6" s="217" t="s">
        <v>4</v>
      </c>
      <c r="C6" s="218"/>
      <c r="D6" s="218"/>
      <c r="E6" s="218"/>
      <c r="F6" s="219"/>
      <c r="G6" s="127" t="s">
        <v>5</v>
      </c>
    </row>
    <row r="7" spans="1:7" x14ac:dyDescent="0.25">
      <c r="A7" s="89"/>
      <c r="B7" s="24"/>
      <c r="C7" s="90"/>
      <c r="D7" s="90"/>
      <c r="E7" s="90"/>
      <c r="F7" s="25"/>
      <c r="G7" s="91"/>
    </row>
    <row r="8" spans="1:7" x14ac:dyDescent="0.25">
      <c r="A8" s="89"/>
      <c r="B8" s="92" t="s">
        <v>6</v>
      </c>
      <c r="C8" s="93"/>
      <c r="D8" s="93"/>
      <c r="E8" s="90"/>
      <c r="F8" s="25"/>
      <c r="G8" s="91"/>
    </row>
    <row r="9" spans="1:7" x14ac:dyDescent="0.25">
      <c r="A9" s="89"/>
      <c r="B9" s="93"/>
      <c r="C9" s="92" t="s">
        <v>7</v>
      </c>
      <c r="D9" s="93"/>
      <c r="E9" s="90"/>
      <c r="F9" s="25"/>
      <c r="G9" s="91"/>
    </row>
    <row r="10" spans="1:7" x14ac:dyDescent="0.25">
      <c r="A10" s="89"/>
      <c r="B10" s="93"/>
      <c r="C10" s="93"/>
      <c r="D10" s="26" t="s">
        <v>8</v>
      </c>
      <c r="E10" s="90"/>
      <c r="F10" s="25"/>
      <c r="G10" s="91"/>
    </row>
    <row r="11" spans="1:7" x14ac:dyDescent="0.25">
      <c r="A11" s="94"/>
      <c r="B11" s="27"/>
      <c r="C11" s="85"/>
      <c r="D11" s="85"/>
      <c r="E11" s="95" t="s">
        <v>9</v>
      </c>
      <c r="F11" s="28"/>
      <c r="G11" s="96"/>
    </row>
    <row r="12" spans="1:7" x14ac:dyDescent="0.25">
      <c r="A12" s="97" t="s">
        <v>10</v>
      </c>
      <c r="B12" s="29"/>
      <c r="C12" s="98"/>
      <c r="D12" s="98"/>
      <c r="E12" s="98"/>
      <c r="F12" s="30" t="s">
        <v>11</v>
      </c>
      <c r="G12" s="99">
        <v>11204300</v>
      </c>
    </row>
    <row r="13" spans="1:7" x14ac:dyDescent="0.25">
      <c r="A13" s="97" t="s">
        <v>12</v>
      </c>
      <c r="B13" s="29"/>
      <c r="C13" s="98"/>
      <c r="D13" s="98"/>
      <c r="E13" s="98"/>
      <c r="F13" s="31" t="s">
        <v>13</v>
      </c>
      <c r="G13" s="96">
        <v>781974</v>
      </c>
    </row>
    <row r="14" spans="1:7" x14ac:dyDescent="0.25">
      <c r="A14" s="97" t="s">
        <v>14</v>
      </c>
      <c r="B14" s="29"/>
      <c r="C14" s="98"/>
      <c r="D14" s="98"/>
      <c r="E14" s="98"/>
      <c r="F14" s="30" t="s">
        <v>15</v>
      </c>
      <c r="G14" s="96">
        <v>10694872</v>
      </c>
    </row>
    <row r="15" spans="1:7" x14ac:dyDescent="0.25">
      <c r="A15" s="97" t="s">
        <v>16</v>
      </c>
      <c r="B15" s="29"/>
      <c r="C15" s="98"/>
      <c r="D15" s="98"/>
      <c r="E15" s="98"/>
      <c r="F15" s="30" t="s">
        <v>17</v>
      </c>
      <c r="G15" s="96">
        <v>526774.56000000006</v>
      </c>
    </row>
    <row r="16" spans="1:7" x14ac:dyDescent="0.25">
      <c r="A16" s="97" t="s">
        <v>18</v>
      </c>
      <c r="B16" s="29"/>
      <c r="C16" s="98"/>
      <c r="D16" s="98"/>
      <c r="E16" s="98"/>
      <c r="F16" s="30" t="s">
        <v>19</v>
      </c>
      <c r="G16" s="96">
        <v>498339.59</v>
      </c>
    </row>
    <row r="17" spans="1:7" x14ac:dyDescent="0.25">
      <c r="A17" s="97" t="s">
        <v>20</v>
      </c>
      <c r="B17" s="29"/>
      <c r="C17" s="98"/>
      <c r="D17" s="98"/>
      <c r="E17" s="98"/>
      <c r="F17" s="30" t="s">
        <v>21</v>
      </c>
      <c r="G17" s="96">
        <v>1198263.51</v>
      </c>
    </row>
    <row r="18" spans="1:7" x14ac:dyDescent="0.25">
      <c r="A18" s="97" t="s">
        <v>22</v>
      </c>
      <c r="B18" s="29"/>
      <c r="C18" s="98"/>
      <c r="D18" s="98"/>
      <c r="E18" s="98"/>
      <c r="F18" s="30" t="s">
        <v>23</v>
      </c>
      <c r="G18" s="96">
        <v>363330.82</v>
      </c>
    </row>
    <row r="19" spans="1:7" x14ac:dyDescent="0.25">
      <c r="A19" s="97" t="s">
        <v>24</v>
      </c>
      <c r="B19" s="29"/>
      <c r="C19" s="98"/>
      <c r="D19" s="98"/>
      <c r="E19" s="98"/>
      <c r="F19" s="30" t="s">
        <v>25</v>
      </c>
      <c r="G19" s="96">
        <v>1393330.52</v>
      </c>
    </row>
    <row r="20" spans="1:7" x14ac:dyDescent="0.25">
      <c r="A20" s="97" t="s">
        <v>26</v>
      </c>
      <c r="B20" s="29"/>
      <c r="C20" s="98"/>
      <c r="D20" s="98"/>
      <c r="E20" s="98"/>
      <c r="F20" s="30" t="s">
        <v>27</v>
      </c>
      <c r="G20" s="96">
        <v>2620557.9</v>
      </c>
    </row>
    <row r="21" spans="1:7" x14ac:dyDescent="0.25">
      <c r="A21" s="100"/>
      <c r="B21" s="93"/>
      <c r="C21" s="93"/>
      <c r="D21" s="93"/>
      <c r="E21" s="93"/>
      <c r="F21" s="32"/>
      <c r="G21" s="101"/>
    </row>
    <row r="22" spans="1:7" x14ac:dyDescent="0.25">
      <c r="A22" s="102"/>
      <c r="B22" s="33"/>
      <c r="C22" s="33"/>
      <c r="D22" s="33" t="s">
        <v>28</v>
      </c>
      <c r="E22" s="33"/>
      <c r="F22" s="34"/>
      <c r="G22" s="103">
        <v>29281742.899999999</v>
      </c>
    </row>
    <row r="23" spans="1:7" x14ac:dyDescent="0.25">
      <c r="A23" s="100"/>
      <c r="B23" s="92"/>
      <c r="C23" s="93"/>
      <c r="D23" s="92"/>
      <c r="E23" s="92"/>
      <c r="F23" s="32"/>
      <c r="G23" s="104"/>
    </row>
    <row r="24" spans="1:7" x14ac:dyDescent="0.25">
      <c r="A24" s="105"/>
      <c r="B24" s="35"/>
      <c r="C24" s="106"/>
      <c r="D24" s="106"/>
      <c r="E24" s="107" t="s">
        <v>29</v>
      </c>
      <c r="F24" s="30"/>
      <c r="G24" s="96"/>
    </row>
    <row r="25" spans="1:7" x14ac:dyDescent="0.25">
      <c r="A25" s="97" t="s">
        <v>30</v>
      </c>
      <c r="B25" s="29"/>
      <c r="C25" s="98"/>
      <c r="D25" s="98"/>
      <c r="E25" s="98"/>
      <c r="F25" s="30" t="s">
        <v>31</v>
      </c>
      <c r="G25" s="96">
        <v>917837405.91999996</v>
      </c>
    </row>
    <row r="26" spans="1:7" x14ac:dyDescent="0.25">
      <c r="A26" s="97" t="s">
        <v>32</v>
      </c>
      <c r="B26" s="29"/>
      <c r="C26" s="98"/>
      <c r="D26" s="98"/>
      <c r="E26" s="98"/>
      <c r="F26" s="30" t="s">
        <v>33</v>
      </c>
      <c r="G26" s="96">
        <v>101977090.44</v>
      </c>
    </row>
    <row r="27" spans="1:7" x14ac:dyDescent="0.25">
      <c r="A27" s="97" t="s">
        <v>34</v>
      </c>
      <c r="B27" s="29"/>
      <c r="C27" s="98"/>
      <c r="D27" s="98"/>
      <c r="E27" s="98"/>
      <c r="F27" s="30" t="s">
        <v>35</v>
      </c>
      <c r="G27" s="96">
        <v>11775541.77</v>
      </c>
    </row>
    <row r="28" spans="1:7" x14ac:dyDescent="0.25">
      <c r="A28" s="97" t="s">
        <v>36</v>
      </c>
      <c r="B28" s="29"/>
      <c r="C28" s="98"/>
      <c r="D28" s="98"/>
      <c r="E28" s="98"/>
      <c r="F28" s="30" t="s">
        <v>37</v>
      </c>
      <c r="G28" s="96">
        <v>38796712.200000003</v>
      </c>
    </row>
    <row r="29" spans="1:7" x14ac:dyDescent="0.25">
      <c r="A29" s="97" t="s">
        <v>38</v>
      </c>
      <c r="B29" s="29"/>
      <c r="C29" s="98"/>
      <c r="D29" s="98"/>
      <c r="E29" s="98"/>
      <c r="F29" s="30" t="s">
        <v>39</v>
      </c>
      <c r="G29" s="96">
        <v>186338280.62</v>
      </c>
    </row>
    <row r="30" spans="1:7" x14ac:dyDescent="0.25">
      <c r="A30" s="97" t="s">
        <v>40</v>
      </c>
      <c r="B30" s="29"/>
      <c r="C30" s="98"/>
      <c r="D30" s="98"/>
      <c r="E30" s="98"/>
      <c r="F30" s="30" t="s">
        <v>41</v>
      </c>
      <c r="G30" s="96">
        <v>945192081.13</v>
      </c>
    </row>
    <row r="31" spans="1:7" x14ac:dyDescent="0.25">
      <c r="A31" s="97" t="s">
        <v>42</v>
      </c>
      <c r="B31" s="29"/>
      <c r="C31" s="98"/>
      <c r="D31" s="98"/>
      <c r="E31" s="98"/>
      <c r="F31" s="30" t="s">
        <v>43</v>
      </c>
      <c r="G31" s="96">
        <v>24430484129.23</v>
      </c>
    </row>
    <row r="32" spans="1:7" x14ac:dyDescent="0.25">
      <c r="A32" s="97" t="s">
        <v>44</v>
      </c>
      <c r="B32" s="29"/>
      <c r="C32" s="98"/>
      <c r="D32" s="98"/>
      <c r="E32" s="98"/>
      <c r="F32" s="30" t="s">
        <v>45</v>
      </c>
      <c r="G32" s="96">
        <v>43963315.219999999</v>
      </c>
    </row>
    <row r="33" spans="1:7" x14ac:dyDescent="0.25">
      <c r="A33" s="97" t="s">
        <v>46</v>
      </c>
      <c r="B33" s="29"/>
      <c r="C33" s="98"/>
      <c r="D33" s="98"/>
      <c r="E33" s="98"/>
      <c r="F33" s="31" t="s">
        <v>47</v>
      </c>
      <c r="G33" s="96">
        <v>935039439.63999999</v>
      </c>
    </row>
    <row r="34" spans="1:7" x14ac:dyDescent="0.25">
      <c r="A34" s="97" t="s">
        <v>48</v>
      </c>
      <c r="B34" s="29"/>
      <c r="C34" s="98"/>
      <c r="D34" s="98"/>
      <c r="E34" s="98"/>
      <c r="F34" s="31" t="s">
        <v>49</v>
      </c>
      <c r="G34" s="96">
        <v>5280887.96</v>
      </c>
    </row>
    <row r="35" spans="1:7" x14ac:dyDescent="0.25">
      <c r="A35" s="97" t="s">
        <v>50</v>
      </c>
      <c r="B35" s="29"/>
      <c r="C35" s="98"/>
      <c r="D35" s="98"/>
      <c r="E35" s="98"/>
      <c r="F35" s="31" t="s">
        <v>51</v>
      </c>
      <c r="G35" s="96">
        <v>28595144.359999999</v>
      </c>
    </row>
    <row r="36" spans="1:7" x14ac:dyDescent="0.25">
      <c r="A36" s="97" t="s">
        <v>52</v>
      </c>
      <c r="B36" s="29"/>
      <c r="C36" s="98"/>
      <c r="D36" s="98"/>
      <c r="E36" s="98"/>
      <c r="F36" s="31" t="s">
        <v>53</v>
      </c>
      <c r="G36" s="96">
        <v>3847262444</v>
      </c>
    </row>
    <row r="37" spans="1:7" x14ac:dyDescent="0.25">
      <c r="A37" s="97" t="s">
        <v>54</v>
      </c>
      <c r="B37" s="29"/>
      <c r="C37" s="98"/>
      <c r="D37" s="98"/>
      <c r="E37" s="98"/>
      <c r="F37" s="31" t="s">
        <v>55</v>
      </c>
      <c r="G37" s="96">
        <v>164551657.68000001</v>
      </c>
    </row>
    <row r="38" spans="1:7" x14ac:dyDescent="0.25">
      <c r="A38" s="97" t="s">
        <v>56</v>
      </c>
      <c r="B38" s="29"/>
      <c r="C38" s="98"/>
      <c r="D38" s="98"/>
      <c r="E38" s="98"/>
      <c r="F38" s="31" t="s">
        <v>57</v>
      </c>
      <c r="G38" s="96">
        <v>32911849</v>
      </c>
    </row>
    <row r="39" spans="1:7" x14ac:dyDescent="0.25">
      <c r="A39" s="97" t="s">
        <v>58</v>
      </c>
      <c r="B39" s="29"/>
      <c r="C39" s="98"/>
      <c r="D39" s="98"/>
      <c r="E39" s="98"/>
      <c r="F39" s="31" t="s">
        <v>59</v>
      </c>
      <c r="G39" s="96">
        <v>87975405.629999995</v>
      </c>
    </row>
    <row r="40" spans="1:7" x14ac:dyDescent="0.25">
      <c r="A40" s="97" t="s">
        <v>60</v>
      </c>
      <c r="B40" s="29"/>
      <c r="C40" s="98"/>
      <c r="D40" s="98"/>
      <c r="E40" s="98"/>
      <c r="F40" s="31" t="s">
        <v>61</v>
      </c>
      <c r="G40" s="96">
        <v>52744585.049999997</v>
      </c>
    </row>
    <row r="41" spans="1:7" x14ac:dyDescent="0.25">
      <c r="A41" s="97" t="s">
        <v>62</v>
      </c>
      <c r="B41" s="29"/>
      <c r="C41" s="98"/>
      <c r="D41" s="98"/>
      <c r="E41" s="98"/>
      <c r="F41" s="31" t="s">
        <v>63</v>
      </c>
      <c r="G41" s="96">
        <v>113456897.28</v>
      </c>
    </row>
    <row r="42" spans="1:7" x14ac:dyDescent="0.25">
      <c r="A42" s="97" t="s">
        <v>64</v>
      </c>
      <c r="B42" s="29"/>
      <c r="C42" s="98"/>
      <c r="D42" s="98"/>
      <c r="E42" s="98"/>
      <c r="F42" s="31" t="s">
        <v>65</v>
      </c>
      <c r="G42" s="96">
        <v>14958416.6</v>
      </c>
    </row>
    <row r="43" spans="1:7" x14ac:dyDescent="0.25">
      <c r="A43" s="97" t="s">
        <v>66</v>
      </c>
      <c r="B43" s="29"/>
      <c r="C43" s="98"/>
      <c r="D43" s="98"/>
      <c r="E43" s="98"/>
      <c r="F43" s="31" t="s">
        <v>67</v>
      </c>
      <c r="G43" s="96">
        <v>0</v>
      </c>
    </row>
    <row r="44" spans="1:7" x14ac:dyDescent="0.25">
      <c r="A44" s="97" t="s">
        <v>68</v>
      </c>
      <c r="B44" s="29"/>
      <c r="C44" s="98"/>
      <c r="D44" s="98"/>
      <c r="E44" s="98"/>
      <c r="F44" s="31" t="s">
        <v>69</v>
      </c>
      <c r="G44" s="96">
        <v>186586589.83000001</v>
      </c>
    </row>
    <row r="45" spans="1:7" x14ac:dyDescent="0.25">
      <c r="A45" s="100"/>
      <c r="B45" s="93"/>
      <c r="C45" s="93"/>
      <c r="D45" s="93"/>
      <c r="E45" s="93"/>
      <c r="F45" s="32"/>
      <c r="G45" s="101"/>
    </row>
    <row r="46" spans="1:7" x14ac:dyDescent="0.25">
      <c r="A46" s="102"/>
      <c r="B46" s="33"/>
      <c r="C46" s="33"/>
      <c r="D46" s="33" t="s">
        <v>70</v>
      </c>
      <c r="E46" s="33"/>
      <c r="F46" s="34"/>
      <c r="G46" s="103">
        <v>32145727873.559998</v>
      </c>
    </row>
    <row r="47" spans="1:7" x14ac:dyDescent="0.25">
      <c r="A47" s="102"/>
      <c r="B47" s="33"/>
      <c r="C47" s="33"/>
      <c r="D47" s="33" t="s">
        <v>71</v>
      </c>
      <c r="E47" s="33"/>
      <c r="F47" s="33"/>
      <c r="G47" s="103">
        <v>32175009616.459999</v>
      </c>
    </row>
    <row r="48" spans="1:7" x14ac:dyDescent="0.25">
      <c r="A48" s="105"/>
      <c r="B48" s="35"/>
      <c r="C48" s="106"/>
      <c r="D48" s="106"/>
      <c r="E48" s="107" t="s">
        <v>72</v>
      </c>
      <c r="F48" s="30"/>
      <c r="G48" s="96"/>
    </row>
    <row r="49" spans="1:7" x14ac:dyDescent="0.25">
      <c r="A49" s="97" t="s">
        <v>73</v>
      </c>
      <c r="B49" s="29"/>
      <c r="C49" s="98"/>
      <c r="D49" s="98"/>
      <c r="E49" s="98"/>
      <c r="F49" s="28" t="s">
        <v>74</v>
      </c>
      <c r="G49" s="96">
        <v>34206074183.619999</v>
      </c>
    </row>
    <row r="50" spans="1:7" x14ac:dyDescent="0.25">
      <c r="A50" s="97" t="s">
        <v>75</v>
      </c>
      <c r="B50" s="29"/>
      <c r="C50" s="98"/>
      <c r="D50" s="98"/>
      <c r="E50" s="98"/>
      <c r="F50" s="28" t="s">
        <v>76</v>
      </c>
      <c r="G50" s="96">
        <v>159291000</v>
      </c>
    </row>
    <row r="51" spans="1:7" x14ac:dyDescent="0.25">
      <c r="A51" s="97" t="s">
        <v>77</v>
      </c>
      <c r="B51" s="29"/>
      <c r="C51" s="98"/>
      <c r="D51" s="98"/>
      <c r="E51" s="98"/>
      <c r="F51" s="28" t="s">
        <v>78</v>
      </c>
      <c r="G51" s="96">
        <v>0</v>
      </c>
    </row>
    <row r="52" spans="1:7" x14ac:dyDescent="0.25">
      <c r="A52" s="97" t="s">
        <v>79</v>
      </c>
      <c r="B52" s="29"/>
      <c r="C52" s="98"/>
      <c r="D52" s="98"/>
      <c r="E52" s="98"/>
      <c r="F52" s="28" t="s">
        <v>80</v>
      </c>
      <c r="G52" s="96">
        <v>9111526050</v>
      </c>
    </row>
    <row r="53" spans="1:7" x14ac:dyDescent="0.25">
      <c r="A53" s="100"/>
      <c r="B53" s="93"/>
      <c r="C53" s="93"/>
      <c r="D53" s="93"/>
      <c r="E53" s="93"/>
      <c r="F53" s="32"/>
      <c r="G53" s="101"/>
    </row>
    <row r="54" spans="1:7" x14ac:dyDescent="0.25">
      <c r="A54" s="102"/>
      <c r="B54" s="33"/>
      <c r="C54" s="33"/>
      <c r="D54" s="33" t="s">
        <v>81</v>
      </c>
      <c r="E54" s="33"/>
      <c r="F54" s="34"/>
      <c r="G54" s="103">
        <v>43476891233.619995</v>
      </c>
    </row>
    <row r="55" spans="1:7" x14ac:dyDescent="0.25">
      <c r="A55" s="100"/>
      <c r="B55" s="92"/>
      <c r="C55" s="93"/>
      <c r="D55" s="92"/>
      <c r="E55" s="92"/>
      <c r="F55" s="32"/>
      <c r="G55" s="104"/>
    </row>
    <row r="56" spans="1:7" x14ac:dyDescent="0.25">
      <c r="A56" s="97"/>
      <c r="B56" s="29"/>
      <c r="C56" s="98"/>
      <c r="D56" s="98"/>
      <c r="E56" s="98"/>
      <c r="F56" s="28"/>
      <c r="G56" s="96"/>
    </row>
    <row r="57" spans="1:7" x14ac:dyDescent="0.25">
      <c r="A57" s="97" t="s">
        <v>82</v>
      </c>
      <c r="B57" s="29"/>
      <c r="C57" s="98"/>
      <c r="D57" s="98"/>
      <c r="E57" s="98"/>
      <c r="F57" s="28" t="s">
        <v>83</v>
      </c>
      <c r="G57" s="96">
        <v>1000000000</v>
      </c>
    </row>
    <row r="58" spans="1:7" x14ac:dyDescent="0.25">
      <c r="A58" s="94"/>
      <c r="B58" s="27"/>
      <c r="C58" s="85"/>
      <c r="D58" s="85"/>
      <c r="E58" s="85"/>
      <c r="F58" s="28"/>
      <c r="G58" s="96">
        <v>0</v>
      </c>
    </row>
    <row r="59" spans="1:7" x14ac:dyDescent="0.25">
      <c r="A59" s="102"/>
      <c r="B59" s="33"/>
      <c r="C59" s="33"/>
      <c r="D59" s="33" t="s">
        <v>81</v>
      </c>
      <c r="E59" s="33"/>
      <c r="F59" s="34"/>
      <c r="G59" s="103">
        <v>1000000000</v>
      </c>
    </row>
    <row r="60" spans="1:7" x14ac:dyDescent="0.25">
      <c r="A60" s="94"/>
      <c r="B60" s="27"/>
      <c r="C60" s="85"/>
      <c r="D60" s="85"/>
      <c r="E60" s="85"/>
      <c r="F60" s="28"/>
      <c r="G60" s="96"/>
    </row>
    <row r="61" spans="1:7" x14ac:dyDescent="0.25">
      <c r="A61" s="94"/>
      <c r="B61" s="27"/>
      <c r="C61" s="85"/>
      <c r="D61" s="85"/>
      <c r="E61" s="85"/>
      <c r="F61" s="28"/>
      <c r="G61" s="96"/>
    </row>
    <row r="62" spans="1:7" x14ac:dyDescent="0.25">
      <c r="A62" s="94" t="s">
        <v>84</v>
      </c>
      <c r="B62" s="27"/>
      <c r="C62" s="85"/>
      <c r="D62" s="85"/>
      <c r="E62" s="85"/>
      <c r="F62" s="31" t="s">
        <v>85</v>
      </c>
      <c r="G62" s="96"/>
    </row>
    <row r="63" spans="1:7" x14ac:dyDescent="0.25">
      <c r="A63" s="100"/>
      <c r="B63" s="93"/>
      <c r="C63" s="93"/>
      <c r="D63" s="93"/>
      <c r="E63" s="93"/>
      <c r="F63" s="32"/>
      <c r="G63" s="101"/>
    </row>
    <row r="64" spans="1:7" x14ac:dyDescent="0.25">
      <c r="A64" s="102"/>
      <c r="B64" s="33"/>
      <c r="C64" s="33"/>
      <c r="D64" s="33" t="s">
        <v>86</v>
      </c>
      <c r="E64" s="33"/>
      <c r="F64" s="34"/>
      <c r="G64" s="103">
        <v>44476891233.619995</v>
      </c>
    </row>
    <row r="65" spans="1:7" x14ac:dyDescent="0.25">
      <c r="A65" s="94"/>
      <c r="B65" s="27"/>
      <c r="C65" s="85"/>
      <c r="D65" s="85"/>
      <c r="E65" s="85"/>
      <c r="F65" s="31"/>
      <c r="G65" s="96"/>
    </row>
    <row r="66" spans="1:7" x14ac:dyDescent="0.25">
      <c r="A66" s="94"/>
      <c r="B66" s="27"/>
      <c r="C66" s="85"/>
      <c r="D66" s="85"/>
      <c r="E66" s="85"/>
      <c r="F66" s="28"/>
      <c r="G66" s="96"/>
    </row>
    <row r="67" spans="1:7" x14ac:dyDescent="0.25">
      <c r="A67" s="94"/>
      <c r="B67" s="27"/>
      <c r="C67" s="85"/>
      <c r="D67" s="95" t="s">
        <v>87</v>
      </c>
      <c r="E67" s="85"/>
      <c r="F67" s="28"/>
      <c r="G67" s="96"/>
    </row>
    <row r="68" spans="1:7" x14ac:dyDescent="0.25">
      <c r="A68" s="108" t="s">
        <v>88</v>
      </c>
      <c r="B68" s="36"/>
      <c r="C68" s="109"/>
      <c r="D68" s="109"/>
      <c r="E68" s="109" t="s">
        <v>915</v>
      </c>
      <c r="F68" s="37"/>
      <c r="G68" s="110">
        <v>1183929057</v>
      </c>
    </row>
    <row r="69" spans="1:7" x14ac:dyDescent="0.25">
      <c r="A69" s="108" t="s">
        <v>89</v>
      </c>
      <c r="B69" s="36"/>
      <c r="C69" s="109"/>
      <c r="D69" s="109"/>
      <c r="E69" s="109" t="s">
        <v>916</v>
      </c>
      <c r="F69" s="37"/>
      <c r="G69" s="110">
        <v>13328593860.719999</v>
      </c>
    </row>
    <row r="70" spans="1:7" x14ac:dyDescent="0.25">
      <c r="A70" s="108" t="s">
        <v>90</v>
      </c>
      <c r="B70" s="36"/>
      <c r="C70" s="109"/>
      <c r="D70" s="109"/>
      <c r="E70" s="109" t="s">
        <v>917</v>
      </c>
      <c r="F70" s="37"/>
      <c r="G70" s="110">
        <v>733288050</v>
      </c>
    </row>
    <row r="71" spans="1:7" x14ac:dyDescent="0.25">
      <c r="A71" s="108" t="s">
        <v>91</v>
      </c>
      <c r="B71" s="36"/>
      <c r="C71" s="109"/>
      <c r="D71" s="109"/>
      <c r="E71" s="109" t="s">
        <v>918</v>
      </c>
      <c r="F71" s="37"/>
      <c r="G71" s="110">
        <v>18394088238</v>
      </c>
    </row>
    <row r="72" spans="1:7" x14ac:dyDescent="0.25">
      <c r="A72" s="108" t="s">
        <v>92</v>
      </c>
      <c r="B72" s="36"/>
      <c r="C72" s="109"/>
      <c r="D72" s="109"/>
      <c r="E72" s="109" t="s">
        <v>919</v>
      </c>
      <c r="F72" s="37"/>
      <c r="G72" s="110">
        <v>3004082400</v>
      </c>
    </row>
    <row r="73" spans="1:7" x14ac:dyDescent="0.25">
      <c r="A73" s="108" t="s">
        <v>93</v>
      </c>
      <c r="B73" s="36"/>
      <c r="C73" s="109"/>
      <c r="D73" s="109"/>
      <c r="E73" s="109" t="s">
        <v>920</v>
      </c>
      <c r="F73" s="37"/>
      <c r="G73" s="110">
        <v>2051857500</v>
      </c>
    </row>
    <row r="74" spans="1:7" x14ac:dyDescent="0.25">
      <c r="A74" s="108" t="s">
        <v>94</v>
      </c>
      <c r="B74" s="36"/>
      <c r="C74" s="109"/>
      <c r="D74" s="109"/>
      <c r="E74" s="109" t="s">
        <v>920</v>
      </c>
      <c r="F74" s="37"/>
      <c r="G74" s="110">
        <v>120183254</v>
      </c>
    </row>
    <row r="75" spans="1:7" x14ac:dyDescent="0.25">
      <c r="A75" s="108" t="s">
        <v>95</v>
      </c>
      <c r="B75" s="36"/>
      <c r="C75" s="109"/>
      <c r="D75" s="109"/>
      <c r="E75" s="109" t="s">
        <v>920</v>
      </c>
      <c r="F75" s="37"/>
      <c r="G75" s="110">
        <v>339416000</v>
      </c>
    </row>
    <row r="76" spans="1:7" x14ac:dyDescent="0.25">
      <c r="A76" s="108" t="s">
        <v>96</v>
      </c>
      <c r="B76" s="36"/>
      <c r="C76" s="109"/>
      <c r="D76" s="109"/>
      <c r="E76" s="109" t="s">
        <v>921</v>
      </c>
      <c r="F76" s="37"/>
      <c r="G76" s="110">
        <v>621082000</v>
      </c>
    </row>
    <row r="77" spans="1:7" x14ac:dyDescent="0.25">
      <c r="A77" s="108" t="s">
        <v>97</v>
      </c>
      <c r="B77" s="36"/>
      <c r="C77" s="109"/>
      <c r="D77" s="109"/>
      <c r="E77" s="109" t="s">
        <v>922</v>
      </c>
      <c r="F77" s="37"/>
      <c r="G77" s="110">
        <v>17507645342</v>
      </c>
    </row>
    <row r="78" spans="1:7" x14ac:dyDescent="0.25">
      <c r="A78" s="108" t="s">
        <v>98</v>
      </c>
      <c r="B78" s="36"/>
      <c r="C78" s="109"/>
      <c r="D78" s="109"/>
      <c r="E78" s="109" t="s">
        <v>923</v>
      </c>
      <c r="F78" s="37"/>
      <c r="G78" s="110">
        <v>35218060163</v>
      </c>
    </row>
    <row r="79" spans="1:7" x14ac:dyDescent="0.25">
      <c r="A79" s="108" t="s">
        <v>99</v>
      </c>
      <c r="B79" s="36"/>
      <c r="C79" s="109"/>
      <c r="D79" s="109"/>
      <c r="E79" s="109" t="s">
        <v>924</v>
      </c>
      <c r="F79" s="37"/>
      <c r="G79" s="110">
        <v>677673700</v>
      </c>
    </row>
    <row r="80" spans="1:7" x14ac:dyDescent="0.25">
      <c r="A80" s="108" t="s">
        <v>100</v>
      </c>
      <c r="B80" s="36"/>
      <c r="C80" s="109"/>
      <c r="D80" s="109"/>
      <c r="E80" s="109" t="s">
        <v>925</v>
      </c>
      <c r="F80" s="37"/>
      <c r="G80" s="110">
        <v>5407147020</v>
      </c>
    </row>
    <row r="81" spans="1:7" x14ac:dyDescent="0.25">
      <c r="A81" s="108" t="s">
        <v>101</v>
      </c>
      <c r="B81" s="36"/>
      <c r="C81" s="109"/>
      <c r="D81" s="109"/>
      <c r="E81" s="109" t="s">
        <v>926</v>
      </c>
      <c r="F81" s="37"/>
      <c r="G81" s="110">
        <v>44549999</v>
      </c>
    </row>
    <row r="82" spans="1:7" x14ac:dyDescent="0.25">
      <c r="A82" s="108" t="s">
        <v>102</v>
      </c>
      <c r="B82" s="36"/>
      <c r="C82" s="109"/>
      <c r="D82" s="109"/>
      <c r="E82" s="109" t="s">
        <v>927</v>
      </c>
      <c r="F82" s="37"/>
      <c r="G82" s="110">
        <v>1881894743</v>
      </c>
    </row>
    <row r="83" spans="1:7" x14ac:dyDescent="0.25">
      <c r="A83" s="108" t="s">
        <v>103</v>
      </c>
      <c r="B83" s="36"/>
      <c r="C83" s="109"/>
      <c r="D83" s="109"/>
      <c r="E83" s="109" t="s">
        <v>928</v>
      </c>
      <c r="F83" s="37"/>
      <c r="G83" s="110">
        <v>222197800</v>
      </c>
    </row>
    <row r="84" spans="1:7" x14ac:dyDescent="0.25">
      <c r="A84" s="108" t="s">
        <v>104</v>
      </c>
      <c r="B84" s="36"/>
      <c r="C84" s="109"/>
      <c r="D84" s="109"/>
      <c r="E84" s="109" t="s">
        <v>929</v>
      </c>
      <c r="F84" s="37"/>
      <c r="G84" s="110">
        <v>494980015</v>
      </c>
    </row>
    <row r="85" spans="1:7" x14ac:dyDescent="0.25">
      <c r="A85" s="108" t="s">
        <v>105</v>
      </c>
      <c r="B85" s="36"/>
      <c r="C85" s="109"/>
      <c r="D85" s="109"/>
      <c r="E85" s="109" t="s">
        <v>930</v>
      </c>
      <c r="F85" s="37"/>
      <c r="G85" s="110">
        <v>3053666550</v>
      </c>
    </row>
    <row r="86" spans="1:7" x14ac:dyDescent="0.25">
      <c r="A86" s="108" t="s">
        <v>106</v>
      </c>
      <c r="B86" s="36"/>
      <c r="C86" s="109"/>
      <c r="D86" s="109"/>
      <c r="E86" s="109" t="s">
        <v>931</v>
      </c>
      <c r="F86" s="37"/>
      <c r="G86" s="110">
        <v>84589881541</v>
      </c>
    </row>
    <row r="87" spans="1:7" x14ac:dyDescent="0.25">
      <c r="A87" s="108" t="s">
        <v>107</v>
      </c>
      <c r="B87" s="36"/>
      <c r="C87" s="109"/>
      <c r="D87" s="109"/>
      <c r="E87" s="109" t="s">
        <v>932</v>
      </c>
      <c r="F87" s="37"/>
      <c r="G87" s="110">
        <v>91135068</v>
      </c>
    </row>
    <row r="88" spans="1:7" x14ac:dyDescent="0.25">
      <c r="A88" s="108" t="s">
        <v>108</v>
      </c>
      <c r="B88" s="36"/>
      <c r="C88" s="109"/>
      <c r="D88" s="109"/>
      <c r="E88" s="109" t="s">
        <v>933</v>
      </c>
      <c r="F88" s="37"/>
      <c r="G88" s="110">
        <v>1726211850</v>
      </c>
    </row>
    <row r="89" spans="1:7" x14ac:dyDescent="0.25">
      <c r="A89" s="108" t="s">
        <v>109</v>
      </c>
      <c r="B89" s="36"/>
      <c r="C89" s="109"/>
      <c r="D89" s="109"/>
      <c r="E89" s="109" t="s">
        <v>934</v>
      </c>
      <c r="F89" s="37"/>
      <c r="G89" s="110">
        <v>4474044300</v>
      </c>
    </row>
    <row r="90" spans="1:7" x14ac:dyDescent="0.25">
      <c r="A90" s="108" t="s">
        <v>110</v>
      </c>
      <c r="B90" s="36"/>
      <c r="C90" s="109"/>
      <c r="D90" s="109"/>
      <c r="E90" s="109" t="s">
        <v>935</v>
      </c>
      <c r="F90" s="37"/>
      <c r="G90" s="110">
        <v>935592898</v>
      </c>
    </row>
    <row r="91" spans="1:7" x14ac:dyDescent="0.25">
      <c r="A91" s="108" t="s">
        <v>111</v>
      </c>
      <c r="B91" s="36"/>
      <c r="C91" s="109"/>
      <c r="D91" s="109"/>
      <c r="E91" s="109" t="s">
        <v>936</v>
      </c>
      <c r="F91" s="37"/>
      <c r="G91" s="110">
        <v>24478080</v>
      </c>
    </row>
    <row r="92" spans="1:7" x14ac:dyDescent="0.25">
      <c r="A92" s="108" t="s">
        <v>112</v>
      </c>
      <c r="B92" s="36"/>
      <c r="C92" s="109"/>
      <c r="D92" s="109"/>
      <c r="E92" s="109" t="s">
        <v>937</v>
      </c>
      <c r="F92" s="37"/>
      <c r="G92" s="110">
        <v>253507100</v>
      </c>
    </row>
    <row r="93" spans="1:7" x14ac:dyDescent="0.25">
      <c r="A93" s="108" t="s">
        <v>113</v>
      </c>
      <c r="B93" s="36"/>
      <c r="C93" s="109"/>
      <c r="D93" s="109"/>
      <c r="E93" s="109" t="s">
        <v>938</v>
      </c>
      <c r="F93" s="37"/>
      <c r="G93" s="110">
        <v>1038876300</v>
      </c>
    </row>
    <row r="94" spans="1:7" x14ac:dyDescent="0.25">
      <c r="A94" s="108" t="s">
        <v>114</v>
      </c>
      <c r="B94" s="36"/>
      <c r="C94" s="109"/>
      <c r="D94" s="109"/>
      <c r="E94" s="109" t="s">
        <v>939</v>
      </c>
      <c r="F94" s="37"/>
      <c r="G94" s="110">
        <v>67684012</v>
      </c>
    </row>
    <row r="95" spans="1:7" x14ac:dyDescent="0.25">
      <c r="A95" s="108" t="s">
        <v>115</v>
      </c>
      <c r="B95" s="36"/>
      <c r="C95" s="109"/>
      <c r="D95" s="109"/>
      <c r="E95" s="109" t="s">
        <v>940</v>
      </c>
      <c r="F95" s="37"/>
      <c r="G95" s="110">
        <v>110800003</v>
      </c>
    </row>
    <row r="96" spans="1:7" x14ac:dyDescent="0.25">
      <c r="A96" s="108" t="s">
        <v>116</v>
      </c>
      <c r="B96" s="36"/>
      <c r="C96" s="109"/>
      <c r="D96" s="109"/>
      <c r="E96" s="109" t="s">
        <v>941</v>
      </c>
      <c r="F96" s="37"/>
      <c r="G96" s="110">
        <v>395439995</v>
      </c>
    </row>
    <row r="97" spans="1:7" x14ac:dyDescent="0.25">
      <c r="A97" s="108" t="s">
        <v>117</v>
      </c>
      <c r="B97" s="36"/>
      <c r="C97" s="109"/>
      <c r="D97" s="109"/>
      <c r="E97" s="109" t="s">
        <v>942</v>
      </c>
      <c r="F97" s="37"/>
      <c r="G97" s="110">
        <v>1108800</v>
      </c>
    </row>
    <row r="98" spans="1:7" x14ac:dyDescent="0.25">
      <c r="A98" s="108" t="s">
        <v>118</v>
      </c>
      <c r="B98" s="36"/>
      <c r="C98" s="109"/>
      <c r="D98" s="109"/>
      <c r="E98" s="109" t="s">
        <v>943</v>
      </c>
      <c r="F98" s="37"/>
      <c r="G98" s="110">
        <v>56399995</v>
      </c>
    </row>
    <row r="99" spans="1:7" x14ac:dyDescent="0.25">
      <c r="A99" s="108" t="s">
        <v>119</v>
      </c>
      <c r="B99" s="36"/>
      <c r="C99" s="109"/>
      <c r="D99" s="109"/>
      <c r="E99" s="109" t="s">
        <v>944</v>
      </c>
      <c r="F99" s="37"/>
      <c r="G99" s="110">
        <v>59400000.399999999</v>
      </c>
    </row>
    <row r="100" spans="1:7" x14ac:dyDescent="0.25">
      <c r="A100" s="108" t="s">
        <v>120</v>
      </c>
      <c r="B100" s="36"/>
      <c r="C100" s="109"/>
      <c r="D100" s="109"/>
      <c r="E100" s="109" t="s">
        <v>945</v>
      </c>
      <c r="F100" s="37"/>
      <c r="G100" s="110">
        <v>22799999</v>
      </c>
    </row>
    <row r="101" spans="1:7" x14ac:dyDescent="0.25">
      <c r="A101" s="108" t="s">
        <v>121</v>
      </c>
      <c r="B101" s="36"/>
      <c r="C101" s="109"/>
      <c r="D101" s="109"/>
      <c r="E101" s="109" t="s">
        <v>946</v>
      </c>
      <c r="F101" s="37"/>
      <c r="G101" s="110">
        <v>4965288350</v>
      </c>
    </row>
    <row r="102" spans="1:7" x14ac:dyDescent="0.25">
      <c r="A102" s="108" t="s">
        <v>122</v>
      </c>
      <c r="B102" s="36"/>
      <c r="C102" s="109"/>
      <c r="D102" s="109"/>
      <c r="E102" s="109" t="s">
        <v>947</v>
      </c>
      <c r="F102" s="37"/>
      <c r="G102" s="110">
        <v>18000003</v>
      </c>
    </row>
    <row r="103" spans="1:7" x14ac:dyDescent="0.25">
      <c r="A103" s="108" t="s">
        <v>123</v>
      </c>
      <c r="B103" s="36"/>
      <c r="C103" s="109"/>
      <c r="D103" s="109"/>
      <c r="E103" s="109" t="s">
        <v>948</v>
      </c>
      <c r="F103" s="37"/>
      <c r="G103" s="110">
        <v>126503499</v>
      </c>
    </row>
    <row r="104" spans="1:7" x14ac:dyDescent="0.25">
      <c r="A104" s="108" t="s">
        <v>124</v>
      </c>
      <c r="B104" s="36"/>
      <c r="C104" s="109"/>
      <c r="D104" s="109"/>
      <c r="E104" s="109" t="s">
        <v>949</v>
      </c>
      <c r="F104" s="37"/>
      <c r="G104" s="110">
        <v>58310011</v>
      </c>
    </row>
    <row r="105" spans="1:7" x14ac:dyDescent="0.25">
      <c r="A105" s="108" t="s">
        <v>125</v>
      </c>
      <c r="B105" s="36"/>
      <c r="C105" s="109"/>
      <c r="D105" s="109"/>
      <c r="E105" s="109" t="s">
        <v>950</v>
      </c>
      <c r="F105" s="37"/>
      <c r="G105" s="110">
        <v>32425000</v>
      </c>
    </row>
    <row r="106" spans="1:7" x14ac:dyDescent="0.25">
      <c r="A106" s="108" t="s">
        <v>126</v>
      </c>
      <c r="B106" s="36"/>
      <c r="C106" s="109"/>
      <c r="D106" s="109"/>
      <c r="E106" s="109" t="s">
        <v>951</v>
      </c>
      <c r="F106" s="37"/>
      <c r="G106" s="110">
        <v>17951012750</v>
      </c>
    </row>
    <row r="107" spans="1:7" x14ac:dyDescent="0.25">
      <c r="A107" s="108" t="s">
        <v>127</v>
      </c>
      <c r="B107" s="36"/>
      <c r="C107" s="109"/>
      <c r="D107" s="109"/>
      <c r="E107" s="109" t="s">
        <v>952</v>
      </c>
      <c r="F107" s="37"/>
      <c r="G107" s="110">
        <v>181543000</v>
      </c>
    </row>
    <row r="108" spans="1:7" x14ac:dyDescent="0.25">
      <c r="A108" s="108" t="s">
        <v>128</v>
      </c>
      <c r="B108" s="36"/>
      <c r="C108" s="109"/>
      <c r="D108" s="109"/>
      <c r="E108" s="109" t="s">
        <v>953</v>
      </c>
      <c r="F108" s="37"/>
      <c r="G108" s="110">
        <v>524700</v>
      </c>
    </row>
    <row r="109" spans="1:7" x14ac:dyDescent="0.25">
      <c r="A109" s="108" t="s">
        <v>129</v>
      </c>
      <c r="B109" s="36"/>
      <c r="C109" s="109"/>
      <c r="D109" s="109"/>
      <c r="E109" s="109" t="s">
        <v>954</v>
      </c>
      <c r="F109" s="37"/>
      <c r="G109" s="110">
        <v>30269999</v>
      </c>
    </row>
    <row r="110" spans="1:7" x14ac:dyDescent="0.25">
      <c r="A110" s="108" t="s">
        <v>130</v>
      </c>
      <c r="B110" s="36"/>
      <c r="C110" s="109"/>
      <c r="D110" s="109"/>
      <c r="E110" s="109" t="s">
        <v>955</v>
      </c>
      <c r="F110" s="37"/>
      <c r="G110" s="110">
        <v>1824606000</v>
      </c>
    </row>
    <row r="111" spans="1:7" x14ac:dyDescent="0.25">
      <c r="A111" s="108" t="s">
        <v>131</v>
      </c>
      <c r="B111" s="36"/>
      <c r="C111" s="109"/>
      <c r="D111" s="109"/>
      <c r="E111" s="109" t="s">
        <v>956</v>
      </c>
      <c r="F111" s="37"/>
      <c r="G111" s="110">
        <v>343606563</v>
      </c>
    </row>
    <row r="112" spans="1:7" x14ac:dyDescent="0.25">
      <c r="A112" s="108" t="s">
        <v>132</v>
      </c>
      <c r="B112" s="36"/>
      <c r="C112" s="109"/>
      <c r="D112" s="109"/>
      <c r="E112" s="109" t="s">
        <v>957</v>
      </c>
      <c r="F112" s="37"/>
      <c r="G112" s="110">
        <v>36410002</v>
      </c>
    </row>
    <row r="113" spans="1:7" x14ac:dyDescent="0.25">
      <c r="A113" s="108" t="s">
        <v>133</v>
      </c>
      <c r="B113" s="36"/>
      <c r="C113" s="109"/>
      <c r="D113" s="109"/>
      <c r="E113" s="109" t="s">
        <v>958</v>
      </c>
      <c r="F113" s="37"/>
      <c r="G113" s="110">
        <v>3461885784.1999998</v>
      </c>
    </row>
    <row r="114" spans="1:7" x14ac:dyDescent="0.25">
      <c r="A114" s="108" t="s">
        <v>134</v>
      </c>
      <c r="B114" s="36"/>
      <c r="C114" s="109"/>
      <c r="D114" s="109"/>
      <c r="E114" s="109" t="s">
        <v>959</v>
      </c>
      <c r="F114" s="37"/>
      <c r="G114" s="110">
        <v>22770000</v>
      </c>
    </row>
    <row r="115" spans="1:7" x14ac:dyDescent="0.25">
      <c r="A115" s="108" t="s">
        <v>135</v>
      </c>
      <c r="B115" s="36"/>
      <c r="C115" s="109"/>
      <c r="D115" s="109"/>
      <c r="E115" s="109" t="s">
        <v>960</v>
      </c>
      <c r="F115" s="37"/>
      <c r="G115" s="110">
        <v>339909073</v>
      </c>
    </row>
    <row r="116" spans="1:7" x14ac:dyDescent="0.25">
      <c r="A116" s="94" t="s">
        <v>136</v>
      </c>
      <c r="B116" s="27"/>
      <c r="C116" s="85"/>
      <c r="D116" s="85"/>
      <c r="E116" s="85" t="s">
        <v>961</v>
      </c>
      <c r="F116" s="38"/>
      <c r="G116" s="110">
        <v>670525650.82000005</v>
      </c>
    </row>
    <row r="117" spans="1:7" x14ac:dyDescent="0.25">
      <c r="A117" s="94" t="s">
        <v>137</v>
      </c>
      <c r="B117" s="27"/>
      <c r="C117" s="85"/>
      <c r="D117" s="85"/>
      <c r="E117" s="85" t="s">
        <v>962</v>
      </c>
      <c r="F117" s="38"/>
      <c r="G117" s="110">
        <v>45641200</v>
      </c>
    </row>
    <row r="118" spans="1:7" x14ac:dyDescent="0.25">
      <c r="A118" s="94" t="s">
        <v>138</v>
      </c>
      <c r="B118" s="27"/>
      <c r="C118" s="85"/>
      <c r="D118" s="85"/>
      <c r="E118" s="85" t="s">
        <v>963</v>
      </c>
      <c r="F118" s="38"/>
      <c r="G118" s="110">
        <v>12950000</v>
      </c>
    </row>
    <row r="119" spans="1:7" x14ac:dyDescent="0.25">
      <c r="A119" s="94" t="s">
        <v>139</v>
      </c>
      <c r="B119" s="27"/>
      <c r="C119" s="85"/>
      <c r="D119" s="85"/>
      <c r="E119" s="85" t="s">
        <v>964</v>
      </c>
      <c r="F119" s="38"/>
      <c r="G119" s="110">
        <v>1496706437.6199999</v>
      </c>
    </row>
    <row r="120" spans="1:7" x14ac:dyDescent="0.25">
      <c r="A120" s="94" t="s">
        <v>140</v>
      </c>
      <c r="B120" s="27"/>
      <c r="C120" s="85"/>
      <c r="D120" s="85"/>
      <c r="E120" s="85" t="s">
        <v>965</v>
      </c>
      <c r="F120" s="38"/>
      <c r="G120" s="110">
        <v>168919300</v>
      </c>
    </row>
    <row r="121" spans="1:7" x14ac:dyDescent="0.25">
      <c r="A121" s="94" t="s">
        <v>141</v>
      </c>
      <c r="B121" s="27"/>
      <c r="C121" s="85"/>
      <c r="D121" s="85"/>
      <c r="E121" s="85" t="s">
        <v>966</v>
      </c>
      <c r="F121" s="38"/>
      <c r="G121" s="110">
        <v>30750018</v>
      </c>
    </row>
    <row r="122" spans="1:7" x14ac:dyDescent="0.25">
      <c r="A122" s="94" t="s">
        <v>142</v>
      </c>
      <c r="B122" s="27"/>
      <c r="C122" s="85"/>
      <c r="D122" s="85"/>
      <c r="E122" s="85" t="s">
        <v>967</v>
      </c>
      <c r="F122" s="38"/>
      <c r="G122" s="110">
        <v>26040001</v>
      </c>
    </row>
    <row r="123" spans="1:7" x14ac:dyDescent="0.25">
      <c r="A123" s="94" t="s">
        <v>143</v>
      </c>
      <c r="B123" s="27"/>
      <c r="C123" s="85"/>
      <c r="D123" s="85"/>
      <c r="E123" s="85" t="s">
        <v>968</v>
      </c>
      <c r="F123" s="38"/>
      <c r="G123" s="110">
        <v>12600000</v>
      </c>
    </row>
    <row r="124" spans="1:7" x14ac:dyDescent="0.25">
      <c r="A124" s="94" t="s">
        <v>144</v>
      </c>
      <c r="B124" s="27"/>
      <c r="C124" s="85"/>
      <c r="D124" s="85"/>
      <c r="E124" s="85" t="s">
        <v>969</v>
      </c>
      <c r="F124" s="38"/>
      <c r="G124" s="110">
        <v>23274999</v>
      </c>
    </row>
    <row r="125" spans="1:7" x14ac:dyDescent="0.25">
      <c r="A125" s="94" t="s">
        <v>145</v>
      </c>
      <c r="B125" s="27"/>
      <c r="C125" s="85"/>
      <c r="D125" s="85"/>
      <c r="E125" s="85" t="s">
        <v>970</v>
      </c>
      <c r="F125" s="38"/>
      <c r="G125" s="110">
        <v>436378800</v>
      </c>
    </row>
    <row r="126" spans="1:7" x14ac:dyDescent="0.25">
      <c r="A126" s="94" t="s">
        <v>146</v>
      </c>
      <c r="B126" s="27"/>
      <c r="C126" s="85"/>
      <c r="D126" s="85"/>
      <c r="E126" s="85" t="s">
        <v>971</v>
      </c>
      <c r="F126" s="38"/>
      <c r="G126" s="110">
        <v>3800000</v>
      </c>
    </row>
    <row r="127" spans="1:7" x14ac:dyDescent="0.25">
      <c r="A127" s="94" t="s">
        <v>147</v>
      </c>
      <c r="B127" s="27"/>
      <c r="C127" s="85"/>
      <c r="D127" s="85"/>
      <c r="E127" s="85" t="s">
        <v>972</v>
      </c>
      <c r="F127" s="38"/>
      <c r="G127" s="110">
        <v>84425000</v>
      </c>
    </row>
    <row r="128" spans="1:7" x14ac:dyDescent="0.25">
      <c r="A128" s="94" t="s">
        <v>148</v>
      </c>
      <c r="B128" s="27"/>
      <c r="C128" s="85"/>
      <c r="D128" s="85"/>
      <c r="E128" s="85" t="s">
        <v>973</v>
      </c>
      <c r="F128" s="38"/>
      <c r="G128" s="110">
        <v>2922941729.3099999</v>
      </c>
    </row>
    <row r="129" spans="1:7" x14ac:dyDescent="0.25">
      <c r="A129" s="94" t="s">
        <v>149</v>
      </c>
      <c r="B129" s="27"/>
      <c r="C129" s="85"/>
      <c r="D129" s="85"/>
      <c r="E129" s="85" t="s">
        <v>974</v>
      </c>
      <c r="F129" s="38"/>
      <c r="G129" s="110">
        <v>1843120842.3900001</v>
      </c>
    </row>
    <row r="130" spans="1:7" x14ac:dyDescent="0.25">
      <c r="A130" s="94" t="s">
        <v>150</v>
      </c>
      <c r="B130" s="27"/>
      <c r="C130" s="85"/>
      <c r="D130" s="85"/>
      <c r="E130" s="85" t="s">
        <v>975</v>
      </c>
      <c r="F130" s="38"/>
      <c r="G130" s="110">
        <v>32000001</v>
      </c>
    </row>
    <row r="131" spans="1:7" x14ac:dyDescent="0.25">
      <c r="A131" s="94" t="s">
        <v>151</v>
      </c>
      <c r="B131" s="27"/>
      <c r="C131" s="85"/>
      <c r="D131" s="85"/>
      <c r="E131" s="85" t="s">
        <v>976</v>
      </c>
      <c r="F131" s="38"/>
      <c r="G131" s="110">
        <v>17499999</v>
      </c>
    </row>
    <row r="132" spans="1:7" x14ac:dyDescent="0.25">
      <c r="A132" s="94" t="s">
        <v>152</v>
      </c>
      <c r="B132" s="27"/>
      <c r="C132" s="85"/>
      <c r="D132" s="85"/>
      <c r="E132" s="85" t="s">
        <v>977</v>
      </c>
      <c r="F132" s="38"/>
      <c r="G132" s="110">
        <v>19499999</v>
      </c>
    </row>
    <row r="133" spans="1:7" x14ac:dyDescent="0.25">
      <c r="A133" s="94" t="s">
        <v>153</v>
      </c>
      <c r="B133" s="27"/>
      <c r="C133" s="85"/>
      <c r="D133" s="85"/>
      <c r="E133" s="85" t="s">
        <v>978</v>
      </c>
      <c r="F133" s="38"/>
      <c r="G133" s="110">
        <v>42499995</v>
      </c>
    </row>
    <row r="134" spans="1:7" x14ac:dyDescent="0.25">
      <c r="A134" s="94" t="s">
        <v>154</v>
      </c>
      <c r="B134" s="27"/>
      <c r="C134" s="85"/>
      <c r="D134" s="85"/>
      <c r="E134" s="85" t="s">
        <v>979</v>
      </c>
      <c r="F134" s="38"/>
      <c r="G134" s="110">
        <v>45059998</v>
      </c>
    </row>
    <row r="135" spans="1:7" x14ac:dyDescent="0.25">
      <c r="A135" s="94" t="s">
        <v>155</v>
      </c>
      <c r="B135" s="27"/>
      <c r="C135" s="85"/>
      <c r="D135" s="85"/>
      <c r="E135" s="85" t="s">
        <v>980</v>
      </c>
      <c r="F135" s="38"/>
      <c r="G135" s="110">
        <v>4449999</v>
      </c>
    </row>
    <row r="136" spans="1:7" x14ac:dyDescent="0.25">
      <c r="A136" s="94" t="s">
        <v>156</v>
      </c>
      <c r="B136" s="27"/>
      <c r="C136" s="85"/>
      <c r="D136" s="85"/>
      <c r="E136" s="85" t="s">
        <v>981</v>
      </c>
      <c r="F136" s="38"/>
      <c r="G136" s="110">
        <v>46092003</v>
      </c>
    </row>
    <row r="137" spans="1:7" x14ac:dyDescent="0.25">
      <c r="A137" s="94" t="s">
        <v>157</v>
      </c>
      <c r="B137" s="27"/>
      <c r="C137" s="85"/>
      <c r="D137" s="85"/>
      <c r="E137" s="85" t="s">
        <v>982</v>
      </c>
      <c r="F137" s="38"/>
      <c r="G137" s="110">
        <v>44660504</v>
      </c>
    </row>
    <row r="138" spans="1:7" x14ac:dyDescent="0.25">
      <c r="A138" s="94" t="s">
        <v>158</v>
      </c>
      <c r="B138" s="27"/>
      <c r="C138" s="85"/>
      <c r="D138" s="85"/>
      <c r="E138" s="85" t="s">
        <v>983</v>
      </c>
      <c r="F138" s="38"/>
      <c r="G138" s="110">
        <v>24750000</v>
      </c>
    </row>
    <row r="139" spans="1:7" x14ac:dyDescent="0.25">
      <c r="A139" s="94" t="s">
        <v>159</v>
      </c>
      <c r="B139" s="27"/>
      <c r="C139" s="85"/>
      <c r="D139" s="85"/>
      <c r="E139" s="85" t="s">
        <v>984</v>
      </c>
      <c r="F139" s="38"/>
      <c r="G139" s="110">
        <v>13249999</v>
      </c>
    </row>
    <row r="140" spans="1:7" x14ac:dyDescent="0.25">
      <c r="A140" s="94" t="s">
        <v>160</v>
      </c>
      <c r="B140" s="27"/>
      <c r="C140" s="85"/>
      <c r="D140" s="85"/>
      <c r="E140" s="85" t="s">
        <v>985</v>
      </c>
      <c r="F140" s="38"/>
      <c r="G140" s="110">
        <v>7800000</v>
      </c>
    </row>
    <row r="141" spans="1:7" x14ac:dyDescent="0.25">
      <c r="A141" s="94" t="s">
        <v>161</v>
      </c>
      <c r="B141" s="27"/>
      <c r="C141" s="85"/>
      <c r="D141" s="85"/>
      <c r="E141" s="85" t="s">
        <v>986</v>
      </c>
      <c r="F141" s="38"/>
      <c r="G141" s="110">
        <v>184525000</v>
      </c>
    </row>
    <row r="142" spans="1:7" x14ac:dyDescent="0.25">
      <c r="A142" s="94" t="s">
        <v>162</v>
      </c>
      <c r="B142" s="27"/>
      <c r="C142" s="85"/>
      <c r="D142" s="85"/>
      <c r="E142" s="85" t="s">
        <v>987</v>
      </c>
      <c r="F142" s="38"/>
      <c r="G142" s="110">
        <v>9000001</v>
      </c>
    </row>
    <row r="143" spans="1:7" x14ac:dyDescent="0.25">
      <c r="A143" s="94" t="s">
        <v>163</v>
      </c>
      <c r="B143" s="27"/>
      <c r="C143" s="85"/>
      <c r="D143" s="85"/>
      <c r="E143" s="85" t="s">
        <v>988</v>
      </c>
      <c r="F143" s="38"/>
      <c r="G143" s="110">
        <v>44250002</v>
      </c>
    </row>
    <row r="144" spans="1:7" x14ac:dyDescent="0.25">
      <c r="A144" s="94" t="s">
        <v>164</v>
      </c>
      <c r="B144" s="27"/>
      <c r="C144" s="85"/>
      <c r="D144" s="85"/>
      <c r="E144" s="85" t="s">
        <v>989</v>
      </c>
      <c r="F144" s="38"/>
      <c r="G144" s="110">
        <v>410311000</v>
      </c>
    </row>
    <row r="145" spans="1:7" x14ac:dyDescent="0.25">
      <c r="A145" s="94" t="s">
        <v>165</v>
      </c>
      <c r="B145" s="27"/>
      <c r="C145" s="85"/>
      <c r="D145" s="85"/>
      <c r="E145" s="85" t="s">
        <v>990</v>
      </c>
      <c r="F145" s="38"/>
      <c r="G145" s="110">
        <v>157949068</v>
      </c>
    </row>
    <row r="146" spans="1:7" x14ac:dyDescent="0.25">
      <c r="A146" s="94" t="s">
        <v>166</v>
      </c>
      <c r="B146" s="27"/>
      <c r="C146" s="85"/>
      <c r="D146" s="85"/>
      <c r="E146" s="85" t="s">
        <v>991</v>
      </c>
      <c r="F146" s="38"/>
      <c r="G146" s="110">
        <v>43750035</v>
      </c>
    </row>
    <row r="147" spans="1:7" x14ac:dyDescent="0.25">
      <c r="A147" s="94" t="s">
        <v>167</v>
      </c>
      <c r="B147" s="27"/>
      <c r="C147" s="85"/>
      <c r="D147" s="85"/>
      <c r="E147" s="85" t="s">
        <v>992</v>
      </c>
      <c r="F147" s="38"/>
      <c r="G147" s="110">
        <v>4739999</v>
      </c>
    </row>
    <row r="148" spans="1:7" x14ac:dyDescent="0.25">
      <c r="A148" s="94" t="s">
        <v>168</v>
      </c>
      <c r="B148" s="27"/>
      <c r="C148" s="85"/>
      <c r="D148" s="85"/>
      <c r="E148" s="85" t="s">
        <v>993</v>
      </c>
      <c r="F148" s="38"/>
      <c r="G148" s="110">
        <v>83420002</v>
      </c>
    </row>
    <row r="149" spans="1:7" x14ac:dyDescent="0.25">
      <c r="A149" s="94" t="s">
        <v>169</v>
      </c>
      <c r="B149" s="27"/>
      <c r="C149" s="85"/>
      <c r="D149" s="85"/>
      <c r="E149" s="85" t="s">
        <v>994</v>
      </c>
      <c r="F149" s="38"/>
      <c r="G149" s="110">
        <v>191996</v>
      </c>
    </row>
    <row r="150" spans="1:7" x14ac:dyDescent="0.25">
      <c r="A150" s="94" t="s">
        <v>170</v>
      </c>
      <c r="B150" s="27"/>
      <c r="C150" s="85"/>
      <c r="D150" s="85"/>
      <c r="E150" s="85" t="s">
        <v>995</v>
      </c>
      <c r="F150" s="38"/>
      <c r="G150" s="110">
        <v>1749995.9</v>
      </c>
    </row>
    <row r="151" spans="1:7" x14ac:dyDescent="0.25">
      <c r="A151" s="94" t="s">
        <v>171</v>
      </c>
      <c r="B151" s="27"/>
      <c r="C151" s="85"/>
      <c r="D151" s="85"/>
      <c r="E151" s="85" t="s">
        <v>996</v>
      </c>
      <c r="F151" s="38"/>
      <c r="G151" s="110">
        <v>59114978</v>
      </c>
    </row>
    <row r="152" spans="1:7" x14ac:dyDescent="0.25">
      <c r="A152" s="94" t="s">
        <v>172</v>
      </c>
      <c r="B152" s="27"/>
      <c r="C152" s="85"/>
      <c r="D152" s="85"/>
      <c r="E152" s="85" t="s">
        <v>997</v>
      </c>
      <c r="F152" s="38"/>
      <c r="G152" s="110">
        <v>200832009</v>
      </c>
    </row>
    <row r="153" spans="1:7" x14ac:dyDescent="0.25">
      <c r="A153" s="94" t="s">
        <v>173</v>
      </c>
      <c r="B153" s="27"/>
      <c r="C153" s="85"/>
      <c r="D153" s="85"/>
      <c r="E153" s="85" t="s">
        <v>998</v>
      </c>
      <c r="F153" s="38"/>
      <c r="G153" s="110">
        <v>9500000</v>
      </c>
    </row>
    <row r="154" spans="1:7" x14ac:dyDescent="0.25">
      <c r="A154" s="94" t="s">
        <v>174</v>
      </c>
      <c r="B154" s="27"/>
      <c r="C154" s="85"/>
      <c r="D154" s="85"/>
      <c r="E154" s="85" t="s">
        <v>999</v>
      </c>
      <c r="F154" s="38"/>
      <c r="G154" s="110">
        <v>43750025</v>
      </c>
    </row>
    <row r="155" spans="1:7" x14ac:dyDescent="0.25">
      <c r="A155" s="94" t="s">
        <v>175</v>
      </c>
      <c r="B155" s="27"/>
      <c r="C155" s="85"/>
      <c r="D155" s="85"/>
      <c r="E155" s="85" t="s">
        <v>1000</v>
      </c>
      <c r="F155" s="38"/>
      <c r="G155" s="110">
        <v>71164017</v>
      </c>
    </row>
    <row r="156" spans="1:7" x14ac:dyDescent="0.25">
      <c r="A156" s="94" t="s">
        <v>176</v>
      </c>
      <c r="B156" s="27"/>
      <c r="C156" s="85"/>
      <c r="D156" s="85"/>
      <c r="E156" s="85" t="s">
        <v>1001</v>
      </c>
      <c r="F156" s="38"/>
      <c r="G156" s="110">
        <v>34000000</v>
      </c>
    </row>
    <row r="157" spans="1:7" x14ac:dyDescent="0.25">
      <c r="A157" s="94" t="s">
        <v>177</v>
      </c>
      <c r="B157" s="27"/>
      <c r="C157" s="85"/>
      <c r="D157" s="85"/>
      <c r="E157" s="85" t="s">
        <v>1002</v>
      </c>
      <c r="F157" s="38"/>
      <c r="G157" s="110">
        <v>7700000</v>
      </c>
    </row>
    <row r="158" spans="1:7" x14ac:dyDescent="0.25">
      <c r="A158" s="94" t="s">
        <v>178</v>
      </c>
      <c r="B158" s="85"/>
      <c r="C158" s="85"/>
      <c r="D158" s="85"/>
      <c r="E158" s="85" t="s">
        <v>1003</v>
      </c>
      <c r="F158" s="38"/>
      <c r="G158" s="110">
        <v>6299999</v>
      </c>
    </row>
    <row r="159" spans="1:7" x14ac:dyDescent="0.25">
      <c r="A159" s="94" t="s">
        <v>179</v>
      </c>
      <c r="B159" s="85"/>
      <c r="C159" s="85"/>
      <c r="D159" s="85"/>
      <c r="E159" s="85" t="s">
        <v>1004</v>
      </c>
      <c r="F159" s="38"/>
      <c r="G159" s="110">
        <v>53653988</v>
      </c>
    </row>
    <row r="160" spans="1:7" x14ac:dyDescent="0.25">
      <c r="A160" s="94" t="s">
        <v>180</v>
      </c>
      <c r="B160" s="85"/>
      <c r="C160" s="85"/>
      <c r="D160" s="85"/>
      <c r="E160" s="85" t="s">
        <v>1005</v>
      </c>
      <c r="F160" s="38"/>
      <c r="G160" s="110">
        <v>239330010</v>
      </c>
    </row>
    <row r="161" spans="1:7" x14ac:dyDescent="0.25">
      <c r="A161" s="94" t="s">
        <v>181</v>
      </c>
      <c r="B161" s="85"/>
      <c r="C161" s="85"/>
      <c r="D161" s="85"/>
      <c r="E161" s="85" t="s">
        <v>1006</v>
      </c>
      <c r="F161" s="38"/>
      <c r="G161" s="110">
        <v>19740000</v>
      </c>
    </row>
    <row r="162" spans="1:7" x14ac:dyDescent="0.25">
      <c r="A162" s="94" t="s">
        <v>182</v>
      </c>
      <c r="B162" s="85"/>
      <c r="C162" s="85"/>
      <c r="D162" s="85"/>
      <c r="E162" s="85" t="s">
        <v>1007</v>
      </c>
      <c r="F162" s="38"/>
      <c r="G162" s="110">
        <v>82429600</v>
      </c>
    </row>
    <row r="163" spans="1:7" x14ac:dyDescent="0.25">
      <c r="A163" s="94" t="s">
        <v>183</v>
      </c>
      <c r="B163" s="85"/>
      <c r="C163" s="85"/>
      <c r="D163" s="85"/>
      <c r="E163" s="85" t="s">
        <v>1008</v>
      </c>
      <c r="F163" s="38"/>
      <c r="G163" s="110">
        <v>488000</v>
      </c>
    </row>
    <row r="164" spans="1:7" x14ac:dyDescent="0.25">
      <c r="A164" s="94" t="s">
        <v>184</v>
      </c>
      <c r="B164" s="85"/>
      <c r="C164" s="85"/>
      <c r="D164" s="85"/>
      <c r="E164" s="85" t="s">
        <v>1009</v>
      </c>
      <c r="F164" s="38"/>
      <c r="G164" s="110">
        <v>35000003</v>
      </c>
    </row>
    <row r="165" spans="1:7" x14ac:dyDescent="0.25">
      <c r="A165" s="94" t="s">
        <v>185</v>
      </c>
      <c r="B165" s="85"/>
      <c r="C165" s="85"/>
      <c r="D165" s="85"/>
      <c r="E165" s="85" t="s">
        <v>1010</v>
      </c>
      <c r="F165" s="38"/>
      <c r="G165" s="110">
        <v>244000</v>
      </c>
    </row>
    <row r="166" spans="1:7" x14ac:dyDescent="0.25">
      <c r="A166" s="94" t="s">
        <v>186</v>
      </c>
      <c r="B166" s="85"/>
      <c r="C166" s="85"/>
      <c r="D166" s="85"/>
      <c r="E166" s="85" t="s">
        <v>1011</v>
      </c>
      <c r="F166" s="38"/>
      <c r="G166" s="110">
        <v>124146000</v>
      </c>
    </row>
    <row r="167" spans="1:7" x14ac:dyDescent="0.25">
      <c r="A167" s="94" t="s">
        <v>187</v>
      </c>
      <c r="B167" s="85"/>
      <c r="C167" s="85"/>
      <c r="D167" s="85"/>
      <c r="E167" s="85" t="s">
        <v>1012</v>
      </c>
      <c r="F167" s="38"/>
      <c r="G167" s="110">
        <v>34770005</v>
      </c>
    </row>
    <row r="168" spans="1:7" x14ac:dyDescent="0.25">
      <c r="A168" s="94" t="s">
        <v>188</v>
      </c>
      <c r="B168" s="85"/>
      <c r="C168" s="85"/>
      <c r="D168" s="85"/>
      <c r="E168" s="85" t="s">
        <v>1013</v>
      </c>
      <c r="F168" s="38"/>
      <c r="G168" s="111">
        <v>62022851</v>
      </c>
    </row>
    <row r="169" spans="1:7" x14ac:dyDescent="0.25">
      <c r="A169" s="94" t="s">
        <v>189</v>
      </c>
      <c r="B169" s="85"/>
      <c r="C169" s="85"/>
      <c r="D169" s="85"/>
      <c r="E169" s="85" t="s">
        <v>1014</v>
      </c>
      <c r="F169" s="38"/>
      <c r="G169" s="111">
        <v>18599999</v>
      </c>
    </row>
    <row r="170" spans="1:7" x14ac:dyDescent="0.25">
      <c r="A170" s="100" t="s">
        <v>190</v>
      </c>
      <c r="B170" s="93"/>
      <c r="C170" s="93"/>
      <c r="D170" s="93"/>
      <c r="E170" s="85" t="s">
        <v>1014</v>
      </c>
      <c r="F170" s="32"/>
      <c r="G170" s="112">
        <v>3044354040</v>
      </c>
    </row>
    <row r="171" spans="1:7" x14ac:dyDescent="0.25">
      <c r="A171" s="100"/>
      <c r="B171" s="93"/>
      <c r="C171" s="93"/>
      <c r="D171" s="93"/>
      <c r="E171" s="93"/>
      <c r="F171" s="32"/>
      <c r="G171" s="101"/>
    </row>
    <row r="172" spans="1:7" x14ac:dyDescent="0.25">
      <c r="A172" s="102"/>
      <c r="B172" s="33"/>
      <c r="C172" s="33"/>
      <c r="D172" s="33" t="s">
        <v>191</v>
      </c>
      <c r="E172" s="33"/>
      <c r="F172" s="34"/>
      <c r="G172" s="103">
        <v>240687423465.36002</v>
      </c>
    </row>
    <row r="173" spans="1:7" x14ac:dyDescent="0.25">
      <c r="A173" s="100"/>
      <c r="B173" s="92"/>
      <c r="C173" s="93"/>
      <c r="D173" s="92"/>
      <c r="E173" s="92"/>
      <c r="F173" s="32"/>
      <c r="G173" s="104"/>
    </row>
    <row r="174" spans="1:7" x14ac:dyDescent="0.25">
      <c r="A174" s="108"/>
      <c r="B174" s="36"/>
      <c r="C174" s="109"/>
      <c r="D174" s="113" t="s">
        <v>192</v>
      </c>
      <c r="E174" s="109"/>
      <c r="F174" s="28"/>
      <c r="G174" s="96"/>
    </row>
    <row r="175" spans="1:7" x14ac:dyDescent="0.25">
      <c r="A175" s="108" t="s">
        <v>791</v>
      </c>
      <c r="B175" s="27"/>
      <c r="C175" s="85"/>
      <c r="D175" s="85"/>
      <c r="E175" s="85" t="s">
        <v>193</v>
      </c>
      <c r="F175" s="28"/>
      <c r="G175" s="96">
        <v>670500000</v>
      </c>
    </row>
    <row r="176" spans="1:7" x14ac:dyDescent="0.25">
      <c r="A176" s="100"/>
      <c r="B176" s="93"/>
      <c r="C176" s="93"/>
      <c r="D176" s="93"/>
      <c r="E176" s="93"/>
      <c r="F176" s="32"/>
      <c r="G176" s="101"/>
    </row>
    <row r="177" spans="1:8" x14ac:dyDescent="0.25">
      <c r="A177" s="102"/>
      <c r="B177" s="33"/>
      <c r="C177" s="33"/>
      <c r="D177" s="33" t="s">
        <v>194</v>
      </c>
      <c r="E177" s="33"/>
      <c r="F177" s="34"/>
      <c r="G177" s="103">
        <v>670500000</v>
      </c>
    </row>
    <row r="178" spans="1:8" x14ac:dyDescent="0.25">
      <c r="A178" s="100"/>
      <c r="B178" s="92"/>
      <c r="C178" s="93"/>
      <c r="D178" s="92"/>
      <c r="E178" s="92"/>
      <c r="F178" s="32"/>
      <c r="G178" s="104"/>
    </row>
    <row r="179" spans="1:8" x14ac:dyDescent="0.25">
      <c r="A179" s="94"/>
      <c r="B179" s="27"/>
      <c r="C179" s="85"/>
      <c r="D179" s="95" t="s">
        <v>195</v>
      </c>
      <c r="E179" s="85"/>
      <c r="F179" s="28"/>
      <c r="G179" s="96"/>
    </row>
    <row r="180" spans="1:8" x14ac:dyDescent="0.25">
      <c r="A180" s="94"/>
      <c r="B180" s="27"/>
      <c r="C180" s="85"/>
      <c r="D180" s="85"/>
      <c r="E180" s="39" t="s">
        <v>196</v>
      </c>
      <c r="F180" s="39"/>
      <c r="G180" s="96"/>
    </row>
    <row r="181" spans="1:8" x14ac:dyDescent="0.25">
      <c r="A181" s="94" t="s">
        <v>197</v>
      </c>
      <c r="B181" s="27"/>
      <c r="C181" s="85"/>
      <c r="D181" s="85"/>
      <c r="E181" s="85"/>
      <c r="F181" s="28" t="s">
        <v>198</v>
      </c>
      <c r="G181" s="96"/>
    </row>
    <row r="182" spans="1:8" x14ac:dyDescent="0.25">
      <c r="A182" s="94"/>
      <c r="B182" s="27"/>
      <c r="C182" s="85"/>
      <c r="D182" s="85"/>
      <c r="E182" s="85"/>
      <c r="F182" s="28" t="s">
        <v>199</v>
      </c>
      <c r="G182" s="96">
        <v>26352945544</v>
      </c>
      <c r="H182" s="193">
        <v>34885716088</v>
      </c>
    </row>
    <row r="183" spans="1:8" x14ac:dyDescent="0.25">
      <c r="A183" s="94"/>
      <c r="B183" s="27"/>
      <c r="C183" s="85"/>
      <c r="D183" s="85"/>
      <c r="E183" s="85"/>
      <c r="F183" s="28" t="s">
        <v>200</v>
      </c>
      <c r="G183" s="96">
        <v>281900986</v>
      </c>
    </row>
    <row r="184" spans="1:8" x14ac:dyDescent="0.25">
      <c r="A184" s="94"/>
      <c r="B184" s="27"/>
      <c r="C184" s="85"/>
      <c r="D184" s="85"/>
      <c r="E184" s="85"/>
      <c r="F184" s="28" t="s">
        <v>201</v>
      </c>
      <c r="G184" s="96">
        <v>8250869558</v>
      </c>
    </row>
    <row r="185" spans="1:8" x14ac:dyDescent="0.25">
      <c r="A185" s="94" t="s">
        <v>202</v>
      </c>
      <c r="B185" s="27"/>
      <c r="C185" s="85"/>
      <c r="D185" s="85"/>
      <c r="E185" s="85"/>
      <c r="F185" s="28" t="s">
        <v>203</v>
      </c>
      <c r="G185" s="96">
        <v>368097103.81999999</v>
      </c>
    </row>
    <row r="186" spans="1:8" x14ac:dyDescent="0.25">
      <c r="A186" s="94" t="s">
        <v>204</v>
      </c>
      <c r="B186" s="27"/>
      <c r="C186" s="85"/>
      <c r="D186" s="85"/>
      <c r="E186" s="85"/>
      <c r="F186" s="85" t="s">
        <v>205</v>
      </c>
      <c r="G186" s="96">
        <v>16237103965</v>
      </c>
    </row>
    <row r="187" spans="1:8" x14ac:dyDescent="0.25">
      <c r="A187" s="114"/>
      <c r="B187" s="40"/>
      <c r="C187" s="95"/>
      <c r="D187" s="95"/>
      <c r="E187" s="39" t="s">
        <v>206</v>
      </c>
      <c r="F187" s="39"/>
      <c r="G187" s="96"/>
    </row>
    <row r="188" spans="1:8" x14ac:dyDescent="0.25">
      <c r="A188" s="94" t="s">
        <v>207</v>
      </c>
      <c r="B188" s="27"/>
      <c r="C188" s="85"/>
      <c r="D188" s="85"/>
      <c r="E188" s="85"/>
      <c r="F188" s="28" t="s">
        <v>208</v>
      </c>
      <c r="G188" s="96">
        <v>33117889338.939999</v>
      </c>
    </row>
    <row r="189" spans="1:8" x14ac:dyDescent="0.25">
      <c r="A189" s="94" t="s">
        <v>209</v>
      </c>
      <c r="B189" s="27"/>
      <c r="C189" s="85"/>
      <c r="D189" s="85"/>
      <c r="E189" s="85"/>
      <c r="F189" s="28" t="s">
        <v>210</v>
      </c>
      <c r="G189" s="96">
        <v>24348565188.349998</v>
      </c>
    </row>
    <row r="190" spans="1:8" x14ac:dyDescent="0.25">
      <c r="A190" s="94" t="s">
        <v>211</v>
      </c>
      <c r="B190" s="27"/>
      <c r="C190" s="85"/>
      <c r="D190" s="85"/>
      <c r="E190" s="85"/>
      <c r="F190" s="28" t="s">
        <v>212</v>
      </c>
      <c r="G190" s="96">
        <v>797386345.78999996</v>
      </c>
    </row>
    <row r="191" spans="1:8" x14ac:dyDescent="0.25">
      <c r="A191" s="114"/>
      <c r="B191" s="40"/>
      <c r="C191" s="95"/>
      <c r="D191" s="95"/>
      <c r="E191" s="39" t="s">
        <v>213</v>
      </c>
      <c r="F191" s="39"/>
      <c r="G191" s="96"/>
    </row>
    <row r="192" spans="1:8" x14ac:dyDescent="0.25">
      <c r="A192" s="94" t="s">
        <v>214</v>
      </c>
      <c r="B192" s="27"/>
      <c r="C192" s="85"/>
      <c r="D192" s="85"/>
      <c r="E192" s="85"/>
      <c r="F192" s="28" t="s">
        <v>215</v>
      </c>
      <c r="G192" s="96">
        <v>29719938</v>
      </c>
    </row>
    <row r="193" spans="1:7" x14ac:dyDescent="0.25">
      <c r="A193" s="100"/>
      <c r="B193" s="93"/>
      <c r="C193" s="93"/>
      <c r="D193" s="93"/>
      <c r="E193" s="93"/>
      <c r="F193" s="32"/>
      <c r="G193" s="101"/>
    </row>
    <row r="194" spans="1:7" x14ac:dyDescent="0.25">
      <c r="A194" s="102"/>
      <c r="B194" s="33"/>
      <c r="C194" s="33"/>
      <c r="D194" s="33" t="s">
        <v>216</v>
      </c>
      <c r="E194" s="33"/>
      <c r="F194" s="34"/>
      <c r="G194" s="103">
        <v>109784477967.89998</v>
      </c>
    </row>
    <row r="195" spans="1:7" x14ac:dyDescent="0.25">
      <c r="A195" s="100"/>
      <c r="B195" s="92"/>
      <c r="C195" s="93"/>
      <c r="D195" s="92"/>
      <c r="E195" s="92"/>
      <c r="F195" s="32"/>
      <c r="G195" s="104"/>
    </row>
    <row r="196" spans="1:7" x14ac:dyDescent="0.25">
      <c r="A196" s="94"/>
      <c r="B196" s="27"/>
      <c r="C196" s="85"/>
      <c r="D196" s="95" t="s">
        <v>217</v>
      </c>
      <c r="E196" s="95"/>
      <c r="F196" s="28"/>
      <c r="G196" s="96"/>
    </row>
    <row r="197" spans="1:7" x14ac:dyDescent="0.25">
      <c r="A197" s="94"/>
      <c r="B197" s="27"/>
      <c r="C197" s="85"/>
      <c r="D197" s="95"/>
      <c r="E197" s="26" t="s">
        <v>218</v>
      </c>
      <c r="F197" s="28"/>
      <c r="G197" s="96"/>
    </row>
    <row r="198" spans="1:7" x14ac:dyDescent="0.25">
      <c r="A198" s="105" t="s">
        <v>219</v>
      </c>
      <c r="B198" s="35"/>
      <c r="C198" s="106"/>
      <c r="D198" s="106"/>
      <c r="E198" s="106"/>
      <c r="F198" s="31" t="s">
        <v>220</v>
      </c>
      <c r="G198" s="96">
        <v>1499072927.3599999</v>
      </c>
    </row>
    <row r="199" spans="1:7" x14ac:dyDescent="0.25">
      <c r="A199" s="105" t="s">
        <v>221</v>
      </c>
      <c r="B199" s="35"/>
      <c r="C199" s="106"/>
      <c r="D199" s="106"/>
      <c r="E199" s="106"/>
      <c r="F199" s="31" t="s">
        <v>222</v>
      </c>
      <c r="G199" s="96">
        <v>1818260855.24</v>
      </c>
    </row>
    <row r="200" spans="1:7" x14ac:dyDescent="0.25">
      <c r="A200" s="105" t="s">
        <v>223</v>
      </c>
      <c r="B200" s="35"/>
      <c r="C200" s="106"/>
      <c r="D200" s="106"/>
      <c r="E200" s="106"/>
      <c r="F200" s="31" t="s">
        <v>224</v>
      </c>
      <c r="G200" s="96">
        <v>645504629</v>
      </c>
    </row>
    <row r="201" spans="1:7" x14ac:dyDescent="0.25">
      <c r="A201" s="105" t="s">
        <v>225</v>
      </c>
      <c r="B201" s="35"/>
      <c r="C201" s="106"/>
      <c r="D201" s="106"/>
      <c r="E201" s="106"/>
      <c r="F201" s="31" t="s">
        <v>226</v>
      </c>
      <c r="G201" s="96">
        <v>632375597.57000005</v>
      </c>
    </row>
    <row r="202" spans="1:7" x14ac:dyDescent="0.25">
      <c r="A202" s="100"/>
      <c r="B202" s="93"/>
      <c r="C202" s="93"/>
      <c r="D202" s="93"/>
      <c r="E202" s="93"/>
      <c r="F202" s="32"/>
      <c r="G202" s="101"/>
    </row>
    <row r="203" spans="1:7" x14ac:dyDescent="0.25">
      <c r="A203" s="102"/>
      <c r="B203" s="33"/>
      <c r="C203" s="33"/>
      <c r="D203" s="33" t="s">
        <v>227</v>
      </c>
      <c r="E203" s="33"/>
      <c r="F203" s="34"/>
      <c r="G203" s="103">
        <v>4595214009.1700001</v>
      </c>
    </row>
    <row r="204" spans="1:7" x14ac:dyDescent="0.25">
      <c r="A204" s="100"/>
      <c r="B204" s="92"/>
      <c r="C204" s="93"/>
      <c r="D204" s="92"/>
      <c r="E204" s="92"/>
      <c r="F204" s="32"/>
      <c r="G204" s="104"/>
    </row>
    <row r="205" spans="1:7" x14ac:dyDescent="0.25">
      <c r="A205" s="105"/>
      <c r="B205" s="35"/>
      <c r="C205" s="106"/>
      <c r="D205" s="106"/>
      <c r="E205" s="39" t="s">
        <v>228</v>
      </c>
      <c r="F205" s="31"/>
      <c r="G205" s="96"/>
    </row>
    <row r="206" spans="1:7" x14ac:dyDescent="0.25">
      <c r="A206" s="105" t="s">
        <v>229</v>
      </c>
      <c r="B206" s="35"/>
      <c r="C206" s="106"/>
      <c r="D206" s="106"/>
      <c r="E206" s="106"/>
      <c r="F206" s="31" t="s">
        <v>230</v>
      </c>
      <c r="G206" s="96">
        <v>48026441312.25</v>
      </c>
    </row>
    <row r="207" spans="1:7" x14ac:dyDescent="0.25">
      <c r="A207" s="105" t="s">
        <v>231</v>
      </c>
      <c r="B207" s="35"/>
      <c r="C207" s="106"/>
      <c r="D207" s="106"/>
      <c r="E207" s="106"/>
      <c r="F207" s="31" t="s">
        <v>232</v>
      </c>
      <c r="G207" s="96">
        <v>8089003111.4300003</v>
      </c>
    </row>
    <row r="208" spans="1:7" x14ac:dyDescent="0.25">
      <c r="A208" s="105" t="s">
        <v>233</v>
      </c>
      <c r="B208" s="106"/>
      <c r="C208" s="106"/>
      <c r="D208" s="106"/>
      <c r="E208" s="106"/>
      <c r="F208" s="106" t="s">
        <v>234</v>
      </c>
      <c r="G208" s="96">
        <v>161358317</v>
      </c>
    </row>
    <row r="209" spans="1:7" x14ac:dyDescent="0.25">
      <c r="A209" s="100"/>
      <c r="B209" s="93"/>
      <c r="C209" s="93"/>
      <c r="D209" s="93"/>
      <c r="E209" s="93"/>
      <c r="F209" s="32"/>
      <c r="G209" s="101"/>
    </row>
    <row r="210" spans="1:7" x14ac:dyDescent="0.25">
      <c r="A210" s="102"/>
      <c r="B210" s="33"/>
      <c r="C210" s="33"/>
      <c r="D210" s="33" t="s">
        <v>235</v>
      </c>
      <c r="E210" s="33"/>
      <c r="F210" s="34"/>
      <c r="G210" s="103">
        <v>56276802740.68</v>
      </c>
    </row>
    <row r="211" spans="1:7" x14ac:dyDescent="0.25">
      <c r="A211" s="100"/>
      <c r="B211" s="92"/>
      <c r="C211" s="93"/>
      <c r="D211" s="92"/>
      <c r="E211" s="92"/>
      <c r="F211" s="32"/>
      <c r="G211" s="104"/>
    </row>
    <row r="212" spans="1:7" x14ac:dyDescent="0.25">
      <c r="A212" s="94"/>
      <c r="B212" s="27"/>
      <c r="C212" s="85"/>
      <c r="D212" s="95" t="s">
        <v>236</v>
      </c>
      <c r="E212" s="85"/>
      <c r="F212" s="28"/>
      <c r="G212" s="96"/>
    </row>
    <row r="213" spans="1:7" x14ac:dyDescent="0.25">
      <c r="A213" s="105" t="s">
        <v>237</v>
      </c>
      <c r="B213" s="35"/>
      <c r="C213" s="106"/>
      <c r="D213" s="106"/>
      <c r="E213" s="106"/>
      <c r="F213" s="31" t="s">
        <v>238</v>
      </c>
      <c r="G213" s="96">
        <v>0</v>
      </c>
    </row>
    <row r="214" spans="1:7" x14ac:dyDescent="0.25">
      <c r="A214" s="105" t="s">
        <v>239</v>
      </c>
      <c r="B214" s="35"/>
      <c r="C214" s="106"/>
      <c r="D214" s="106"/>
      <c r="E214" s="106"/>
      <c r="F214" s="31" t="s">
        <v>240</v>
      </c>
      <c r="G214" s="96">
        <v>0</v>
      </c>
    </row>
    <row r="215" spans="1:7" x14ac:dyDescent="0.25">
      <c r="A215" s="105" t="s">
        <v>241</v>
      </c>
      <c r="B215" s="35"/>
      <c r="C215" s="106"/>
      <c r="D215" s="106"/>
      <c r="E215" s="106"/>
      <c r="F215" s="31" t="s">
        <v>242</v>
      </c>
      <c r="G215" s="96">
        <v>0</v>
      </c>
    </row>
    <row r="216" spans="1:7" x14ac:dyDescent="0.25">
      <c r="A216" s="105" t="s">
        <v>243</v>
      </c>
      <c r="B216" s="35"/>
      <c r="C216" s="106"/>
      <c r="D216" s="106"/>
      <c r="E216" s="106"/>
      <c r="F216" s="31" t="s">
        <v>244</v>
      </c>
      <c r="G216" s="96">
        <v>1449282141.5999999</v>
      </c>
    </row>
    <row r="217" spans="1:7" x14ac:dyDescent="0.25">
      <c r="A217" s="105" t="s">
        <v>245</v>
      </c>
      <c r="B217" s="35"/>
      <c r="C217" s="106"/>
      <c r="D217" s="106"/>
      <c r="E217" s="106"/>
      <c r="F217" s="31" t="s">
        <v>246</v>
      </c>
      <c r="G217" s="96">
        <v>0</v>
      </c>
    </row>
    <row r="218" spans="1:7" x14ac:dyDescent="0.25">
      <c r="A218" s="100"/>
      <c r="B218" s="93"/>
      <c r="C218" s="93"/>
      <c r="D218" s="93"/>
      <c r="E218" s="93"/>
      <c r="F218" s="32"/>
      <c r="G218" s="101"/>
    </row>
    <row r="219" spans="1:7" x14ac:dyDescent="0.25">
      <c r="A219" s="102"/>
      <c r="B219" s="33"/>
      <c r="C219" s="33"/>
      <c r="D219" s="33" t="s">
        <v>247</v>
      </c>
      <c r="E219" s="33"/>
      <c r="F219" s="34"/>
      <c r="G219" s="103">
        <v>1449282141.5999999</v>
      </c>
    </row>
    <row r="220" spans="1:7" x14ac:dyDescent="0.25">
      <c r="A220" s="100"/>
      <c r="B220" s="92"/>
      <c r="C220" s="93"/>
      <c r="D220" s="92"/>
      <c r="E220" s="92"/>
      <c r="F220" s="32"/>
      <c r="G220" s="104"/>
    </row>
    <row r="221" spans="1:7" x14ac:dyDescent="0.25">
      <c r="A221" s="94"/>
      <c r="B221" s="27"/>
      <c r="C221" s="85"/>
      <c r="D221" s="26" t="s">
        <v>792</v>
      </c>
      <c r="E221" s="85"/>
      <c r="F221" s="28"/>
      <c r="G221" s="96"/>
    </row>
    <row r="222" spans="1:7" x14ac:dyDescent="0.25">
      <c r="A222" s="105" t="s">
        <v>248</v>
      </c>
      <c r="B222" s="35"/>
      <c r="C222" s="106"/>
      <c r="D222" s="106"/>
      <c r="E222" s="31" t="s">
        <v>249</v>
      </c>
      <c r="F222" s="31"/>
      <c r="G222" s="96">
        <v>22651614400</v>
      </c>
    </row>
    <row r="223" spans="1:7" x14ac:dyDescent="0.25">
      <c r="A223" s="105" t="s">
        <v>250</v>
      </c>
      <c r="B223" s="35"/>
      <c r="C223" s="106"/>
      <c r="D223" s="106"/>
      <c r="E223" s="30" t="s">
        <v>251</v>
      </c>
      <c r="F223" s="30"/>
      <c r="G223" s="96">
        <v>50842672465.900002</v>
      </c>
    </row>
    <row r="224" spans="1:7" x14ac:dyDescent="0.25">
      <c r="A224" s="105" t="s">
        <v>252</v>
      </c>
      <c r="B224" s="35"/>
      <c r="C224" s="106"/>
      <c r="D224" s="106"/>
      <c r="E224" s="31" t="s">
        <v>253</v>
      </c>
      <c r="F224" s="31"/>
      <c r="G224" s="96">
        <v>5430844615</v>
      </c>
    </row>
    <row r="225" spans="1:7" x14ac:dyDescent="0.25">
      <c r="A225" s="105" t="s">
        <v>254</v>
      </c>
      <c r="B225" s="35"/>
      <c r="C225" s="106"/>
      <c r="D225" s="106"/>
      <c r="E225" s="31" t="s">
        <v>255</v>
      </c>
      <c r="F225" s="31"/>
      <c r="G225" s="96">
        <v>272941522576.35999</v>
      </c>
    </row>
    <row r="226" spans="1:7" x14ac:dyDescent="0.25">
      <c r="A226" s="105" t="s">
        <v>256</v>
      </c>
      <c r="B226" s="35"/>
      <c r="C226" s="106"/>
      <c r="D226" s="106"/>
      <c r="E226" s="31" t="s">
        <v>257</v>
      </c>
      <c r="F226" s="31"/>
      <c r="G226" s="96">
        <v>10535080903</v>
      </c>
    </row>
    <row r="227" spans="1:7" x14ac:dyDescent="0.25">
      <c r="A227" s="105" t="s">
        <v>258</v>
      </c>
      <c r="B227" s="35"/>
      <c r="C227" s="106"/>
      <c r="D227" s="106"/>
      <c r="E227" s="31" t="s">
        <v>259</v>
      </c>
      <c r="F227" s="31"/>
      <c r="G227" s="96">
        <v>4918939468.9200001</v>
      </c>
    </row>
    <row r="228" spans="1:7" x14ac:dyDescent="0.25">
      <c r="A228" s="105" t="s">
        <v>260</v>
      </c>
      <c r="B228" s="35"/>
      <c r="C228" s="106"/>
      <c r="D228" s="106"/>
      <c r="E228" s="30" t="s">
        <v>261</v>
      </c>
      <c r="F228" s="30"/>
      <c r="G228" s="96">
        <v>14475459511.66</v>
      </c>
    </row>
    <row r="229" spans="1:7" x14ac:dyDescent="0.25">
      <c r="A229" s="105"/>
      <c r="B229" s="35"/>
      <c r="C229" s="106"/>
      <c r="D229" s="106"/>
      <c r="E229" s="85"/>
      <c r="F229" s="31"/>
      <c r="G229" s="96"/>
    </row>
    <row r="230" spans="1:7" x14ac:dyDescent="0.25">
      <c r="A230" s="94"/>
      <c r="B230" s="27"/>
      <c r="C230" s="85"/>
      <c r="D230" s="95" t="s">
        <v>262</v>
      </c>
      <c r="E230" s="85"/>
      <c r="F230" s="28"/>
      <c r="G230" s="96"/>
    </row>
    <row r="231" spans="1:7" x14ac:dyDescent="0.25">
      <c r="A231" s="105" t="s">
        <v>263</v>
      </c>
      <c r="B231" s="35"/>
      <c r="C231" s="106"/>
      <c r="D231" s="106"/>
      <c r="E231" s="30" t="s">
        <v>264</v>
      </c>
      <c r="F231" s="30"/>
      <c r="G231" s="96">
        <v>-18214843570.98</v>
      </c>
    </row>
    <row r="232" spans="1:7" x14ac:dyDescent="0.25">
      <c r="A232" s="105" t="s">
        <v>265</v>
      </c>
      <c r="B232" s="35"/>
      <c r="C232" s="106"/>
      <c r="D232" s="106"/>
      <c r="E232" s="31" t="s">
        <v>266</v>
      </c>
      <c r="F232" s="31"/>
      <c r="G232" s="96">
        <v>-2302731576.3000002</v>
      </c>
    </row>
    <row r="233" spans="1:7" x14ac:dyDescent="0.25">
      <c r="A233" s="105" t="s">
        <v>267</v>
      </c>
      <c r="B233" s="35"/>
      <c r="C233" s="106"/>
      <c r="D233" s="106"/>
      <c r="E233" s="31" t="s">
        <v>268</v>
      </c>
      <c r="F233" s="31"/>
      <c r="G233" s="96">
        <v>-176586071321.5</v>
      </c>
    </row>
    <row r="234" spans="1:7" x14ac:dyDescent="0.25">
      <c r="A234" s="105" t="s">
        <v>269</v>
      </c>
      <c r="B234" s="35"/>
      <c r="C234" s="106"/>
      <c r="D234" s="106"/>
      <c r="E234" s="31" t="s">
        <v>270</v>
      </c>
      <c r="F234" s="31"/>
      <c r="G234" s="96">
        <v>-7293926306.6199999</v>
      </c>
    </row>
    <row r="235" spans="1:7" x14ac:dyDescent="0.25">
      <c r="A235" s="105" t="s">
        <v>271</v>
      </c>
      <c r="B235" s="35"/>
      <c r="C235" s="106"/>
      <c r="D235" s="106"/>
      <c r="E235" s="31" t="s">
        <v>272</v>
      </c>
      <c r="F235" s="31"/>
      <c r="G235" s="96">
        <v>-3921285123.2800002</v>
      </c>
    </row>
    <row r="236" spans="1:7" x14ac:dyDescent="0.25">
      <c r="A236" s="105" t="s">
        <v>273</v>
      </c>
      <c r="B236" s="35"/>
      <c r="C236" s="106"/>
      <c r="D236" s="106"/>
      <c r="E236" s="31" t="s">
        <v>274</v>
      </c>
      <c r="F236" s="31"/>
      <c r="G236" s="96">
        <v>-8598810997.7999992</v>
      </c>
    </row>
    <row r="237" spans="1:7" x14ac:dyDescent="0.25">
      <c r="A237" s="100"/>
      <c r="B237" s="93"/>
      <c r="C237" s="93"/>
      <c r="D237" s="93"/>
      <c r="E237" s="93"/>
      <c r="F237" s="32"/>
      <c r="G237" s="101"/>
    </row>
    <row r="238" spans="1:7" x14ac:dyDescent="0.25">
      <c r="A238" s="102"/>
      <c r="B238" s="33"/>
      <c r="C238" s="33"/>
      <c r="D238" s="33" t="s">
        <v>275</v>
      </c>
      <c r="E238" s="33"/>
      <c r="F238" s="34"/>
      <c r="G238" s="103">
        <v>164878465044.36002</v>
      </c>
    </row>
    <row r="239" spans="1:7" x14ac:dyDescent="0.25">
      <c r="A239" s="100"/>
      <c r="B239" s="92"/>
      <c r="C239" s="93"/>
      <c r="D239" s="92"/>
      <c r="E239" s="92"/>
      <c r="F239" s="32"/>
      <c r="G239" s="104"/>
    </row>
    <row r="240" spans="1:7" x14ac:dyDescent="0.25">
      <c r="A240" s="100"/>
      <c r="B240" s="92"/>
      <c r="C240" s="93"/>
      <c r="D240" s="26" t="s">
        <v>798</v>
      </c>
      <c r="E240" s="92"/>
      <c r="F240" s="32"/>
      <c r="G240" s="104"/>
    </row>
    <row r="241" spans="1:7" x14ac:dyDescent="0.25">
      <c r="A241" s="105" t="s">
        <v>276</v>
      </c>
      <c r="B241" s="35"/>
      <c r="C241" s="106"/>
      <c r="D241" s="106"/>
      <c r="E241" s="31" t="s">
        <v>799</v>
      </c>
      <c r="F241" s="31"/>
      <c r="G241" s="96">
        <v>1999090909</v>
      </c>
    </row>
    <row r="242" spans="1:7" x14ac:dyDescent="0.25">
      <c r="A242" s="100"/>
      <c r="B242" s="92"/>
      <c r="C242" s="93"/>
      <c r="D242" s="92"/>
      <c r="E242" s="92"/>
      <c r="F242" s="32"/>
      <c r="G242" s="104"/>
    </row>
    <row r="243" spans="1:7" x14ac:dyDescent="0.25">
      <c r="A243" s="100"/>
      <c r="B243" s="92"/>
      <c r="C243" s="93"/>
      <c r="D243" s="95" t="s">
        <v>262</v>
      </c>
      <c r="E243" s="85"/>
      <c r="F243" s="28"/>
      <c r="G243" s="104"/>
    </row>
    <row r="244" spans="1:7" x14ac:dyDescent="0.25">
      <c r="A244" s="105" t="s">
        <v>277</v>
      </c>
      <c r="B244" s="35"/>
      <c r="C244" s="106"/>
      <c r="D244" s="106"/>
      <c r="E244" s="31" t="s">
        <v>800</v>
      </c>
      <c r="F244" s="31"/>
      <c r="G244" s="96">
        <v>-41647727.280000001</v>
      </c>
    </row>
    <row r="245" spans="1:7" x14ac:dyDescent="0.25">
      <c r="A245" s="100"/>
      <c r="B245" s="93"/>
      <c r="C245" s="93"/>
      <c r="D245" s="93"/>
      <c r="E245" s="93"/>
      <c r="F245" s="32"/>
      <c r="G245" s="101"/>
    </row>
    <row r="246" spans="1:7" x14ac:dyDescent="0.25">
      <c r="A246" s="102"/>
      <c r="B246" s="33"/>
      <c r="C246" s="33"/>
      <c r="D246" s="33" t="s">
        <v>275</v>
      </c>
      <c r="E246" s="33"/>
      <c r="F246" s="34"/>
      <c r="G246" s="103">
        <v>1957443181.72</v>
      </c>
    </row>
    <row r="247" spans="1:7" x14ac:dyDescent="0.25">
      <c r="A247" s="100"/>
      <c r="B247" s="92"/>
      <c r="C247" s="93"/>
      <c r="D247" s="92"/>
      <c r="E247" s="92"/>
      <c r="F247" s="32"/>
      <c r="G247" s="104"/>
    </row>
    <row r="248" spans="1:7" x14ac:dyDescent="0.25">
      <c r="A248" s="108"/>
      <c r="B248" s="36"/>
      <c r="C248" s="109"/>
      <c r="D248" s="113" t="s">
        <v>801</v>
      </c>
      <c r="E248" s="109"/>
      <c r="F248" s="28"/>
      <c r="G248" s="96"/>
    </row>
    <row r="249" spans="1:7" x14ac:dyDescent="0.25">
      <c r="A249" s="105"/>
      <c r="B249" s="35"/>
      <c r="C249" s="106"/>
      <c r="D249" s="106"/>
      <c r="E249" s="106"/>
      <c r="F249" s="28"/>
      <c r="G249" s="96"/>
    </row>
    <row r="250" spans="1:7" x14ac:dyDescent="0.25">
      <c r="A250" s="105" t="s">
        <v>278</v>
      </c>
      <c r="B250" s="35"/>
      <c r="C250" s="106"/>
      <c r="D250" s="106"/>
      <c r="E250" s="106"/>
      <c r="F250" s="28" t="s">
        <v>279</v>
      </c>
      <c r="G250" s="96">
        <v>41008101.600000001</v>
      </c>
    </row>
    <row r="251" spans="1:7" x14ac:dyDescent="0.25">
      <c r="A251" s="100"/>
      <c r="B251" s="93"/>
      <c r="C251" s="93"/>
      <c r="D251" s="93"/>
      <c r="E251" s="93"/>
      <c r="F251" s="32"/>
      <c r="G251" s="101"/>
    </row>
    <row r="252" spans="1:7" x14ac:dyDescent="0.25">
      <c r="A252" s="102"/>
      <c r="B252" s="33"/>
      <c r="C252" s="33"/>
      <c r="D252" s="33" t="s">
        <v>81</v>
      </c>
      <c r="E252" s="33"/>
      <c r="F252" s="34"/>
      <c r="G252" s="103">
        <v>41008101.600000001</v>
      </c>
    </row>
    <row r="253" spans="1:7" x14ac:dyDescent="0.25">
      <c r="A253" s="100"/>
      <c r="B253" s="92"/>
      <c r="C253" s="93"/>
      <c r="D253" s="92"/>
      <c r="E253" s="92"/>
      <c r="F253" s="32"/>
      <c r="G253" s="115"/>
    </row>
    <row r="254" spans="1:7" x14ac:dyDescent="0.25">
      <c r="A254" s="105"/>
      <c r="B254" s="35"/>
      <c r="C254" s="106"/>
      <c r="D254" s="107" t="s">
        <v>802</v>
      </c>
      <c r="E254" s="106"/>
      <c r="F254" s="28"/>
      <c r="G254" s="96"/>
    </row>
    <row r="255" spans="1:7" ht="15.75" thickBot="1" x14ac:dyDescent="0.3">
      <c r="A255" s="105"/>
      <c r="B255" s="35"/>
      <c r="C255" s="106"/>
      <c r="D255" s="106"/>
      <c r="E255" s="106"/>
      <c r="F255" s="41"/>
      <c r="G255" s="96"/>
    </row>
    <row r="256" spans="1:7" ht="16.5" thickBot="1" x14ac:dyDescent="0.3">
      <c r="A256" s="42"/>
      <c r="B256" s="43"/>
      <c r="C256" s="44"/>
      <c r="D256" s="44" t="s">
        <v>280</v>
      </c>
      <c r="E256" s="44"/>
      <c r="F256" s="45"/>
      <c r="G256" s="116">
        <v>656992517502.46985</v>
      </c>
    </row>
    <row r="257" spans="1:7" x14ac:dyDescent="0.25">
      <c r="A257" s="105"/>
      <c r="B257" s="35"/>
      <c r="C257" s="106"/>
      <c r="D257" s="106"/>
      <c r="E257" s="106"/>
      <c r="F257" s="41"/>
      <c r="G257" s="96"/>
    </row>
    <row r="258" spans="1:7" x14ac:dyDescent="0.25">
      <c r="A258" s="105"/>
      <c r="B258" s="35"/>
      <c r="C258" s="106"/>
      <c r="D258" s="107" t="s">
        <v>281</v>
      </c>
      <c r="E258" s="106"/>
      <c r="F258" s="28"/>
      <c r="G258" s="96"/>
    </row>
    <row r="259" spans="1:7" x14ac:dyDescent="0.25">
      <c r="A259" s="105" t="s">
        <v>282</v>
      </c>
      <c r="B259" s="35"/>
      <c r="C259" s="106"/>
      <c r="D259" s="106"/>
      <c r="E259" s="28" t="s">
        <v>1015</v>
      </c>
      <c r="F259" s="28"/>
      <c r="G259" s="117">
        <v>-56210000</v>
      </c>
    </row>
    <row r="260" spans="1:7" x14ac:dyDescent="0.25">
      <c r="A260" s="105" t="s">
        <v>283</v>
      </c>
      <c r="B260" s="35"/>
      <c r="C260" s="106"/>
      <c r="D260" s="106"/>
      <c r="E260" s="28" t="s">
        <v>1016</v>
      </c>
      <c r="F260" s="28"/>
      <c r="G260" s="117">
        <v>-98852600</v>
      </c>
    </row>
    <row r="261" spans="1:7" x14ac:dyDescent="0.25">
      <c r="A261" s="105" t="s">
        <v>284</v>
      </c>
      <c r="B261" s="35"/>
      <c r="C261" s="106"/>
      <c r="D261" s="106"/>
      <c r="E261" s="28" t="s">
        <v>1017</v>
      </c>
      <c r="F261" s="28"/>
      <c r="G261" s="117">
        <v>-1100000</v>
      </c>
    </row>
    <row r="262" spans="1:7" x14ac:dyDescent="0.25">
      <c r="A262" s="105" t="s">
        <v>285</v>
      </c>
      <c r="B262" s="35"/>
      <c r="C262" s="106"/>
      <c r="D262" s="106"/>
      <c r="E262" s="28" t="s">
        <v>1018</v>
      </c>
      <c r="F262" s="28"/>
      <c r="G262" s="117">
        <v>-37774000</v>
      </c>
    </row>
    <row r="263" spans="1:7" x14ac:dyDescent="0.25">
      <c r="A263" s="105" t="s">
        <v>286</v>
      </c>
      <c r="B263" s="35"/>
      <c r="C263" s="106"/>
      <c r="D263" s="106"/>
      <c r="E263" s="28" t="s">
        <v>1019</v>
      </c>
      <c r="F263" s="28"/>
      <c r="G263" s="117">
        <v>-14580000</v>
      </c>
    </row>
    <row r="264" spans="1:7" x14ac:dyDescent="0.25">
      <c r="A264" s="105" t="s">
        <v>287</v>
      </c>
      <c r="B264" s="35"/>
      <c r="C264" s="106"/>
      <c r="D264" s="106"/>
      <c r="E264" s="28" t="s">
        <v>1020</v>
      </c>
      <c r="F264" s="28"/>
      <c r="G264" s="117">
        <v>-974589000</v>
      </c>
    </row>
    <row r="265" spans="1:7" x14ac:dyDescent="0.25">
      <c r="A265" s="105" t="s">
        <v>288</v>
      </c>
      <c r="B265" s="35"/>
      <c r="C265" s="106"/>
      <c r="D265" s="106"/>
      <c r="E265" s="106" t="s">
        <v>1021</v>
      </c>
      <c r="F265" s="106"/>
      <c r="G265" s="117">
        <v>-26532000</v>
      </c>
    </row>
    <row r="266" spans="1:7" x14ac:dyDescent="0.25">
      <c r="A266" s="105" t="s">
        <v>289</v>
      </c>
      <c r="B266" s="35"/>
      <c r="C266" s="106"/>
      <c r="D266" s="106"/>
      <c r="E266" s="28" t="s">
        <v>1022</v>
      </c>
      <c r="F266" s="28"/>
      <c r="G266" s="117">
        <v>-114239999</v>
      </c>
    </row>
    <row r="267" spans="1:7" x14ac:dyDescent="0.25">
      <c r="A267" s="105" t="s">
        <v>290</v>
      </c>
      <c r="B267" s="35"/>
      <c r="C267" s="106"/>
      <c r="D267" s="106"/>
      <c r="E267" s="28" t="s">
        <v>1023</v>
      </c>
      <c r="F267" s="28"/>
      <c r="G267" s="117">
        <v>-16152070</v>
      </c>
    </row>
    <row r="268" spans="1:7" x14ac:dyDescent="0.25">
      <c r="A268" s="105" t="s">
        <v>291</v>
      </c>
      <c r="B268" s="35"/>
      <c r="C268" s="106"/>
      <c r="D268" s="106"/>
      <c r="E268" s="28" t="s">
        <v>1024</v>
      </c>
      <c r="F268" s="28"/>
      <c r="G268" s="117">
        <v>-17144774790</v>
      </c>
    </row>
    <row r="269" spans="1:7" x14ac:dyDescent="0.25">
      <c r="A269" s="105" t="s">
        <v>292</v>
      </c>
      <c r="B269" s="35"/>
      <c r="C269" s="106"/>
      <c r="D269" s="106"/>
      <c r="E269" s="28" t="s">
        <v>1025</v>
      </c>
      <c r="F269" s="28"/>
      <c r="G269" s="117">
        <v>-256044216.09999999</v>
      </c>
    </row>
    <row r="270" spans="1:7" x14ac:dyDescent="0.25">
      <c r="A270" s="105" t="s">
        <v>293</v>
      </c>
      <c r="B270" s="35"/>
      <c r="C270" s="106"/>
      <c r="D270" s="106"/>
      <c r="E270" s="106" t="s">
        <v>1026</v>
      </c>
      <c r="F270" s="28"/>
      <c r="G270" s="117">
        <v>-1878477000</v>
      </c>
    </row>
    <row r="271" spans="1:7" x14ac:dyDescent="0.25">
      <c r="A271" s="105" t="s">
        <v>294</v>
      </c>
      <c r="B271" s="35"/>
      <c r="C271" s="106"/>
      <c r="D271" s="106"/>
      <c r="E271" s="28" t="s">
        <v>1027</v>
      </c>
      <c r="F271" s="28"/>
      <c r="G271" s="117">
        <v>-92348040</v>
      </c>
    </row>
    <row r="272" spans="1:7" x14ac:dyDescent="0.25">
      <c r="A272" s="105" t="s">
        <v>295</v>
      </c>
      <c r="B272" s="35"/>
      <c r="C272" s="106"/>
      <c r="D272" s="106"/>
      <c r="E272" s="28" t="s">
        <v>1028</v>
      </c>
      <c r="F272" s="28"/>
      <c r="G272" s="117">
        <v>-112310000</v>
      </c>
    </row>
    <row r="273" spans="1:7" x14ac:dyDescent="0.25">
      <c r="A273" s="105" t="s">
        <v>296</v>
      </c>
      <c r="B273" s="35"/>
      <c r="C273" s="106"/>
      <c r="D273" s="106"/>
      <c r="E273" s="106" t="s">
        <v>1029</v>
      </c>
      <c r="F273" s="28"/>
      <c r="G273" s="117">
        <v>-2706500</v>
      </c>
    </row>
    <row r="274" spans="1:7" x14ac:dyDescent="0.25">
      <c r="A274" s="105" t="s">
        <v>297</v>
      </c>
      <c r="B274" s="35"/>
      <c r="C274" s="106"/>
      <c r="D274" s="106"/>
      <c r="E274" s="28" t="s">
        <v>1030</v>
      </c>
      <c r="F274" s="28"/>
      <c r="G274" s="117">
        <v>-11225000</v>
      </c>
    </row>
    <row r="275" spans="1:7" x14ac:dyDescent="0.25">
      <c r="A275" s="105" t="s">
        <v>298</v>
      </c>
      <c r="B275" s="35"/>
      <c r="C275" s="106"/>
      <c r="D275" s="106"/>
      <c r="E275" s="28" t="s">
        <v>1031</v>
      </c>
      <c r="F275" s="28"/>
      <c r="G275" s="117">
        <v>-10147600</v>
      </c>
    </row>
    <row r="276" spans="1:7" x14ac:dyDescent="0.25">
      <c r="A276" s="105" t="s">
        <v>299</v>
      </c>
      <c r="B276" s="35"/>
      <c r="C276" s="106"/>
      <c r="D276" s="106"/>
      <c r="E276" s="28" t="s">
        <v>1032</v>
      </c>
      <c r="F276" s="28"/>
      <c r="G276" s="117">
        <v>-138600000</v>
      </c>
    </row>
    <row r="277" spans="1:7" x14ac:dyDescent="0.25">
      <c r="A277" s="105" t="s">
        <v>300</v>
      </c>
      <c r="B277" s="35"/>
      <c r="C277" s="106"/>
      <c r="D277" s="106"/>
      <c r="E277" s="28" t="s">
        <v>1033</v>
      </c>
      <c r="F277" s="28"/>
      <c r="G277" s="117">
        <v>-840946282.35000002</v>
      </c>
    </row>
    <row r="278" spans="1:7" x14ac:dyDescent="0.25">
      <c r="A278" s="105" t="s">
        <v>301</v>
      </c>
      <c r="B278" s="35"/>
      <c r="C278" s="106"/>
      <c r="D278" s="106"/>
      <c r="E278" s="28" t="s">
        <v>1034</v>
      </c>
      <c r="F278" s="28"/>
      <c r="G278" s="117">
        <v>-300000</v>
      </c>
    </row>
    <row r="279" spans="1:7" x14ac:dyDescent="0.25">
      <c r="A279" s="105" t="s">
        <v>302</v>
      </c>
      <c r="B279" s="35"/>
      <c r="C279" s="106"/>
      <c r="D279" s="106"/>
      <c r="E279" s="28" t="s">
        <v>1035</v>
      </c>
      <c r="F279" s="28"/>
      <c r="G279" s="117">
        <v>-195008000</v>
      </c>
    </row>
    <row r="280" spans="1:7" x14ac:dyDescent="0.25">
      <c r="A280" s="105" t="s">
        <v>303</v>
      </c>
      <c r="B280" s="35"/>
      <c r="C280" s="106"/>
      <c r="D280" s="106"/>
      <c r="E280" s="28" t="s">
        <v>1036</v>
      </c>
      <c r="F280" s="28"/>
      <c r="G280" s="117">
        <v>-70947800</v>
      </c>
    </row>
    <row r="281" spans="1:7" x14ac:dyDescent="0.25">
      <c r="A281" s="105" t="s">
        <v>304</v>
      </c>
      <c r="B281" s="35"/>
      <c r="C281" s="106"/>
      <c r="D281" s="106"/>
      <c r="E281" s="28" t="s">
        <v>1037</v>
      </c>
      <c r="F281" s="28"/>
      <c r="G281" s="117">
        <v>-18304000</v>
      </c>
    </row>
    <row r="282" spans="1:7" x14ac:dyDescent="0.25">
      <c r="A282" s="105" t="s">
        <v>305</v>
      </c>
      <c r="B282" s="35"/>
      <c r="C282" s="106"/>
      <c r="D282" s="106"/>
      <c r="E282" s="28" t="s">
        <v>1038</v>
      </c>
      <c r="F282" s="28"/>
      <c r="G282" s="117">
        <v>-236280000</v>
      </c>
    </row>
    <row r="283" spans="1:7" x14ac:dyDescent="0.25">
      <c r="A283" s="105" t="s">
        <v>306</v>
      </c>
      <c r="B283" s="35"/>
      <c r="C283" s="106"/>
      <c r="D283" s="106"/>
      <c r="E283" s="28" t="s">
        <v>1039</v>
      </c>
      <c r="F283" s="28"/>
      <c r="G283" s="117">
        <v>-223465</v>
      </c>
    </row>
    <row r="284" spans="1:7" x14ac:dyDescent="0.25">
      <c r="A284" s="105" t="s">
        <v>307</v>
      </c>
      <c r="B284" s="35"/>
      <c r="C284" s="106"/>
      <c r="D284" s="106"/>
      <c r="E284" s="28" t="s">
        <v>1040</v>
      </c>
      <c r="F284" s="28"/>
      <c r="G284" s="117">
        <v>-2097333</v>
      </c>
    </row>
    <row r="285" spans="1:7" x14ac:dyDescent="0.25">
      <c r="A285" s="105" t="s">
        <v>308</v>
      </c>
      <c r="B285" s="35"/>
      <c r="C285" s="106"/>
      <c r="D285" s="106"/>
      <c r="E285" s="28" t="s">
        <v>1041</v>
      </c>
      <c r="F285" s="28"/>
      <c r="G285" s="117">
        <v>-120176350</v>
      </c>
    </row>
    <row r="286" spans="1:7" x14ac:dyDescent="0.25">
      <c r="A286" s="105" t="s">
        <v>309</v>
      </c>
      <c r="B286" s="35"/>
      <c r="C286" s="106"/>
      <c r="D286" s="106"/>
      <c r="E286" s="28" t="s">
        <v>1042</v>
      </c>
      <c r="F286" s="28"/>
      <c r="G286" s="117">
        <v>-7345000</v>
      </c>
    </row>
    <row r="287" spans="1:7" x14ac:dyDescent="0.25">
      <c r="A287" s="105" t="s">
        <v>310</v>
      </c>
      <c r="B287" s="35"/>
      <c r="C287" s="106"/>
      <c r="D287" s="106"/>
      <c r="E287" s="106" t="s">
        <v>1043</v>
      </c>
      <c r="F287" s="28"/>
      <c r="G287" s="117">
        <v>-6314000</v>
      </c>
    </row>
    <row r="288" spans="1:7" x14ac:dyDescent="0.25">
      <c r="A288" s="105" t="s">
        <v>311</v>
      </c>
      <c r="B288" s="35"/>
      <c r="C288" s="106"/>
      <c r="D288" s="106"/>
      <c r="E288" s="106" t="s">
        <v>1044</v>
      </c>
      <c r="F288" s="28"/>
      <c r="G288" s="117">
        <v>-424682750</v>
      </c>
    </row>
    <row r="289" spans="1:7" x14ac:dyDescent="0.25">
      <c r="A289" s="105" t="s">
        <v>312</v>
      </c>
      <c r="B289" s="35"/>
      <c r="C289" s="106"/>
      <c r="D289" s="106"/>
      <c r="E289" s="28" t="s">
        <v>1045</v>
      </c>
      <c r="F289" s="28"/>
      <c r="G289" s="117">
        <v>-2617780</v>
      </c>
    </row>
    <row r="290" spans="1:7" x14ac:dyDescent="0.25">
      <c r="A290" s="105" t="s">
        <v>313</v>
      </c>
      <c r="B290" s="35"/>
      <c r="C290" s="106"/>
      <c r="D290" s="106"/>
      <c r="E290" s="106" t="s">
        <v>1046</v>
      </c>
      <c r="F290" s="28"/>
      <c r="G290" s="117">
        <v>-35062500</v>
      </c>
    </row>
    <row r="291" spans="1:7" x14ac:dyDescent="0.25">
      <c r="A291" s="105" t="s">
        <v>314</v>
      </c>
      <c r="B291" s="35"/>
      <c r="C291" s="106"/>
      <c r="D291" s="106"/>
      <c r="E291" s="28" t="s">
        <v>1047</v>
      </c>
      <c r="F291" s="28"/>
      <c r="G291" s="117">
        <v>-2229269557</v>
      </c>
    </row>
    <row r="292" spans="1:7" x14ac:dyDescent="0.25">
      <c r="A292" s="105" t="s">
        <v>315</v>
      </c>
      <c r="B292" s="35"/>
      <c r="C292" s="106"/>
      <c r="D292" s="106"/>
      <c r="E292" s="28" t="s">
        <v>1048</v>
      </c>
      <c r="F292" s="28"/>
      <c r="G292" s="117">
        <v>-9261000</v>
      </c>
    </row>
    <row r="293" spans="1:7" x14ac:dyDescent="0.25">
      <c r="A293" s="105" t="s">
        <v>316</v>
      </c>
      <c r="B293" s="35"/>
      <c r="C293" s="106"/>
      <c r="D293" s="106"/>
      <c r="E293" s="28" t="s">
        <v>1049</v>
      </c>
      <c r="F293" s="28"/>
      <c r="G293" s="117">
        <v>-1787520</v>
      </c>
    </row>
    <row r="294" spans="1:7" x14ac:dyDescent="0.25">
      <c r="A294" s="105" t="s">
        <v>317</v>
      </c>
      <c r="B294" s="35"/>
      <c r="C294" s="106"/>
      <c r="D294" s="106"/>
      <c r="E294" s="106" t="s">
        <v>1050</v>
      </c>
      <c r="F294" s="28"/>
      <c r="G294" s="117">
        <v>-14904000</v>
      </c>
    </row>
    <row r="295" spans="1:7" x14ac:dyDescent="0.25">
      <c r="A295" s="105" t="s">
        <v>318</v>
      </c>
      <c r="B295" s="35"/>
      <c r="C295" s="106"/>
      <c r="D295" s="106"/>
      <c r="E295" s="106" t="s">
        <v>1051</v>
      </c>
      <c r="F295" s="28"/>
      <c r="G295" s="117">
        <v>-5802500</v>
      </c>
    </row>
    <row r="296" spans="1:7" x14ac:dyDescent="0.25">
      <c r="A296" s="105" t="s">
        <v>319</v>
      </c>
      <c r="B296" s="35"/>
      <c r="C296" s="106"/>
      <c r="D296" s="106"/>
      <c r="E296" s="28" t="s">
        <v>1052</v>
      </c>
      <c r="F296" s="28"/>
      <c r="G296" s="117">
        <v>-3950000</v>
      </c>
    </row>
    <row r="297" spans="1:7" x14ac:dyDescent="0.25">
      <c r="A297" s="105" t="s">
        <v>320</v>
      </c>
      <c r="B297" s="35"/>
      <c r="C297" s="106"/>
      <c r="D297" s="106"/>
      <c r="E297" s="28" t="s">
        <v>1053</v>
      </c>
      <c r="F297" s="28"/>
      <c r="G297" s="117">
        <v>-249917470</v>
      </c>
    </row>
    <row r="298" spans="1:7" x14ac:dyDescent="0.25">
      <c r="A298" s="105" t="s">
        <v>321</v>
      </c>
      <c r="B298" s="35"/>
      <c r="C298" s="106"/>
      <c r="D298" s="106"/>
      <c r="E298" s="106" t="s">
        <v>1054</v>
      </c>
      <c r="F298" s="28"/>
      <c r="G298" s="117">
        <v>-3060530</v>
      </c>
    </row>
    <row r="299" spans="1:7" x14ac:dyDescent="0.25">
      <c r="A299" s="105" t="s">
        <v>322</v>
      </c>
      <c r="B299" s="35"/>
      <c r="C299" s="106"/>
      <c r="D299" s="106"/>
      <c r="E299" s="28" t="s">
        <v>1055</v>
      </c>
      <c r="F299" s="28"/>
      <c r="G299" s="117">
        <v>-7402998</v>
      </c>
    </row>
    <row r="300" spans="1:7" x14ac:dyDescent="0.25">
      <c r="A300" s="105" t="s">
        <v>323</v>
      </c>
      <c r="B300" s="35"/>
      <c r="C300" s="106"/>
      <c r="D300" s="106"/>
      <c r="E300" s="28" t="s">
        <v>1056</v>
      </c>
      <c r="F300" s="28"/>
      <c r="G300" s="117">
        <v>-1056471</v>
      </c>
    </row>
    <row r="301" spans="1:7" x14ac:dyDescent="0.25">
      <c r="A301" s="105" t="s">
        <v>324</v>
      </c>
      <c r="B301" s="35"/>
      <c r="C301" s="106"/>
      <c r="D301" s="106"/>
      <c r="E301" s="28" t="s">
        <v>1057</v>
      </c>
      <c r="F301" s="28"/>
      <c r="G301" s="117">
        <v>-4981900</v>
      </c>
    </row>
    <row r="302" spans="1:7" x14ac:dyDescent="0.25">
      <c r="A302" s="105" t="s">
        <v>325</v>
      </c>
      <c r="B302" s="35"/>
      <c r="C302" s="106"/>
      <c r="D302" s="106"/>
      <c r="E302" s="28" t="s">
        <v>1058</v>
      </c>
      <c r="F302" s="28"/>
      <c r="G302" s="117">
        <v>-3855000</v>
      </c>
    </row>
    <row r="303" spans="1:7" x14ac:dyDescent="0.25">
      <c r="A303" s="105" t="s">
        <v>326</v>
      </c>
      <c r="B303" s="35"/>
      <c r="C303" s="106"/>
      <c r="D303" s="106"/>
      <c r="E303" s="106" t="s">
        <v>1059</v>
      </c>
      <c r="F303" s="28"/>
      <c r="G303" s="117">
        <v>-14537007</v>
      </c>
    </row>
    <row r="304" spans="1:7" x14ac:dyDescent="0.25">
      <c r="A304" s="105" t="s">
        <v>327</v>
      </c>
      <c r="B304" s="35"/>
      <c r="C304" s="106"/>
      <c r="D304" s="106"/>
      <c r="E304" s="28" t="s">
        <v>1060</v>
      </c>
      <c r="F304" s="28"/>
      <c r="G304" s="117">
        <v>-42436782</v>
      </c>
    </row>
    <row r="305" spans="1:7" x14ac:dyDescent="0.25">
      <c r="A305" s="105" t="s">
        <v>328</v>
      </c>
      <c r="B305" s="35"/>
      <c r="C305" s="106"/>
      <c r="D305" s="106"/>
      <c r="E305" s="28" t="s">
        <v>1061</v>
      </c>
      <c r="F305" s="28"/>
      <c r="G305" s="117">
        <v>-158295500</v>
      </c>
    </row>
    <row r="306" spans="1:7" x14ac:dyDescent="0.25">
      <c r="A306" s="105" t="s">
        <v>329</v>
      </c>
      <c r="B306" s="35"/>
      <c r="C306" s="106"/>
      <c r="D306" s="106"/>
      <c r="E306" s="106" t="s">
        <v>1062</v>
      </c>
      <c r="F306" s="28"/>
      <c r="G306" s="117">
        <v>-109890319</v>
      </c>
    </row>
    <row r="307" spans="1:7" x14ac:dyDescent="0.25">
      <c r="A307" s="105" t="s">
        <v>330</v>
      </c>
      <c r="B307" s="35"/>
      <c r="C307" s="106"/>
      <c r="D307" s="106"/>
      <c r="E307" s="106" t="s">
        <v>1063</v>
      </c>
      <c r="F307" s="28"/>
      <c r="G307" s="117">
        <v>-50216617</v>
      </c>
    </row>
    <row r="308" spans="1:7" x14ac:dyDescent="0.25">
      <c r="A308" s="105" t="s">
        <v>331</v>
      </c>
      <c r="B308" s="35"/>
      <c r="C308" s="106"/>
      <c r="D308" s="106"/>
      <c r="E308" s="28" t="s">
        <v>1064</v>
      </c>
      <c r="F308" s="28"/>
      <c r="G308" s="117">
        <v>-144942080</v>
      </c>
    </row>
    <row r="309" spans="1:7" x14ac:dyDescent="0.25">
      <c r="A309" s="105" t="s">
        <v>332</v>
      </c>
      <c r="B309" s="35"/>
      <c r="C309" s="106"/>
      <c r="D309" s="106"/>
      <c r="E309" s="28" t="s">
        <v>1065</v>
      </c>
      <c r="F309" s="28"/>
      <c r="G309" s="117">
        <v>-1650000</v>
      </c>
    </row>
    <row r="310" spans="1:7" x14ac:dyDescent="0.25">
      <c r="A310" s="105" t="s">
        <v>333</v>
      </c>
      <c r="B310" s="35"/>
      <c r="C310" s="106"/>
      <c r="D310" s="106"/>
      <c r="E310" s="28" t="s">
        <v>1066</v>
      </c>
      <c r="F310" s="28"/>
      <c r="G310" s="117">
        <v>-2472374</v>
      </c>
    </row>
    <row r="311" spans="1:7" x14ac:dyDescent="0.25">
      <c r="A311" s="105" t="s">
        <v>334</v>
      </c>
      <c r="B311" s="35"/>
      <c r="C311" s="106"/>
      <c r="D311" s="106"/>
      <c r="E311" s="28" t="s">
        <v>1067</v>
      </c>
      <c r="F311" s="28"/>
      <c r="G311" s="117">
        <v>-160120616.74000001</v>
      </c>
    </row>
    <row r="312" spans="1:7" x14ac:dyDescent="0.25">
      <c r="A312" s="105" t="s">
        <v>335</v>
      </c>
      <c r="B312" s="35"/>
      <c r="C312" s="106"/>
      <c r="D312" s="106"/>
      <c r="E312" s="28" t="s">
        <v>1068</v>
      </c>
      <c r="F312" s="28"/>
      <c r="G312" s="117">
        <v>-10885000</v>
      </c>
    </row>
    <row r="313" spans="1:7" x14ac:dyDescent="0.25">
      <c r="A313" s="105" t="s">
        <v>336</v>
      </c>
      <c r="B313" s="35"/>
      <c r="C313" s="106"/>
      <c r="D313" s="106"/>
      <c r="E313" s="28" t="s">
        <v>1069</v>
      </c>
      <c r="F313" s="28"/>
      <c r="G313" s="117">
        <v>-8226900</v>
      </c>
    </row>
    <row r="314" spans="1:7" x14ac:dyDescent="0.25">
      <c r="A314" s="105" t="s">
        <v>337</v>
      </c>
      <c r="B314" s="35"/>
      <c r="C314" s="106"/>
      <c r="D314" s="106"/>
      <c r="E314" s="106" t="s">
        <v>1070</v>
      </c>
      <c r="F314" s="28"/>
      <c r="G314" s="117">
        <v>-98684586</v>
      </c>
    </row>
    <row r="315" spans="1:7" x14ac:dyDescent="0.25">
      <c r="A315" s="105" t="s">
        <v>338</v>
      </c>
      <c r="B315" s="35"/>
      <c r="C315" s="106"/>
      <c r="D315" s="106"/>
      <c r="E315" s="28" t="s">
        <v>1071</v>
      </c>
      <c r="F315" s="28"/>
      <c r="G315" s="117">
        <v>-510000</v>
      </c>
    </row>
    <row r="316" spans="1:7" x14ac:dyDescent="0.25">
      <c r="A316" s="105" t="s">
        <v>339</v>
      </c>
      <c r="B316" s="35"/>
      <c r="C316" s="106"/>
      <c r="D316" s="106"/>
      <c r="E316" s="28" t="s">
        <v>1072</v>
      </c>
      <c r="F316" s="28"/>
      <c r="G316" s="117">
        <v>-13500000</v>
      </c>
    </row>
    <row r="317" spans="1:7" x14ac:dyDescent="0.25">
      <c r="A317" s="105" t="s">
        <v>340</v>
      </c>
      <c r="B317" s="35"/>
      <c r="C317" s="106"/>
      <c r="D317" s="106"/>
      <c r="E317" s="28" t="s">
        <v>1073</v>
      </c>
      <c r="F317" s="28"/>
      <c r="G317" s="117">
        <v>-707520</v>
      </c>
    </row>
    <row r="318" spans="1:7" x14ac:dyDescent="0.25">
      <c r="A318" s="105" t="s">
        <v>341</v>
      </c>
      <c r="B318" s="35"/>
      <c r="C318" s="106"/>
      <c r="D318" s="106"/>
      <c r="E318" s="106" t="s">
        <v>1074</v>
      </c>
      <c r="F318" s="28"/>
      <c r="G318" s="117">
        <v>-35640000</v>
      </c>
    </row>
    <row r="319" spans="1:7" x14ac:dyDescent="0.25">
      <c r="A319" s="105" t="s">
        <v>342</v>
      </c>
      <c r="B319" s="35"/>
      <c r="C319" s="106"/>
      <c r="D319" s="106"/>
      <c r="E319" s="28" t="s">
        <v>1075</v>
      </c>
      <c r="F319" s="28"/>
      <c r="G319" s="117">
        <v>-27935000</v>
      </c>
    </row>
    <row r="320" spans="1:7" x14ac:dyDescent="0.25">
      <c r="A320" s="105" t="s">
        <v>343</v>
      </c>
      <c r="B320" s="35"/>
      <c r="C320" s="106"/>
      <c r="D320" s="106"/>
      <c r="E320" s="28" t="s">
        <v>1076</v>
      </c>
      <c r="F320" s="28"/>
      <c r="G320" s="117">
        <v>-939424821</v>
      </c>
    </row>
    <row r="321" spans="1:7" x14ac:dyDescent="0.25">
      <c r="A321" s="105" t="s">
        <v>344</v>
      </c>
      <c r="B321" s="35"/>
      <c r="C321" s="106"/>
      <c r="D321" s="106"/>
      <c r="E321" s="28" t="s">
        <v>1077</v>
      </c>
      <c r="F321" s="28"/>
      <c r="G321" s="117">
        <v>-1411608000</v>
      </c>
    </row>
    <row r="322" spans="1:7" x14ac:dyDescent="0.25">
      <c r="A322" s="105" t="s">
        <v>345</v>
      </c>
      <c r="B322" s="35"/>
      <c r="C322" s="106"/>
      <c r="D322" s="106"/>
      <c r="E322" s="106" t="s">
        <v>1078</v>
      </c>
      <c r="F322" s="28"/>
      <c r="G322" s="117">
        <v>-125000</v>
      </c>
    </row>
    <row r="323" spans="1:7" x14ac:dyDescent="0.25">
      <c r="A323" s="105" t="s">
        <v>346</v>
      </c>
      <c r="B323" s="35"/>
      <c r="C323" s="106"/>
      <c r="D323" s="106"/>
      <c r="E323" s="28" t="s">
        <v>1079</v>
      </c>
      <c r="F323" s="28"/>
      <c r="G323" s="117">
        <v>-17640000</v>
      </c>
    </row>
    <row r="324" spans="1:7" x14ac:dyDescent="0.25">
      <c r="A324" s="105" t="s">
        <v>347</v>
      </c>
      <c r="B324" s="35"/>
      <c r="C324" s="106"/>
      <c r="D324" s="106"/>
      <c r="E324" s="28" t="s">
        <v>1080</v>
      </c>
      <c r="F324" s="28"/>
      <c r="G324" s="117">
        <v>-5559500</v>
      </c>
    </row>
    <row r="325" spans="1:7" x14ac:dyDescent="0.25">
      <c r="A325" s="105" t="s">
        <v>348</v>
      </c>
      <c r="B325" s="35"/>
      <c r="C325" s="106"/>
      <c r="D325" s="106"/>
      <c r="E325" s="106" t="s">
        <v>1081</v>
      </c>
      <c r="F325" s="28"/>
      <c r="G325" s="117">
        <v>-161235200</v>
      </c>
    </row>
    <row r="326" spans="1:7" x14ac:dyDescent="0.25">
      <c r="A326" s="105" t="s">
        <v>349</v>
      </c>
      <c r="B326" s="35"/>
      <c r="C326" s="106"/>
      <c r="D326" s="106"/>
      <c r="E326" s="28" t="s">
        <v>1082</v>
      </c>
      <c r="F326" s="28"/>
      <c r="G326" s="117">
        <v>-1350000</v>
      </c>
    </row>
    <row r="327" spans="1:7" x14ac:dyDescent="0.25">
      <c r="A327" s="105" t="s">
        <v>350</v>
      </c>
      <c r="B327" s="35"/>
      <c r="C327" s="106"/>
      <c r="D327" s="106"/>
      <c r="E327" s="28" t="s">
        <v>1083</v>
      </c>
      <c r="F327" s="28"/>
      <c r="G327" s="117">
        <v>-5539823411.5500002</v>
      </c>
    </row>
    <row r="328" spans="1:7" x14ac:dyDescent="0.25">
      <c r="A328" s="105" t="s">
        <v>351</v>
      </c>
      <c r="B328" s="35"/>
      <c r="C328" s="106"/>
      <c r="D328" s="106"/>
      <c r="E328" s="28" t="s">
        <v>1084</v>
      </c>
      <c r="F328" s="28"/>
      <c r="G328" s="117">
        <v>-18975000</v>
      </c>
    </row>
    <row r="329" spans="1:7" x14ac:dyDescent="0.25">
      <c r="A329" s="105" t="s">
        <v>352</v>
      </c>
      <c r="B329" s="35"/>
      <c r="C329" s="106"/>
      <c r="D329" s="106"/>
      <c r="E329" s="28" t="s">
        <v>1085</v>
      </c>
      <c r="F329" s="28"/>
      <c r="G329" s="117">
        <v>-628707200</v>
      </c>
    </row>
    <row r="330" spans="1:7" x14ac:dyDescent="0.25">
      <c r="A330" s="105" t="s">
        <v>353</v>
      </c>
      <c r="B330" s="35"/>
      <c r="C330" s="106"/>
      <c r="D330" s="106"/>
      <c r="E330" s="28" t="s">
        <v>1086</v>
      </c>
      <c r="F330" s="28"/>
      <c r="G330" s="117">
        <v>-3183823500</v>
      </c>
    </row>
    <row r="331" spans="1:7" x14ac:dyDescent="0.25">
      <c r="A331" s="105" t="s">
        <v>354</v>
      </c>
      <c r="B331" s="35"/>
      <c r="C331" s="106"/>
      <c r="D331" s="106"/>
      <c r="E331" s="106" t="s">
        <v>1087</v>
      </c>
      <c r="F331" s="28"/>
      <c r="G331" s="117">
        <v>-244992000</v>
      </c>
    </row>
    <row r="332" spans="1:7" x14ac:dyDescent="0.25">
      <c r="A332" s="105" t="s">
        <v>355</v>
      </c>
      <c r="B332" s="35"/>
      <c r="C332" s="106"/>
      <c r="D332" s="106"/>
      <c r="E332" s="28" t="s">
        <v>1088</v>
      </c>
      <c r="F332" s="28"/>
      <c r="G332" s="117">
        <v>-553183210</v>
      </c>
    </row>
    <row r="333" spans="1:7" x14ac:dyDescent="0.25">
      <c r="A333" s="105" t="s">
        <v>356</v>
      </c>
      <c r="B333" s="35"/>
      <c r="C333" s="106"/>
      <c r="D333" s="106"/>
      <c r="E333" s="106" t="s">
        <v>1089</v>
      </c>
      <c r="F333" s="28"/>
      <c r="G333" s="117">
        <v>-6986661495</v>
      </c>
    </row>
    <row r="334" spans="1:7" x14ac:dyDescent="0.25">
      <c r="A334" s="105" t="s">
        <v>357</v>
      </c>
      <c r="B334" s="35"/>
      <c r="C334" s="106"/>
      <c r="D334" s="106"/>
      <c r="E334" s="28" t="s">
        <v>1090</v>
      </c>
      <c r="F334" s="28"/>
      <c r="G334" s="117">
        <v>-334885837.07999998</v>
      </c>
    </row>
    <row r="335" spans="1:7" x14ac:dyDescent="0.25">
      <c r="A335" s="105" t="s">
        <v>358</v>
      </c>
      <c r="B335" s="35"/>
      <c r="C335" s="106"/>
      <c r="D335" s="106"/>
      <c r="E335" s="28" t="s">
        <v>1091</v>
      </c>
      <c r="F335" s="28"/>
      <c r="G335" s="117">
        <v>-70708000</v>
      </c>
    </row>
    <row r="336" spans="1:7" x14ac:dyDescent="0.25">
      <c r="A336" s="105" t="s">
        <v>359</v>
      </c>
      <c r="B336" s="35"/>
      <c r="C336" s="106"/>
      <c r="D336" s="106"/>
      <c r="E336" s="28" t="s">
        <v>1092</v>
      </c>
      <c r="F336" s="28"/>
      <c r="G336" s="117">
        <v>-11533319</v>
      </c>
    </row>
    <row r="337" spans="1:7" x14ac:dyDescent="0.25">
      <c r="A337" s="105" t="s">
        <v>360</v>
      </c>
      <c r="B337" s="35"/>
      <c r="C337" s="106"/>
      <c r="D337" s="106"/>
      <c r="E337" s="106" t="s">
        <v>1093</v>
      </c>
      <c r="F337" s="28"/>
      <c r="G337" s="117">
        <v>-2640000</v>
      </c>
    </row>
    <row r="338" spans="1:7" x14ac:dyDescent="0.25">
      <c r="A338" s="105" t="s">
        <v>361</v>
      </c>
      <c r="B338" s="35"/>
      <c r="C338" s="106"/>
      <c r="D338" s="106"/>
      <c r="E338" s="28" t="s">
        <v>1094</v>
      </c>
      <c r="F338" s="28"/>
      <c r="G338" s="117">
        <v>-9380800</v>
      </c>
    </row>
    <row r="339" spans="1:7" x14ac:dyDescent="0.25">
      <c r="A339" s="105" t="s">
        <v>362</v>
      </c>
      <c r="B339" s="35"/>
      <c r="C339" s="106"/>
      <c r="D339" s="106"/>
      <c r="E339" s="28" t="s">
        <v>1095</v>
      </c>
      <c r="F339" s="28"/>
      <c r="G339" s="117">
        <v>-400000</v>
      </c>
    </row>
    <row r="340" spans="1:7" x14ac:dyDescent="0.25">
      <c r="A340" s="105" t="s">
        <v>363</v>
      </c>
      <c r="B340" s="35"/>
      <c r="C340" s="106"/>
      <c r="D340" s="106"/>
      <c r="E340" s="106" t="s">
        <v>1096</v>
      </c>
      <c r="F340" s="28"/>
      <c r="G340" s="117">
        <v>-96465600</v>
      </c>
    </row>
    <row r="341" spans="1:7" x14ac:dyDescent="0.25">
      <c r="A341" s="105" t="s">
        <v>364</v>
      </c>
      <c r="B341" s="35"/>
      <c r="C341" s="106"/>
      <c r="D341" s="106"/>
      <c r="E341" s="106" t="s">
        <v>1097</v>
      </c>
      <c r="F341" s="28"/>
      <c r="G341" s="117">
        <v>-6579892</v>
      </c>
    </row>
    <row r="342" spans="1:7" x14ac:dyDescent="0.25">
      <c r="A342" s="105" t="s">
        <v>365</v>
      </c>
      <c r="B342" s="35"/>
      <c r="C342" s="106"/>
      <c r="D342" s="106"/>
      <c r="E342" s="28" t="s">
        <v>1098</v>
      </c>
      <c r="F342" s="28"/>
      <c r="G342" s="117">
        <v>-383537000</v>
      </c>
    </row>
    <row r="343" spans="1:7" x14ac:dyDescent="0.25">
      <c r="A343" s="105" t="s">
        <v>366</v>
      </c>
      <c r="B343" s="35"/>
      <c r="C343" s="106"/>
      <c r="D343" s="106"/>
      <c r="E343" s="106" t="s">
        <v>1099</v>
      </c>
      <c r="F343" s="28"/>
      <c r="G343" s="117">
        <v>-3306250</v>
      </c>
    </row>
    <row r="344" spans="1:7" x14ac:dyDescent="0.25">
      <c r="A344" s="105" t="s">
        <v>367</v>
      </c>
      <c r="B344" s="35"/>
      <c r="C344" s="106"/>
      <c r="D344" s="106"/>
      <c r="E344" s="106" t="s">
        <v>1100</v>
      </c>
      <c r="F344" s="28"/>
      <c r="G344" s="117">
        <v>-22900000</v>
      </c>
    </row>
    <row r="345" spans="1:7" x14ac:dyDescent="0.25">
      <c r="A345" s="105" t="s">
        <v>368</v>
      </c>
      <c r="B345" s="35"/>
      <c r="C345" s="106"/>
      <c r="D345" s="106"/>
      <c r="E345" s="106" t="s">
        <v>1101</v>
      </c>
      <c r="F345" s="28"/>
      <c r="G345" s="117">
        <v>-39325000</v>
      </c>
    </row>
    <row r="346" spans="1:7" x14ac:dyDescent="0.25">
      <c r="A346" s="105" t="s">
        <v>369</v>
      </c>
      <c r="B346" s="35"/>
      <c r="C346" s="106"/>
      <c r="D346" s="106"/>
      <c r="E346" s="106" t="s">
        <v>1102</v>
      </c>
      <c r="F346" s="28"/>
      <c r="G346" s="117">
        <v>-8946960</v>
      </c>
    </row>
    <row r="347" spans="1:7" x14ac:dyDescent="0.25">
      <c r="A347" s="105" t="s">
        <v>370</v>
      </c>
      <c r="B347" s="35"/>
      <c r="C347" s="106"/>
      <c r="D347" s="106"/>
      <c r="E347" s="106" t="s">
        <v>1103</v>
      </c>
      <c r="F347" s="28"/>
      <c r="G347" s="117">
        <v>-8364298</v>
      </c>
    </row>
    <row r="348" spans="1:7" x14ac:dyDescent="0.25">
      <c r="A348" s="105" t="s">
        <v>371</v>
      </c>
      <c r="B348" s="35"/>
      <c r="C348" s="106"/>
      <c r="D348" s="106"/>
      <c r="E348" s="28" t="s">
        <v>1104</v>
      </c>
      <c r="F348" s="28"/>
      <c r="G348" s="117">
        <v>-37291227</v>
      </c>
    </row>
    <row r="349" spans="1:7" x14ac:dyDescent="0.25">
      <c r="A349" s="105" t="s">
        <v>372</v>
      </c>
      <c r="B349" s="35"/>
      <c r="C349" s="106"/>
      <c r="D349" s="106"/>
      <c r="E349" s="28" t="s">
        <v>1105</v>
      </c>
      <c r="F349" s="28"/>
      <c r="G349" s="117">
        <v>-1424639834</v>
      </c>
    </row>
    <row r="350" spans="1:7" x14ac:dyDescent="0.25">
      <c r="A350" s="105" t="s">
        <v>373</v>
      </c>
      <c r="B350" s="35"/>
      <c r="C350" s="106"/>
      <c r="D350" s="106"/>
      <c r="E350" s="28" t="s">
        <v>1106</v>
      </c>
      <c r="F350" s="28"/>
      <c r="G350" s="117">
        <v>-10428000</v>
      </c>
    </row>
    <row r="351" spans="1:7" x14ac:dyDescent="0.25">
      <c r="A351" s="105" t="s">
        <v>374</v>
      </c>
      <c r="B351" s="35"/>
      <c r="C351" s="106"/>
      <c r="D351" s="106"/>
      <c r="E351" s="106" t="s">
        <v>1107</v>
      </c>
      <c r="F351" s="28"/>
      <c r="G351" s="117">
        <v>-152955000</v>
      </c>
    </row>
    <row r="352" spans="1:7" x14ac:dyDescent="0.25">
      <c r="A352" s="105" t="s">
        <v>375</v>
      </c>
      <c r="B352" s="35"/>
      <c r="C352" s="106"/>
      <c r="D352" s="106"/>
      <c r="E352" s="28" t="s">
        <v>1108</v>
      </c>
      <c r="F352" s="28"/>
      <c r="G352" s="117">
        <v>-1219930250</v>
      </c>
    </row>
    <row r="353" spans="1:7" x14ac:dyDescent="0.25">
      <c r="A353" s="105" t="s">
        <v>376</v>
      </c>
      <c r="B353" s="35"/>
      <c r="C353" s="106"/>
      <c r="D353" s="106"/>
      <c r="E353" s="28" t="s">
        <v>1109</v>
      </c>
      <c r="F353" s="28"/>
      <c r="G353" s="117">
        <v>-32201603</v>
      </c>
    </row>
    <row r="354" spans="1:7" x14ac:dyDescent="0.25">
      <c r="A354" s="105" t="s">
        <v>377</v>
      </c>
      <c r="B354" s="35"/>
      <c r="C354" s="106"/>
      <c r="D354" s="106"/>
      <c r="E354" s="28" t="s">
        <v>1110</v>
      </c>
      <c r="F354" s="28"/>
      <c r="G354" s="117">
        <v>-1190976000</v>
      </c>
    </row>
    <row r="355" spans="1:7" x14ac:dyDescent="0.25">
      <c r="A355" s="105" t="s">
        <v>378</v>
      </c>
      <c r="B355" s="35"/>
      <c r="C355" s="106"/>
      <c r="D355" s="106"/>
      <c r="E355" s="28" t="s">
        <v>1111</v>
      </c>
      <c r="F355" s="28"/>
      <c r="G355" s="117">
        <v>-4965000</v>
      </c>
    </row>
    <row r="356" spans="1:7" x14ac:dyDescent="0.25">
      <c r="A356" s="105" t="s">
        <v>379</v>
      </c>
      <c r="B356" s="35"/>
      <c r="C356" s="106"/>
      <c r="D356" s="106"/>
      <c r="E356" s="28" t="s">
        <v>1112</v>
      </c>
      <c r="F356" s="28"/>
      <c r="G356" s="117">
        <v>-2674000</v>
      </c>
    </row>
    <row r="357" spans="1:7" x14ac:dyDescent="0.25">
      <c r="A357" s="105" t="s">
        <v>380</v>
      </c>
      <c r="B357" s="35"/>
      <c r="C357" s="106"/>
      <c r="D357" s="106"/>
      <c r="E357" s="28" t="s">
        <v>1113</v>
      </c>
      <c r="F357" s="28"/>
      <c r="G357" s="117">
        <v>-19845000</v>
      </c>
    </row>
    <row r="358" spans="1:7" x14ac:dyDescent="0.25">
      <c r="A358" s="105" t="s">
        <v>381</v>
      </c>
      <c r="B358" s="35"/>
      <c r="C358" s="106"/>
      <c r="D358" s="106"/>
      <c r="E358" s="28" t="s">
        <v>1114</v>
      </c>
      <c r="F358" s="28"/>
      <c r="G358" s="117">
        <v>-36870274</v>
      </c>
    </row>
    <row r="359" spans="1:7" x14ac:dyDescent="0.25">
      <c r="A359" s="105" t="s">
        <v>382</v>
      </c>
      <c r="B359" s="35"/>
      <c r="C359" s="106"/>
      <c r="D359" s="106"/>
      <c r="E359" s="106" t="s">
        <v>1115</v>
      </c>
      <c r="F359" s="28"/>
      <c r="G359" s="117">
        <v>-70211891</v>
      </c>
    </row>
    <row r="360" spans="1:7" x14ac:dyDescent="0.25">
      <c r="A360" s="105" t="s">
        <v>383</v>
      </c>
      <c r="B360" s="35"/>
      <c r="C360" s="106"/>
      <c r="D360" s="106"/>
      <c r="E360" s="106" t="s">
        <v>1116</v>
      </c>
      <c r="F360" s="28"/>
      <c r="G360" s="117">
        <v>-75988489</v>
      </c>
    </row>
    <row r="361" spans="1:7" x14ac:dyDescent="0.25">
      <c r="A361" s="105" t="s">
        <v>384</v>
      </c>
      <c r="B361" s="35"/>
      <c r="C361" s="106"/>
      <c r="D361" s="106"/>
      <c r="E361" s="28" t="s">
        <v>1117</v>
      </c>
      <c r="F361" s="28"/>
      <c r="G361" s="117">
        <v>-497410146</v>
      </c>
    </row>
    <row r="362" spans="1:7" x14ac:dyDescent="0.25">
      <c r="A362" s="105" t="s">
        <v>385</v>
      </c>
      <c r="B362" s="35"/>
      <c r="C362" s="106"/>
      <c r="D362" s="106"/>
      <c r="E362" s="106" t="s">
        <v>1118</v>
      </c>
      <c r="F362" s="28"/>
      <c r="G362" s="117">
        <v>-315389600</v>
      </c>
    </row>
    <row r="363" spans="1:7" x14ac:dyDescent="0.25">
      <c r="A363" s="105" t="s">
        <v>386</v>
      </c>
      <c r="B363" s="35"/>
      <c r="C363" s="106"/>
      <c r="D363" s="106"/>
      <c r="E363" s="106" t="s">
        <v>1119</v>
      </c>
      <c r="F363" s="28"/>
      <c r="G363" s="117">
        <v>-1150001</v>
      </c>
    </row>
    <row r="364" spans="1:7" x14ac:dyDescent="0.25">
      <c r="A364" s="105" t="s">
        <v>387</v>
      </c>
      <c r="B364" s="35"/>
      <c r="C364" s="106"/>
      <c r="D364" s="106"/>
      <c r="E364" s="106" t="s">
        <v>1120</v>
      </c>
      <c r="F364" s="28"/>
      <c r="G364" s="117">
        <v>-6031315</v>
      </c>
    </row>
    <row r="365" spans="1:7" x14ac:dyDescent="0.25">
      <c r="A365" s="105" t="s">
        <v>388</v>
      </c>
      <c r="B365" s="35"/>
      <c r="C365" s="106"/>
      <c r="D365" s="106"/>
      <c r="E365" s="28" t="s">
        <v>1121</v>
      </c>
      <c r="F365" s="28"/>
      <c r="G365" s="117">
        <v>-249535000</v>
      </c>
    </row>
    <row r="366" spans="1:7" x14ac:dyDescent="0.25">
      <c r="A366" s="105" t="s">
        <v>389</v>
      </c>
      <c r="B366" s="35"/>
      <c r="C366" s="106"/>
      <c r="D366" s="106"/>
      <c r="E366" s="106" t="s">
        <v>1122</v>
      </c>
      <c r="F366" s="28"/>
      <c r="G366" s="117">
        <v>-21939500</v>
      </c>
    </row>
    <row r="367" spans="1:7" x14ac:dyDescent="0.25">
      <c r="A367" s="105" t="s">
        <v>390</v>
      </c>
      <c r="B367" s="35"/>
      <c r="C367" s="106"/>
      <c r="D367" s="106"/>
      <c r="E367" s="28" t="s">
        <v>1123</v>
      </c>
      <c r="F367" s="28"/>
      <c r="G367" s="117">
        <v>-801511200</v>
      </c>
    </row>
    <row r="368" spans="1:7" x14ac:dyDescent="0.25">
      <c r="A368" s="105" t="s">
        <v>391</v>
      </c>
      <c r="B368" s="35"/>
      <c r="C368" s="106"/>
      <c r="D368" s="106"/>
      <c r="E368" s="28" t="s">
        <v>1124</v>
      </c>
      <c r="F368" s="28"/>
      <c r="G368" s="117">
        <v>-958760638.17999995</v>
      </c>
    </row>
    <row r="369" spans="1:7" x14ac:dyDescent="0.25">
      <c r="A369" s="105" t="s">
        <v>392</v>
      </c>
      <c r="B369" s="35"/>
      <c r="C369" s="106"/>
      <c r="D369" s="106"/>
      <c r="E369" s="28" t="s">
        <v>1125</v>
      </c>
      <c r="F369" s="28"/>
      <c r="G369" s="117">
        <v>-33676500</v>
      </c>
    </row>
    <row r="370" spans="1:7" x14ac:dyDescent="0.25">
      <c r="A370" s="105" t="s">
        <v>393</v>
      </c>
      <c r="B370" s="35"/>
      <c r="C370" s="106"/>
      <c r="D370" s="106"/>
      <c r="E370" s="106" t="s">
        <v>1126</v>
      </c>
      <c r="F370" s="28"/>
      <c r="G370" s="117">
        <v>-27500000</v>
      </c>
    </row>
    <row r="371" spans="1:7" x14ac:dyDescent="0.25">
      <c r="A371" s="105" t="s">
        <v>394</v>
      </c>
      <c r="B371" s="35"/>
      <c r="C371" s="106"/>
      <c r="D371" s="106"/>
      <c r="E371" s="28" t="s">
        <v>1127</v>
      </c>
      <c r="F371" s="28"/>
      <c r="G371" s="117">
        <v>-30979575</v>
      </c>
    </row>
    <row r="372" spans="1:7" x14ac:dyDescent="0.25">
      <c r="A372" s="105" t="s">
        <v>395</v>
      </c>
      <c r="B372" s="35"/>
      <c r="C372" s="106"/>
      <c r="D372" s="106"/>
      <c r="E372" s="28" t="s">
        <v>1128</v>
      </c>
      <c r="F372" s="28"/>
      <c r="G372" s="117">
        <v>-16492310</v>
      </c>
    </row>
    <row r="373" spans="1:7" x14ac:dyDescent="0.25">
      <c r="A373" s="105" t="s">
        <v>396</v>
      </c>
      <c r="B373" s="35"/>
      <c r="C373" s="106"/>
      <c r="D373" s="106"/>
      <c r="E373" s="28" t="s">
        <v>1129</v>
      </c>
      <c r="F373" s="28"/>
      <c r="G373" s="117">
        <v>-28531803</v>
      </c>
    </row>
    <row r="374" spans="1:7" x14ac:dyDescent="0.25">
      <c r="A374" s="105" t="s">
        <v>397</v>
      </c>
      <c r="B374" s="35"/>
      <c r="C374" s="106"/>
      <c r="D374" s="106"/>
      <c r="E374" s="28" t="s">
        <v>1130</v>
      </c>
      <c r="F374" s="28"/>
      <c r="G374" s="117">
        <v>-1472720</v>
      </c>
    </row>
    <row r="375" spans="1:7" x14ac:dyDescent="0.25">
      <c r="A375" s="105" t="s">
        <v>398</v>
      </c>
      <c r="B375" s="35"/>
      <c r="C375" s="106"/>
      <c r="D375" s="106"/>
      <c r="E375" s="28" t="s">
        <v>1131</v>
      </c>
      <c r="F375" s="28"/>
      <c r="G375" s="117">
        <v>-50822820</v>
      </c>
    </row>
    <row r="376" spans="1:7" x14ac:dyDescent="0.25">
      <c r="A376" s="105" t="s">
        <v>399</v>
      </c>
      <c r="B376" s="35"/>
      <c r="C376" s="106"/>
      <c r="D376" s="106"/>
      <c r="E376" s="28" t="s">
        <v>1132</v>
      </c>
      <c r="F376" s="28"/>
      <c r="G376" s="117">
        <v>-13608000</v>
      </c>
    </row>
    <row r="377" spans="1:7" x14ac:dyDescent="0.25">
      <c r="A377" s="105" t="s">
        <v>400</v>
      </c>
      <c r="B377" s="35"/>
      <c r="C377" s="106"/>
      <c r="D377" s="106"/>
      <c r="E377" s="28" t="s">
        <v>1133</v>
      </c>
      <c r="F377" s="28"/>
      <c r="G377" s="117">
        <v>-33099000</v>
      </c>
    </row>
    <row r="378" spans="1:7" x14ac:dyDescent="0.25">
      <c r="A378" s="105" t="s">
        <v>401</v>
      </c>
      <c r="B378" s="35"/>
      <c r="C378" s="106"/>
      <c r="D378" s="106"/>
      <c r="E378" s="28" t="s">
        <v>1134</v>
      </c>
      <c r="F378" s="28"/>
      <c r="G378" s="117">
        <v>-1680000</v>
      </c>
    </row>
    <row r="379" spans="1:7" x14ac:dyDescent="0.25">
      <c r="A379" s="105" t="s">
        <v>402</v>
      </c>
      <c r="B379" s="35"/>
      <c r="C379" s="106"/>
      <c r="D379" s="106"/>
      <c r="E379" s="28" t="s">
        <v>1135</v>
      </c>
      <c r="F379" s="28"/>
      <c r="G379" s="117">
        <v>-4400000</v>
      </c>
    </row>
    <row r="380" spans="1:7" x14ac:dyDescent="0.25">
      <c r="A380" s="105" t="s">
        <v>403</v>
      </c>
      <c r="B380" s="35"/>
      <c r="C380" s="106"/>
      <c r="D380" s="106"/>
      <c r="E380" s="28" t="s">
        <v>1136</v>
      </c>
      <c r="F380" s="28"/>
      <c r="G380" s="117">
        <v>-4760418775.5</v>
      </c>
    </row>
    <row r="381" spans="1:7" x14ac:dyDescent="0.25">
      <c r="A381" s="105" t="s">
        <v>404</v>
      </c>
      <c r="B381" s="35"/>
      <c r="C381" s="106"/>
      <c r="D381" s="106"/>
      <c r="E381" s="28" t="s">
        <v>1137</v>
      </c>
      <c r="F381" s="28"/>
      <c r="G381" s="117">
        <v>-15510743</v>
      </c>
    </row>
    <row r="382" spans="1:7" x14ac:dyDescent="0.25">
      <c r="A382" s="105" t="s">
        <v>405</v>
      </c>
      <c r="B382" s="35"/>
      <c r="C382" s="106"/>
      <c r="D382" s="106"/>
      <c r="E382" s="106" t="s">
        <v>1138</v>
      </c>
      <c r="F382" s="28"/>
      <c r="G382" s="117">
        <v>-159637410</v>
      </c>
    </row>
    <row r="383" spans="1:7" x14ac:dyDescent="0.25">
      <c r="A383" s="105" t="s">
        <v>406</v>
      </c>
      <c r="B383" s="35"/>
      <c r="C383" s="106"/>
      <c r="D383" s="106"/>
      <c r="E383" s="28" t="s">
        <v>1139</v>
      </c>
      <c r="F383" s="28"/>
      <c r="G383" s="117">
        <v>-174036600</v>
      </c>
    </row>
    <row r="384" spans="1:7" x14ac:dyDescent="0.25">
      <c r="A384" s="105" t="s">
        <v>407</v>
      </c>
      <c r="B384" s="35"/>
      <c r="C384" s="106"/>
      <c r="D384" s="106"/>
      <c r="E384" s="28" t="s">
        <v>1140</v>
      </c>
      <c r="F384" s="28"/>
      <c r="G384" s="117">
        <v>-1320000</v>
      </c>
    </row>
    <row r="385" spans="1:7" x14ac:dyDescent="0.25">
      <c r="A385" s="105" t="s">
        <v>408</v>
      </c>
      <c r="B385" s="35"/>
      <c r="C385" s="106"/>
      <c r="D385" s="106"/>
      <c r="E385" s="28" t="s">
        <v>1141</v>
      </c>
      <c r="F385" s="28"/>
      <c r="G385" s="117">
        <v>-62210400</v>
      </c>
    </row>
    <row r="386" spans="1:7" x14ac:dyDescent="0.25">
      <c r="A386" s="105" t="s">
        <v>409</v>
      </c>
      <c r="B386" s="106"/>
      <c r="C386" s="106"/>
      <c r="D386" s="106"/>
      <c r="E386" s="106" t="s">
        <v>1142</v>
      </c>
      <c r="F386" s="28"/>
      <c r="G386" s="117">
        <v>-550000</v>
      </c>
    </row>
    <row r="387" spans="1:7" x14ac:dyDescent="0.25">
      <c r="A387" s="105" t="s">
        <v>410</v>
      </c>
      <c r="B387" s="106"/>
      <c r="C387" s="106"/>
      <c r="D387" s="106"/>
      <c r="E387" s="106" t="s">
        <v>1143</v>
      </c>
      <c r="F387" s="28"/>
      <c r="G387" s="117">
        <v>-1294700</v>
      </c>
    </row>
    <row r="388" spans="1:7" x14ac:dyDescent="0.25">
      <c r="A388" s="105" t="s">
        <v>411</v>
      </c>
      <c r="B388" s="106"/>
      <c r="C388" s="106"/>
      <c r="D388" s="106"/>
      <c r="E388" s="106" t="s">
        <v>1144</v>
      </c>
      <c r="F388" s="28"/>
      <c r="G388" s="117">
        <v>-1745297</v>
      </c>
    </row>
    <row r="389" spans="1:7" x14ac:dyDescent="0.25">
      <c r="A389" s="105" t="s">
        <v>412</v>
      </c>
      <c r="B389" s="106"/>
      <c r="C389" s="106"/>
      <c r="D389" s="106"/>
      <c r="E389" s="106" t="s">
        <v>1145</v>
      </c>
      <c r="F389" s="28"/>
      <c r="G389" s="117">
        <v>-1407450</v>
      </c>
    </row>
    <row r="390" spans="1:7" x14ac:dyDescent="0.25">
      <c r="A390" s="105" t="s">
        <v>413</v>
      </c>
      <c r="B390" s="106"/>
      <c r="C390" s="106"/>
      <c r="D390" s="106"/>
      <c r="E390" s="106" t="s">
        <v>1146</v>
      </c>
      <c r="F390" s="28"/>
      <c r="G390" s="117">
        <v>-32196960</v>
      </c>
    </row>
    <row r="391" spans="1:7" x14ac:dyDescent="0.25">
      <c r="A391" s="105" t="s">
        <v>414</v>
      </c>
      <c r="B391" s="106"/>
      <c r="C391" s="106"/>
      <c r="D391" s="106"/>
      <c r="E391" s="106" t="s">
        <v>1147</v>
      </c>
      <c r="F391" s="28"/>
      <c r="G391" s="117">
        <v>-40248900</v>
      </c>
    </row>
    <row r="392" spans="1:7" x14ac:dyDescent="0.25">
      <c r="A392" s="105" t="s">
        <v>415</v>
      </c>
      <c r="B392" s="106"/>
      <c r="C392" s="106"/>
      <c r="D392" s="106"/>
      <c r="E392" s="106" t="s">
        <v>1148</v>
      </c>
      <c r="F392" s="28"/>
      <c r="G392" s="117">
        <v>-11000000</v>
      </c>
    </row>
    <row r="393" spans="1:7" x14ac:dyDescent="0.25">
      <c r="A393" s="105" t="s">
        <v>416</v>
      </c>
      <c r="B393" s="106"/>
      <c r="C393" s="106"/>
      <c r="D393" s="106"/>
      <c r="E393" s="106" t="s">
        <v>1149</v>
      </c>
      <c r="F393" s="28"/>
      <c r="G393" s="117">
        <v>-51627500</v>
      </c>
    </row>
    <row r="394" spans="1:7" x14ac:dyDescent="0.25">
      <c r="A394" s="105" t="s">
        <v>417</v>
      </c>
      <c r="B394" s="106"/>
      <c r="C394" s="106"/>
      <c r="D394" s="106"/>
      <c r="E394" s="106" t="s">
        <v>1150</v>
      </c>
      <c r="F394" s="28"/>
      <c r="G394" s="117">
        <v>-1939000</v>
      </c>
    </row>
    <row r="395" spans="1:7" x14ac:dyDescent="0.25">
      <c r="A395" s="105" t="s">
        <v>418</v>
      </c>
      <c r="B395" s="106"/>
      <c r="C395" s="106"/>
      <c r="D395" s="106"/>
      <c r="E395" s="106" t="s">
        <v>1151</v>
      </c>
      <c r="F395" s="28"/>
      <c r="G395" s="117">
        <v>-8350830</v>
      </c>
    </row>
    <row r="396" spans="1:7" x14ac:dyDescent="0.25">
      <c r="A396" s="105" t="s">
        <v>419</v>
      </c>
      <c r="B396" s="106"/>
      <c r="C396" s="106"/>
      <c r="D396" s="106"/>
      <c r="E396" s="106" t="s">
        <v>1152</v>
      </c>
      <c r="F396" s="28"/>
      <c r="G396" s="117">
        <v>-3676000</v>
      </c>
    </row>
    <row r="397" spans="1:7" x14ac:dyDescent="0.25">
      <c r="A397" s="105" t="s">
        <v>420</v>
      </c>
      <c r="B397" s="106"/>
      <c r="C397" s="106"/>
      <c r="D397" s="106"/>
      <c r="E397" s="106" t="s">
        <v>1153</v>
      </c>
      <c r="F397" s="28"/>
      <c r="G397" s="117">
        <v>-255761000</v>
      </c>
    </row>
    <row r="398" spans="1:7" x14ac:dyDescent="0.25">
      <c r="A398" s="105" t="s">
        <v>421</v>
      </c>
      <c r="B398" s="106"/>
      <c r="C398" s="106"/>
      <c r="D398" s="106"/>
      <c r="E398" s="106" t="s">
        <v>1154</v>
      </c>
      <c r="F398" s="28"/>
      <c r="G398" s="117">
        <v>-1424500</v>
      </c>
    </row>
    <row r="399" spans="1:7" x14ac:dyDescent="0.25">
      <c r="A399" s="105" t="s">
        <v>422</v>
      </c>
      <c r="B399" s="106"/>
      <c r="C399" s="106"/>
      <c r="D399" s="106"/>
      <c r="E399" s="106" t="s">
        <v>1155</v>
      </c>
      <c r="F399" s="28"/>
      <c r="G399" s="117">
        <v>-95405195</v>
      </c>
    </row>
    <row r="400" spans="1:7" x14ac:dyDescent="0.25">
      <c r="A400" s="105" t="s">
        <v>423</v>
      </c>
      <c r="B400" s="106"/>
      <c r="C400" s="106"/>
      <c r="D400" s="106"/>
      <c r="E400" s="106" t="s">
        <v>1156</v>
      </c>
      <c r="F400" s="28"/>
      <c r="G400" s="117">
        <v>-753426000</v>
      </c>
    </row>
    <row r="401" spans="1:10" x14ac:dyDescent="0.25">
      <c r="A401" s="105" t="s">
        <v>424</v>
      </c>
      <c r="B401" s="106"/>
      <c r="C401" s="106"/>
      <c r="D401" s="106"/>
      <c r="E401" s="106" t="s">
        <v>1157</v>
      </c>
      <c r="F401" s="28"/>
      <c r="G401" s="117">
        <v>-5210070234</v>
      </c>
    </row>
    <row r="402" spans="1:10" x14ac:dyDescent="0.25">
      <c r="A402" s="105" t="s">
        <v>425</v>
      </c>
      <c r="B402" s="106"/>
      <c r="C402" s="106"/>
      <c r="D402" s="106"/>
      <c r="E402" s="106" t="s">
        <v>1158</v>
      </c>
      <c r="F402" s="28"/>
      <c r="G402" s="117">
        <v>-40061000</v>
      </c>
    </row>
    <row r="403" spans="1:10" x14ac:dyDescent="0.25">
      <c r="A403" s="105" t="s">
        <v>426</v>
      </c>
      <c r="B403" s="106"/>
      <c r="C403" s="106"/>
      <c r="D403" s="106"/>
      <c r="E403" s="106" t="s">
        <v>1159</v>
      </c>
      <c r="F403" s="28"/>
      <c r="G403" s="117">
        <v>-17021268</v>
      </c>
    </row>
    <row r="404" spans="1:10" x14ac:dyDescent="0.25">
      <c r="A404" s="105" t="s">
        <v>427</v>
      </c>
      <c r="B404" s="106"/>
      <c r="C404" s="106"/>
      <c r="D404" s="106"/>
      <c r="E404" s="106" t="s">
        <v>1160</v>
      </c>
      <c r="F404" s="28"/>
      <c r="G404" s="117">
        <v>-14288798</v>
      </c>
    </row>
    <row r="405" spans="1:10" x14ac:dyDescent="0.25">
      <c r="A405" s="105" t="s">
        <v>428</v>
      </c>
      <c r="B405" s="106"/>
      <c r="C405" s="106"/>
      <c r="D405" s="106"/>
      <c r="E405" s="106" t="s">
        <v>1161</v>
      </c>
      <c r="F405" s="28"/>
      <c r="G405" s="117">
        <v>-3500000</v>
      </c>
    </row>
    <row r="406" spans="1:10" x14ac:dyDescent="0.25">
      <c r="A406" s="105" t="s">
        <v>429</v>
      </c>
      <c r="B406" s="106"/>
      <c r="C406" s="106"/>
      <c r="D406" s="106"/>
      <c r="E406" s="106" t="s">
        <v>1162</v>
      </c>
      <c r="F406" s="28"/>
      <c r="G406" s="117">
        <v>-8708920</v>
      </c>
    </row>
    <row r="407" spans="1:10" x14ac:dyDescent="0.25">
      <c r="A407" s="105" t="s">
        <v>430</v>
      </c>
      <c r="B407" s="106"/>
      <c r="C407" s="106"/>
      <c r="D407" s="106"/>
      <c r="E407" s="106" t="s">
        <v>1163</v>
      </c>
      <c r="F407" s="28"/>
      <c r="G407" s="117">
        <v>-2805000</v>
      </c>
    </row>
    <row r="408" spans="1:10" x14ac:dyDescent="0.25">
      <c r="A408" s="105" t="s">
        <v>431</v>
      </c>
      <c r="B408" s="106"/>
      <c r="C408" s="106"/>
      <c r="D408" s="106"/>
      <c r="E408" s="106" t="s">
        <v>1164</v>
      </c>
      <c r="F408" s="28"/>
      <c r="G408" s="117">
        <v>-283945200</v>
      </c>
    </row>
    <row r="409" spans="1:10" x14ac:dyDescent="0.25">
      <c r="A409" s="100"/>
      <c r="B409" s="93"/>
      <c r="C409" s="93"/>
      <c r="D409" s="93"/>
      <c r="E409" s="93"/>
      <c r="F409" s="32"/>
      <c r="G409" s="101"/>
    </row>
    <row r="410" spans="1:10" x14ac:dyDescent="0.25">
      <c r="A410" s="102"/>
      <c r="B410" s="33"/>
      <c r="C410" s="33"/>
      <c r="D410" s="33" t="s">
        <v>432</v>
      </c>
      <c r="E410" s="33"/>
      <c r="F410" s="34"/>
      <c r="G410" s="103">
        <v>-66441502993.5</v>
      </c>
    </row>
    <row r="411" spans="1:10" x14ac:dyDescent="0.25">
      <c r="A411" s="100"/>
      <c r="B411" s="92"/>
      <c r="C411" s="93"/>
      <c r="D411" s="92"/>
      <c r="E411" s="92"/>
      <c r="F411" s="32"/>
      <c r="G411" s="115"/>
      <c r="J411" s="106"/>
    </row>
    <row r="412" spans="1:10" x14ac:dyDescent="0.25">
      <c r="A412" s="105"/>
      <c r="B412" s="35"/>
      <c r="C412" s="106"/>
      <c r="D412" s="107" t="s">
        <v>433</v>
      </c>
      <c r="E412" s="106"/>
      <c r="F412" s="28"/>
      <c r="G412" s="96"/>
      <c r="J412" s="106"/>
    </row>
    <row r="413" spans="1:10" x14ac:dyDescent="0.25">
      <c r="A413" s="105"/>
      <c r="B413" s="35"/>
      <c r="C413" s="106"/>
      <c r="D413" s="106"/>
      <c r="E413" s="28" t="s">
        <v>434</v>
      </c>
      <c r="F413" s="28"/>
      <c r="G413" s="96"/>
      <c r="J413" s="106"/>
    </row>
    <row r="414" spans="1:10" x14ac:dyDescent="0.25">
      <c r="A414" s="105" t="s">
        <v>435</v>
      </c>
      <c r="B414" s="35"/>
      <c r="C414" s="106"/>
      <c r="D414" s="106"/>
      <c r="E414" s="28" t="s">
        <v>1165</v>
      </c>
      <c r="F414" s="28"/>
      <c r="G414" s="117">
        <v>-23748840</v>
      </c>
      <c r="J414" s="106" t="s">
        <v>1165</v>
      </c>
    </row>
    <row r="415" spans="1:10" x14ac:dyDescent="0.25">
      <c r="A415" s="105" t="s">
        <v>436</v>
      </c>
      <c r="B415" s="35"/>
      <c r="C415" s="106"/>
      <c r="D415" s="106"/>
      <c r="E415" s="28" t="s">
        <v>1166</v>
      </c>
      <c r="F415" s="28"/>
      <c r="G415" s="117">
        <v>-92400000</v>
      </c>
      <c r="J415" s="106" t="s">
        <v>1166</v>
      </c>
    </row>
    <row r="416" spans="1:10" x14ac:dyDescent="0.25">
      <c r="A416" s="105" t="s">
        <v>437</v>
      </c>
      <c r="B416" s="35"/>
      <c r="C416" s="106"/>
      <c r="D416" s="106"/>
      <c r="E416" s="28" t="s">
        <v>1167</v>
      </c>
      <c r="F416" s="28"/>
      <c r="G416" s="117">
        <v>-1540000</v>
      </c>
      <c r="J416" s="106" t="s">
        <v>1167</v>
      </c>
    </row>
    <row r="417" spans="1:10" x14ac:dyDescent="0.25">
      <c r="A417" s="105" t="s">
        <v>438</v>
      </c>
      <c r="B417" s="35"/>
      <c r="C417" s="106"/>
      <c r="D417" s="106"/>
      <c r="E417" s="28" t="s">
        <v>1168</v>
      </c>
      <c r="F417" s="28"/>
      <c r="G417" s="117">
        <v>-6101000</v>
      </c>
      <c r="J417" s="106" t="s">
        <v>1168</v>
      </c>
    </row>
    <row r="418" spans="1:10" x14ac:dyDescent="0.25">
      <c r="A418" s="105" t="s">
        <v>439</v>
      </c>
      <c r="B418" s="35"/>
      <c r="C418" s="106"/>
      <c r="D418" s="106"/>
      <c r="E418" s="28" t="s">
        <v>1169</v>
      </c>
      <c r="F418" s="28"/>
      <c r="G418" s="118">
        <v>-5005000</v>
      </c>
      <c r="J418" s="106" t="s">
        <v>1169</v>
      </c>
    </row>
    <row r="419" spans="1:10" x14ac:dyDescent="0.25">
      <c r="A419" s="105" t="s">
        <v>440</v>
      </c>
      <c r="B419" s="35"/>
      <c r="C419" s="106"/>
      <c r="D419" s="106"/>
      <c r="E419" s="106" t="s">
        <v>1170</v>
      </c>
      <c r="F419" s="28"/>
      <c r="G419" s="118">
        <v>-10956000</v>
      </c>
      <c r="J419" s="106" t="s">
        <v>1170</v>
      </c>
    </row>
    <row r="420" spans="1:10" x14ac:dyDescent="0.25">
      <c r="A420" s="105" t="s">
        <v>441</v>
      </c>
      <c r="B420" s="35"/>
      <c r="C420" s="106"/>
      <c r="D420" s="106"/>
      <c r="E420" s="106" t="s">
        <v>1171</v>
      </c>
      <c r="F420" s="28"/>
      <c r="G420" s="118">
        <v>-9720000</v>
      </c>
      <c r="J420" s="106" t="s">
        <v>1171</v>
      </c>
    </row>
    <row r="421" spans="1:10" x14ac:dyDescent="0.25">
      <c r="A421" s="105" t="s">
        <v>442</v>
      </c>
      <c r="B421" s="106"/>
      <c r="C421" s="106"/>
      <c r="D421" s="106"/>
      <c r="E421" s="106" t="s">
        <v>1172</v>
      </c>
      <c r="F421" s="28"/>
      <c r="G421" s="118">
        <v>-79200000</v>
      </c>
      <c r="J421" s="106" t="s">
        <v>1172</v>
      </c>
    </row>
    <row r="422" spans="1:10" x14ac:dyDescent="0.25">
      <c r="A422" s="105" t="s">
        <v>443</v>
      </c>
      <c r="B422" s="106"/>
      <c r="C422" s="106"/>
      <c r="D422" s="106"/>
      <c r="E422" s="106" t="s">
        <v>1173</v>
      </c>
      <c r="F422" s="28"/>
      <c r="G422" s="118">
        <v>-2501521</v>
      </c>
      <c r="J422" s="106" t="s">
        <v>1173</v>
      </c>
    </row>
    <row r="423" spans="1:10" x14ac:dyDescent="0.25">
      <c r="A423" s="100"/>
      <c r="B423" s="93"/>
      <c r="C423" s="93"/>
      <c r="D423" s="93"/>
      <c r="E423" s="93"/>
      <c r="F423" s="32"/>
      <c r="G423" s="101"/>
      <c r="J423" s="106" t="s">
        <v>1174</v>
      </c>
    </row>
    <row r="424" spans="1:10" x14ac:dyDescent="0.25">
      <c r="A424" s="102"/>
      <c r="B424" s="33"/>
      <c r="C424" s="33"/>
      <c r="D424" s="33" t="s">
        <v>444</v>
      </c>
      <c r="E424" s="33"/>
      <c r="F424" s="34"/>
      <c r="G424" s="103">
        <v>-231172361</v>
      </c>
      <c r="J424" s="106" t="s">
        <v>1175</v>
      </c>
    </row>
    <row r="425" spans="1:10" x14ac:dyDescent="0.25">
      <c r="A425" s="100"/>
      <c r="B425" s="92"/>
      <c r="C425" s="93"/>
      <c r="D425" s="92"/>
      <c r="E425" s="92"/>
      <c r="F425" s="32"/>
      <c r="G425" s="115"/>
      <c r="J425" s="106" t="s">
        <v>1176</v>
      </c>
    </row>
    <row r="426" spans="1:10" x14ac:dyDescent="0.25">
      <c r="A426" s="105"/>
      <c r="B426" s="35"/>
      <c r="C426" s="106"/>
      <c r="D426" s="107" t="s">
        <v>445</v>
      </c>
      <c r="E426" s="106"/>
      <c r="F426" s="28"/>
      <c r="G426" s="96"/>
      <c r="J426" s="106" t="s">
        <v>1177</v>
      </c>
    </row>
    <row r="427" spans="1:10" x14ac:dyDescent="0.25">
      <c r="A427" s="105" t="s">
        <v>446</v>
      </c>
      <c r="B427" s="35"/>
      <c r="C427" s="106"/>
      <c r="D427" s="106"/>
      <c r="E427" s="28" t="s">
        <v>447</v>
      </c>
      <c r="F427" s="28"/>
      <c r="G427" s="96">
        <v>-10605135978.75</v>
      </c>
      <c r="J427" s="106" t="s">
        <v>1178</v>
      </c>
    </row>
    <row r="428" spans="1:10" x14ac:dyDescent="0.25">
      <c r="A428" s="105" t="s">
        <v>448</v>
      </c>
      <c r="B428" s="106"/>
      <c r="C428" s="106"/>
      <c r="D428" s="106"/>
      <c r="E428" s="106" t="s">
        <v>449</v>
      </c>
      <c r="F428" s="28"/>
      <c r="G428" s="96">
        <v>-1676727273</v>
      </c>
      <c r="J428" s="106" t="s">
        <v>1179</v>
      </c>
    </row>
    <row r="429" spans="1:10" x14ac:dyDescent="0.25">
      <c r="A429" s="100"/>
      <c r="B429" s="93"/>
      <c r="C429" s="93"/>
      <c r="D429" s="93"/>
      <c r="E429" s="93"/>
      <c r="F429" s="32"/>
      <c r="G429" s="101"/>
      <c r="J429" s="106" t="s">
        <v>1180</v>
      </c>
    </row>
    <row r="430" spans="1:10" x14ac:dyDescent="0.25">
      <c r="A430" s="102"/>
      <c r="B430" s="33"/>
      <c r="C430" s="33"/>
      <c r="D430" s="33" t="s">
        <v>450</v>
      </c>
      <c r="E430" s="33"/>
      <c r="F430" s="34"/>
      <c r="G430" s="103">
        <v>-12281863251.75</v>
      </c>
      <c r="J430" s="106" t="s">
        <v>1181</v>
      </c>
    </row>
    <row r="431" spans="1:10" x14ac:dyDescent="0.25">
      <c r="A431" s="100"/>
      <c r="B431" s="92"/>
      <c r="C431" s="93"/>
      <c r="D431" s="92"/>
      <c r="E431" s="92"/>
      <c r="F431" s="32"/>
      <c r="G431" s="115"/>
      <c r="J431" s="106" t="s">
        <v>1182</v>
      </c>
    </row>
    <row r="432" spans="1:10" x14ac:dyDescent="0.25">
      <c r="A432" s="105"/>
      <c r="B432" s="35"/>
      <c r="C432" s="106"/>
      <c r="D432" s="107" t="s">
        <v>451</v>
      </c>
      <c r="E432" s="106"/>
      <c r="F432" s="28"/>
      <c r="G432" s="96"/>
      <c r="J432" s="106" t="s">
        <v>1183</v>
      </c>
    </row>
    <row r="433" spans="1:10" x14ac:dyDescent="0.25">
      <c r="A433" s="105" t="s">
        <v>452</v>
      </c>
      <c r="B433" s="35"/>
      <c r="C433" s="106"/>
      <c r="D433" s="106"/>
      <c r="E433" s="28" t="s">
        <v>1203</v>
      </c>
      <c r="F433" s="28"/>
      <c r="G433" s="96">
        <v>-184968643386.23999</v>
      </c>
      <c r="J433" s="106" t="s">
        <v>1184</v>
      </c>
    </row>
    <row r="434" spans="1:10" x14ac:dyDescent="0.25">
      <c r="A434" s="105" t="s">
        <v>453</v>
      </c>
      <c r="B434" s="35"/>
      <c r="C434" s="106"/>
      <c r="D434" s="106"/>
      <c r="E434" s="28" t="s">
        <v>1204</v>
      </c>
      <c r="F434" s="28"/>
      <c r="G434" s="96">
        <v>-55627201420</v>
      </c>
      <c r="J434" s="106" t="s">
        <v>1185</v>
      </c>
    </row>
    <row r="435" spans="1:10" x14ac:dyDescent="0.25">
      <c r="A435" s="105" t="s">
        <v>454</v>
      </c>
      <c r="B435" s="35"/>
      <c r="C435" s="106"/>
      <c r="D435" s="106"/>
      <c r="E435" s="28" t="s">
        <v>1205</v>
      </c>
      <c r="F435" s="28"/>
      <c r="G435" s="96">
        <v>-6962348250</v>
      </c>
      <c r="J435" s="106" t="s">
        <v>1186</v>
      </c>
    </row>
    <row r="436" spans="1:10" x14ac:dyDescent="0.25">
      <c r="A436" s="105" t="s">
        <v>455</v>
      </c>
      <c r="B436" s="35"/>
      <c r="C436" s="106"/>
      <c r="D436" s="106"/>
      <c r="E436" s="28" t="s">
        <v>1206</v>
      </c>
      <c r="F436" s="28"/>
      <c r="G436" s="96">
        <v>-5100000000</v>
      </c>
      <c r="J436" s="106" t="s">
        <v>1187</v>
      </c>
    </row>
    <row r="437" spans="1:10" x14ac:dyDescent="0.25">
      <c r="A437" s="100"/>
      <c r="B437" s="93"/>
      <c r="C437" s="93"/>
      <c r="D437" s="93"/>
      <c r="E437" s="93"/>
      <c r="F437" s="32"/>
      <c r="G437" s="101"/>
      <c r="J437" s="106" t="s">
        <v>1188</v>
      </c>
    </row>
    <row r="438" spans="1:10" x14ac:dyDescent="0.25">
      <c r="A438" s="102"/>
      <c r="B438" s="33"/>
      <c r="C438" s="33"/>
      <c r="D438" s="33" t="s">
        <v>456</v>
      </c>
      <c r="E438" s="33"/>
      <c r="F438" s="34"/>
      <c r="G438" s="103">
        <v>-252658193056.23999</v>
      </c>
      <c r="J438" s="106" t="s">
        <v>1189</v>
      </c>
    </row>
    <row r="439" spans="1:10" x14ac:dyDescent="0.25">
      <c r="A439" s="100"/>
      <c r="B439" s="92"/>
      <c r="C439" s="93"/>
      <c r="D439" s="92"/>
      <c r="E439" s="92"/>
      <c r="F439" s="32"/>
      <c r="G439" s="115"/>
      <c r="J439" s="106" t="s">
        <v>1190</v>
      </c>
    </row>
    <row r="440" spans="1:10" x14ac:dyDescent="0.25">
      <c r="A440" s="105"/>
      <c r="B440" s="35"/>
      <c r="C440" s="106"/>
      <c r="D440" s="107" t="s">
        <v>457</v>
      </c>
      <c r="E440" s="106"/>
      <c r="F440" s="28"/>
      <c r="G440" s="96"/>
      <c r="J440" s="106" t="s">
        <v>1191</v>
      </c>
    </row>
    <row r="441" spans="1:10" x14ac:dyDescent="0.25">
      <c r="A441" s="105" t="s">
        <v>458</v>
      </c>
      <c r="B441" s="35"/>
      <c r="C441" s="106"/>
      <c r="D441" s="106"/>
      <c r="E441" s="28" t="s">
        <v>459</v>
      </c>
      <c r="F441" s="28"/>
      <c r="G441" s="96">
        <v>-405484224</v>
      </c>
      <c r="J441" s="106" t="s">
        <v>1192</v>
      </c>
    </row>
    <row r="442" spans="1:10" x14ac:dyDescent="0.25">
      <c r="A442" s="105" t="s">
        <v>460</v>
      </c>
      <c r="B442" s="35"/>
      <c r="C442" s="106"/>
      <c r="D442" s="106"/>
      <c r="E442" s="28" t="s">
        <v>461</v>
      </c>
      <c r="F442" s="28"/>
      <c r="G442" s="96">
        <v>-144143518.09999999</v>
      </c>
      <c r="J442" s="106" t="s">
        <v>1193</v>
      </c>
    </row>
    <row r="443" spans="1:10" x14ac:dyDescent="0.25">
      <c r="A443" s="105" t="s">
        <v>462</v>
      </c>
      <c r="B443" s="35"/>
      <c r="C443" s="106"/>
      <c r="D443" s="106"/>
      <c r="E443" s="28" t="s">
        <v>463</v>
      </c>
      <c r="F443" s="28"/>
      <c r="G443" s="96">
        <v>-12755999.34</v>
      </c>
      <c r="J443" s="106" t="s">
        <v>1194</v>
      </c>
    </row>
    <row r="444" spans="1:10" x14ac:dyDescent="0.25">
      <c r="A444" s="105" t="s">
        <v>464</v>
      </c>
      <c r="B444" s="35"/>
      <c r="C444" s="106"/>
      <c r="D444" s="106"/>
      <c r="E444" s="28" t="s">
        <v>465</v>
      </c>
      <c r="F444" s="28"/>
      <c r="G444" s="96">
        <v>-5349859171</v>
      </c>
      <c r="J444" s="106" t="s">
        <v>1195</v>
      </c>
    </row>
    <row r="445" spans="1:10" x14ac:dyDescent="0.25">
      <c r="A445" s="105" t="s">
        <v>466</v>
      </c>
      <c r="B445" s="35"/>
      <c r="C445" s="106"/>
      <c r="D445" s="106"/>
      <c r="E445" s="28" t="s">
        <v>467</v>
      </c>
      <c r="F445" s="28"/>
      <c r="G445" s="96">
        <v>-12337763</v>
      </c>
      <c r="J445" s="106" t="s">
        <v>1196</v>
      </c>
    </row>
    <row r="446" spans="1:10" x14ac:dyDescent="0.25">
      <c r="A446" s="100"/>
      <c r="B446" s="93"/>
      <c r="C446" s="93"/>
      <c r="D446" s="93"/>
      <c r="E446" s="93"/>
      <c r="F446" s="32"/>
      <c r="G446" s="101"/>
      <c r="J446" s="106" t="s">
        <v>1197</v>
      </c>
    </row>
    <row r="447" spans="1:10" x14ac:dyDescent="0.25">
      <c r="A447" s="102"/>
      <c r="B447" s="33"/>
      <c r="C447" s="33"/>
      <c r="D447" s="33" t="s">
        <v>468</v>
      </c>
      <c r="E447" s="33"/>
      <c r="F447" s="34"/>
      <c r="G447" s="103">
        <v>-5924580675.4400005</v>
      </c>
      <c r="J447" s="106" t="s">
        <v>1198</v>
      </c>
    </row>
    <row r="448" spans="1:10" x14ac:dyDescent="0.25">
      <c r="A448" s="100"/>
      <c r="B448" s="92"/>
      <c r="C448" s="93"/>
      <c r="D448" s="92"/>
      <c r="E448" s="92"/>
      <c r="F448" s="32"/>
      <c r="G448" s="115"/>
      <c r="J448" s="106" t="s">
        <v>1199</v>
      </c>
    </row>
    <row r="449" spans="1:10" x14ac:dyDescent="0.25">
      <c r="A449" s="105"/>
      <c r="B449" s="35"/>
      <c r="C449" s="106"/>
      <c r="D449" s="107" t="s">
        <v>469</v>
      </c>
      <c r="E449" s="106"/>
      <c r="F449" s="28"/>
      <c r="G449" s="96"/>
      <c r="J449" s="106" t="s">
        <v>1200</v>
      </c>
    </row>
    <row r="450" spans="1:10" x14ac:dyDescent="0.25">
      <c r="A450" s="105" t="s">
        <v>470</v>
      </c>
      <c r="B450" s="35"/>
      <c r="C450" s="106"/>
      <c r="D450" s="106"/>
      <c r="E450" s="41" t="s">
        <v>471</v>
      </c>
      <c r="F450" s="41"/>
      <c r="G450" s="119">
        <v>-1448457524</v>
      </c>
      <c r="J450" s="106" t="s">
        <v>1201</v>
      </c>
    </row>
    <row r="451" spans="1:10" x14ac:dyDescent="0.25">
      <c r="A451" s="105" t="s">
        <v>472</v>
      </c>
      <c r="B451" s="35"/>
      <c r="C451" s="106"/>
      <c r="D451" s="106"/>
      <c r="E451" s="41" t="s">
        <v>473</v>
      </c>
      <c r="F451" s="41"/>
      <c r="G451" s="119">
        <v>-4863439</v>
      </c>
      <c r="J451" s="106" t="s">
        <v>1202</v>
      </c>
    </row>
    <row r="452" spans="1:10" x14ac:dyDescent="0.25">
      <c r="A452" s="105" t="s">
        <v>474</v>
      </c>
      <c r="B452" s="35"/>
      <c r="C452" s="106"/>
      <c r="D452" s="106"/>
      <c r="E452" s="41" t="s">
        <v>1207</v>
      </c>
      <c r="F452" s="41"/>
      <c r="G452" s="119">
        <v>-49559501.439999998</v>
      </c>
    </row>
    <row r="453" spans="1:10" x14ac:dyDescent="0.25">
      <c r="A453" s="105" t="s">
        <v>475</v>
      </c>
      <c r="B453" s="35"/>
      <c r="C453" s="106"/>
      <c r="D453" s="106"/>
      <c r="E453" s="41" t="s">
        <v>804</v>
      </c>
      <c r="F453" s="41"/>
      <c r="G453" s="119">
        <v>-1643000</v>
      </c>
    </row>
    <row r="454" spans="1:10" x14ac:dyDescent="0.25">
      <c r="A454" s="105" t="s">
        <v>476</v>
      </c>
      <c r="B454" s="35"/>
      <c r="C454" s="106"/>
      <c r="D454" s="106"/>
      <c r="E454" s="41" t="s">
        <v>477</v>
      </c>
      <c r="F454" s="41"/>
      <c r="G454" s="119">
        <v>-206899947</v>
      </c>
    </row>
    <row r="455" spans="1:10" x14ac:dyDescent="0.25">
      <c r="A455" s="105" t="s">
        <v>478</v>
      </c>
      <c r="B455" s="35"/>
      <c r="C455" s="106"/>
      <c r="D455" s="106"/>
      <c r="E455" s="41" t="s">
        <v>1208</v>
      </c>
      <c r="F455" s="41"/>
      <c r="G455" s="119">
        <v>-878081500.79999995</v>
      </c>
    </row>
    <row r="456" spans="1:10" x14ac:dyDescent="0.25">
      <c r="A456" s="105" t="s">
        <v>479</v>
      </c>
      <c r="B456" s="35"/>
      <c r="C456" s="106"/>
      <c r="D456" s="106"/>
      <c r="E456" s="41" t="s">
        <v>1209</v>
      </c>
      <c r="F456" s="41"/>
      <c r="G456" s="119">
        <v>-28495432</v>
      </c>
    </row>
    <row r="457" spans="1:10" x14ac:dyDescent="0.25">
      <c r="A457" s="105" t="s">
        <v>480</v>
      </c>
      <c r="B457" s="35"/>
      <c r="C457" s="106"/>
      <c r="D457" s="106"/>
      <c r="E457" s="120" t="s">
        <v>1210</v>
      </c>
      <c r="F457" s="28"/>
      <c r="G457" s="119">
        <v>-7400000</v>
      </c>
    </row>
    <row r="458" spans="1:10" x14ac:dyDescent="0.25">
      <c r="A458" s="105" t="s">
        <v>481</v>
      </c>
      <c r="B458" s="35"/>
      <c r="C458" s="106"/>
      <c r="D458" s="106"/>
      <c r="E458" s="28" t="s">
        <v>1211</v>
      </c>
      <c r="F458" s="28"/>
      <c r="G458" s="119">
        <v>-460200</v>
      </c>
    </row>
    <row r="459" spans="1:10" x14ac:dyDescent="0.25">
      <c r="A459" s="100"/>
      <c r="B459" s="93"/>
      <c r="C459" s="93"/>
      <c r="D459" s="93"/>
      <c r="E459" s="93"/>
      <c r="F459" s="32"/>
      <c r="G459" s="101"/>
    </row>
    <row r="460" spans="1:10" x14ac:dyDescent="0.25">
      <c r="A460" s="102"/>
      <c r="B460" s="33"/>
      <c r="C460" s="33"/>
      <c r="D460" s="33" t="s">
        <v>482</v>
      </c>
      <c r="E460" s="33"/>
      <c r="F460" s="34"/>
      <c r="G460" s="103">
        <v>-2625860544.2399998</v>
      </c>
    </row>
    <row r="461" spans="1:10" x14ac:dyDescent="0.25">
      <c r="A461" s="100"/>
      <c r="B461" s="92"/>
      <c r="C461" s="93"/>
      <c r="D461" s="92"/>
      <c r="E461" s="92"/>
      <c r="F461" s="32"/>
      <c r="G461" s="115"/>
    </row>
    <row r="462" spans="1:10" x14ac:dyDescent="0.25">
      <c r="A462" s="105"/>
      <c r="B462" s="35"/>
      <c r="C462" s="106"/>
      <c r="D462" s="106" t="s">
        <v>483</v>
      </c>
      <c r="E462" s="106"/>
      <c r="F462" s="28"/>
      <c r="G462" s="96"/>
    </row>
    <row r="463" spans="1:10" x14ac:dyDescent="0.25">
      <c r="A463" s="105" t="s">
        <v>484</v>
      </c>
      <c r="B463" s="35"/>
      <c r="C463" s="106"/>
      <c r="D463" s="106"/>
      <c r="E463" s="106"/>
      <c r="F463" s="47" t="s">
        <v>485</v>
      </c>
      <c r="G463" s="119">
        <v>-3597800</v>
      </c>
    </row>
    <row r="464" spans="1:10" x14ac:dyDescent="0.25">
      <c r="A464" s="105" t="s">
        <v>486</v>
      </c>
      <c r="B464" s="35"/>
      <c r="C464" s="106"/>
      <c r="D464" s="106"/>
      <c r="E464" s="106"/>
      <c r="F464" s="28" t="s">
        <v>487</v>
      </c>
      <c r="G464" s="119">
        <v>-1747199680</v>
      </c>
    </row>
    <row r="465" spans="1:7" x14ac:dyDescent="0.25">
      <c r="A465" s="198" t="s">
        <v>488</v>
      </c>
      <c r="B465" s="35"/>
      <c r="C465" s="106"/>
      <c r="D465" s="106"/>
      <c r="E465" s="106"/>
      <c r="F465" s="28" t="s">
        <v>796</v>
      </c>
      <c r="G465" s="96">
        <v>-4437754521</v>
      </c>
    </row>
    <row r="466" spans="1:7" x14ac:dyDescent="0.25">
      <c r="A466" s="94" t="s">
        <v>489</v>
      </c>
      <c r="B466" s="27"/>
      <c r="C466" s="85"/>
      <c r="D466" s="85"/>
      <c r="E466" s="85"/>
      <c r="F466" s="31" t="s">
        <v>490</v>
      </c>
      <c r="G466" s="96">
        <v>-21252629721</v>
      </c>
    </row>
    <row r="467" spans="1:7" x14ac:dyDescent="0.25">
      <c r="A467" s="100"/>
      <c r="B467" s="93"/>
      <c r="C467" s="93"/>
      <c r="D467" s="93"/>
      <c r="E467" s="93"/>
      <c r="F467" s="32"/>
      <c r="G467" s="101"/>
    </row>
    <row r="468" spans="1:7" x14ac:dyDescent="0.25">
      <c r="A468" s="102"/>
      <c r="B468" s="33"/>
      <c r="C468" s="33"/>
      <c r="D468" s="33" t="s">
        <v>81</v>
      </c>
      <c r="E468" s="33"/>
      <c r="F468" s="34"/>
      <c r="G468" s="103">
        <v>-27441181722</v>
      </c>
    </row>
    <row r="469" spans="1:7" x14ac:dyDescent="0.25">
      <c r="A469" s="100"/>
      <c r="B469" s="92"/>
      <c r="C469" s="93"/>
      <c r="D469" s="92"/>
      <c r="E469" s="92"/>
      <c r="F469" s="32"/>
      <c r="G469" s="115"/>
    </row>
    <row r="470" spans="1:7" x14ac:dyDescent="0.25">
      <c r="A470" s="94"/>
      <c r="B470" s="27"/>
      <c r="C470" s="85"/>
      <c r="D470" s="95" t="s">
        <v>451</v>
      </c>
      <c r="E470" s="85"/>
      <c r="F470" s="28"/>
      <c r="G470" s="96"/>
    </row>
    <row r="471" spans="1:7" x14ac:dyDescent="0.25">
      <c r="A471" s="105" t="s">
        <v>491</v>
      </c>
      <c r="B471" s="35"/>
      <c r="C471" s="106"/>
      <c r="D471" s="106"/>
      <c r="E471" s="30" t="s">
        <v>492</v>
      </c>
      <c r="F471" s="30"/>
      <c r="G471" s="119">
        <v>-4061370000</v>
      </c>
    </row>
    <row r="472" spans="1:7" x14ac:dyDescent="0.25">
      <c r="A472" s="100"/>
      <c r="B472" s="93"/>
      <c r="C472" s="93"/>
      <c r="D472" s="93"/>
      <c r="E472" s="93"/>
      <c r="F472" s="32"/>
      <c r="G472" s="101"/>
    </row>
    <row r="473" spans="1:7" x14ac:dyDescent="0.25">
      <c r="A473" s="102"/>
      <c r="B473" s="33"/>
      <c r="C473" s="33"/>
      <c r="D473" s="33" t="s">
        <v>456</v>
      </c>
      <c r="E473" s="33"/>
      <c r="F473" s="34"/>
      <c r="G473" s="103">
        <v>-4061370000</v>
      </c>
    </row>
    <row r="474" spans="1:7" x14ac:dyDescent="0.25">
      <c r="A474" s="100"/>
      <c r="B474" s="92"/>
      <c r="C474" s="93"/>
      <c r="D474" s="92"/>
      <c r="E474" s="92"/>
      <c r="F474" s="32"/>
      <c r="G474" s="115"/>
    </row>
    <row r="475" spans="1:7" x14ac:dyDescent="0.25">
      <c r="A475" s="97" t="s">
        <v>493</v>
      </c>
      <c r="B475" s="35"/>
      <c r="C475" s="106"/>
      <c r="D475" s="106"/>
      <c r="E475" s="106" t="s">
        <v>494</v>
      </c>
      <c r="F475" s="31"/>
      <c r="G475" s="96"/>
    </row>
    <row r="476" spans="1:7" x14ac:dyDescent="0.25">
      <c r="A476" s="97" t="s">
        <v>495</v>
      </c>
      <c r="B476" s="35"/>
      <c r="C476" s="106"/>
      <c r="D476" s="106"/>
      <c r="E476" s="106" t="s">
        <v>496</v>
      </c>
      <c r="F476" s="31"/>
      <c r="G476" s="96">
        <v>-15000000000</v>
      </c>
    </row>
    <row r="477" spans="1:7" x14ac:dyDescent="0.25">
      <c r="A477" s="100"/>
      <c r="B477" s="93"/>
      <c r="C477" s="93"/>
      <c r="D477" s="93"/>
      <c r="E477" s="93"/>
      <c r="F477" s="32"/>
      <c r="G477" s="101"/>
    </row>
    <row r="478" spans="1:7" x14ac:dyDescent="0.25">
      <c r="A478" s="102"/>
      <c r="B478" s="33"/>
      <c r="C478" s="33"/>
      <c r="D478" s="33" t="s">
        <v>497</v>
      </c>
      <c r="E478" s="33"/>
      <c r="F478" s="34"/>
      <c r="G478" s="103">
        <v>-15000000000</v>
      </c>
    </row>
    <row r="479" spans="1:7" x14ac:dyDescent="0.25">
      <c r="A479" s="121"/>
      <c r="B479" s="48"/>
      <c r="C479" s="33"/>
      <c r="D479" s="33" t="s">
        <v>498</v>
      </c>
      <c r="E479" s="33"/>
      <c r="F479" s="33"/>
      <c r="G479" s="103">
        <v>-386665724604.16998</v>
      </c>
    </row>
    <row r="480" spans="1:7" x14ac:dyDescent="0.25">
      <c r="A480" s="105"/>
      <c r="B480" s="35"/>
      <c r="C480" s="106"/>
      <c r="D480" s="106"/>
      <c r="E480" s="106"/>
      <c r="F480" s="28"/>
      <c r="G480" s="96"/>
    </row>
    <row r="481" spans="1:7" x14ac:dyDescent="0.25">
      <c r="A481" s="94"/>
      <c r="B481" s="27"/>
      <c r="C481" s="85"/>
      <c r="D481" s="85" t="s">
        <v>499</v>
      </c>
      <c r="E481" s="85"/>
      <c r="F481" s="28"/>
      <c r="G481" s="96"/>
    </row>
    <row r="482" spans="1:7" x14ac:dyDescent="0.25">
      <c r="A482" s="105"/>
      <c r="B482" s="35"/>
      <c r="C482" s="106"/>
      <c r="D482" s="106"/>
      <c r="E482" s="31" t="s">
        <v>500</v>
      </c>
      <c r="F482" s="31"/>
      <c r="G482" s="96">
        <v>-70000000000</v>
      </c>
    </row>
    <row r="483" spans="1:7" x14ac:dyDescent="0.25">
      <c r="A483" s="105"/>
      <c r="B483" s="35"/>
      <c r="C483" s="106"/>
      <c r="D483" s="106"/>
      <c r="E483" s="85"/>
      <c r="F483" s="31"/>
      <c r="G483" s="96"/>
    </row>
    <row r="484" spans="1:7" x14ac:dyDescent="0.25">
      <c r="A484" s="105"/>
      <c r="B484" s="35"/>
      <c r="C484" s="106"/>
      <c r="D484" s="106"/>
      <c r="E484" s="85" t="s">
        <v>797</v>
      </c>
      <c r="F484" s="31"/>
      <c r="G484" s="96">
        <v>-40429110580</v>
      </c>
    </row>
    <row r="485" spans="1:7" x14ac:dyDescent="0.25">
      <c r="A485" s="105"/>
      <c r="B485" s="35"/>
      <c r="C485" s="106"/>
      <c r="D485" s="106"/>
      <c r="E485" s="85"/>
      <c r="F485" s="31"/>
      <c r="G485" s="96"/>
    </row>
    <row r="486" spans="1:7" x14ac:dyDescent="0.25">
      <c r="A486" s="105"/>
      <c r="B486" s="35"/>
      <c r="C486" s="106"/>
      <c r="D486" s="106"/>
      <c r="E486" s="85" t="s">
        <v>501</v>
      </c>
      <c r="F486" s="31"/>
      <c r="G486" s="96">
        <v>-175237350527</v>
      </c>
    </row>
    <row r="487" spans="1:7" x14ac:dyDescent="0.25">
      <c r="A487" s="105"/>
      <c r="B487" s="35"/>
      <c r="C487" s="106"/>
      <c r="D487" s="106"/>
      <c r="E487" s="85"/>
      <c r="F487" s="31"/>
      <c r="G487" s="96"/>
    </row>
    <row r="488" spans="1:7" x14ac:dyDescent="0.25">
      <c r="A488" s="105"/>
      <c r="B488" s="35"/>
      <c r="C488" s="106"/>
      <c r="D488" s="106"/>
      <c r="E488" s="85" t="s">
        <v>502</v>
      </c>
      <c r="F488" s="31"/>
      <c r="G488" s="96">
        <v>17959682224</v>
      </c>
    </row>
    <row r="489" spans="1:7" x14ac:dyDescent="0.25">
      <c r="A489" s="105"/>
      <c r="B489" s="35"/>
      <c r="C489" s="106"/>
      <c r="D489" s="106"/>
      <c r="E489" s="85"/>
      <c r="F489" s="31"/>
      <c r="G489" s="96"/>
    </row>
    <row r="490" spans="1:7" x14ac:dyDescent="0.25">
      <c r="A490" s="105"/>
      <c r="B490" s="35"/>
      <c r="C490" s="106"/>
      <c r="D490" s="106"/>
      <c r="E490" s="85" t="s">
        <v>503</v>
      </c>
      <c r="F490" s="31"/>
      <c r="G490" s="96">
        <v>27000000000</v>
      </c>
    </row>
    <row r="491" spans="1:7" x14ac:dyDescent="0.25">
      <c r="A491" s="105"/>
      <c r="B491" s="35"/>
      <c r="C491" s="106"/>
      <c r="D491" s="106"/>
      <c r="E491" s="85"/>
      <c r="F491" s="31"/>
      <c r="G491" s="96"/>
    </row>
    <row r="492" spans="1:7" x14ac:dyDescent="0.25">
      <c r="A492" s="105"/>
      <c r="B492" s="35"/>
      <c r="C492" s="106"/>
      <c r="D492" s="106"/>
      <c r="E492" s="31" t="s">
        <v>504</v>
      </c>
      <c r="F492" s="31"/>
      <c r="G492" s="96">
        <v>-29620014015.179817</v>
      </c>
    </row>
    <row r="493" spans="1:7" x14ac:dyDescent="0.25">
      <c r="A493" s="105"/>
      <c r="B493" s="35"/>
      <c r="C493" s="106"/>
      <c r="D493" s="106"/>
      <c r="E493" s="85"/>
      <c r="F493" s="85"/>
      <c r="G493" s="96"/>
    </row>
    <row r="494" spans="1:7" x14ac:dyDescent="0.25">
      <c r="A494" s="121"/>
      <c r="B494" s="48"/>
      <c r="C494" s="33"/>
      <c r="D494" s="33" t="s">
        <v>505</v>
      </c>
      <c r="E494" s="33"/>
      <c r="F494" s="33"/>
      <c r="G494" s="103">
        <v>-270326792898.17981</v>
      </c>
    </row>
    <row r="495" spans="1:7" x14ac:dyDescent="0.25">
      <c r="A495" s="105"/>
      <c r="B495" s="35"/>
      <c r="C495" s="106"/>
      <c r="D495" s="106"/>
      <c r="E495" s="106"/>
      <c r="F495" s="106"/>
      <c r="G495" s="96"/>
    </row>
    <row r="496" spans="1:7" ht="15.75" x14ac:dyDescent="0.25">
      <c r="A496" s="122"/>
      <c r="B496" s="49"/>
      <c r="C496" s="50"/>
      <c r="D496" s="50" t="s">
        <v>506</v>
      </c>
      <c r="E496" s="50"/>
      <c r="F496" s="50"/>
      <c r="G496" s="123">
        <v>-656992517502.34985</v>
      </c>
    </row>
    <row r="497" spans="1:7" x14ac:dyDescent="0.25">
      <c r="A497" s="105"/>
      <c r="B497" s="35"/>
      <c r="C497" s="106"/>
      <c r="D497" s="106"/>
      <c r="E497" s="106"/>
      <c r="F497" s="51"/>
      <c r="G497" s="96"/>
    </row>
    <row r="498" spans="1:7" ht="15.75" thickBot="1" x14ac:dyDescent="0.3">
      <c r="A498" s="124" t="s">
        <v>803</v>
      </c>
      <c r="B498" s="86"/>
      <c r="C498" s="87"/>
      <c r="D498" s="87"/>
      <c r="E498" s="87"/>
      <c r="F498" s="88"/>
      <c r="G498" s="125">
        <v>0.1199951171875</v>
      </c>
    </row>
    <row r="499" spans="1:7" x14ac:dyDescent="0.25">
      <c r="G499" s="52"/>
    </row>
    <row r="500" spans="1:7" x14ac:dyDescent="0.25">
      <c r="F500" s="53"/>
      <c r="G500" s="46"/>
    </row>
    <row r="501" spans="1:7" x14ac:dyDescent="0.25">
      <c r="F501" s="53"/>
      <c r="G501" s="46"/>
    </row>
    <row r="502" spans="1:7" x14ac:dyDescent="0.25">
      <c r="G502" s="46"/>
    </row>
    <row r="503" spans="1:7" x14ac:dyDescent="0.25">
      <c r="G503" s="46"/>
    </row>
    <row r="504" spans="1:7" x14ac:dyDescent="0.25">
      <c r="G504" s="46"/>
    </row>
    <row r="505" spans="1:7" x14ac:dyDescent="0.25">
      <c r="G505" s="46"/>
    </row>
    <row r="506" spans="1:7" x14ac:dyDescent="0.25">
      <c r="G506" s="46"/>
    </row>
    <row r="507" spans="1:7" x14ac:dyDescent="0.25">
      <c r="G507" s="46"/>
    </row>
    <row r="508" spans="1:7" x14ac:dyDescent="0.25">
      <c r="G508" s="46"/>
    </row>
    <row r="509" spans="1:7" x14ac:dyDescent="0.25">
      <c r="G509" s="46"/>
    </row>
    <row r="510" spans="1:7" x14ac:dyDescent="0.25">
      <c r="G510" s="46"/>
    </row>
    <row r="511" spans="1:7" x14ac:dyDescent="0.25">
      <c r="G511" s="46"/>
    </row>
    <row r="512" spans="1:7" x14ac:dyDescent="0.25">
      <c r="G512" s="46"/>
    </row>
    <row r="513" spans="7:7" x14ac:dyDescent="0.25">
      <c r="G513" s="46"/>
    </row>
    <row r="514" spans="7:7" x14ac:dyDescent="0.25">
      <c r="G514" s="46"/>
    </row>
    <row r="515" spans="7:7" x14ac:dyDescent="0.25">
      <c r="G515" s="46"/>
    </row>
    <row r="516" spans="7:7" x14ac:dyDescent="0.25">
      <c r="G516" s="46"/>
    </row>
    <row r="517" spans="7:7" x14ac:dyDescent="0.25">
      <c r="G517" s="46"/>
    </row>
    <row r="518" spans="7:7" x14ac:dyDescent="0.25">
      <c r="G518" s="46"/>
    </row>
    <row r="519" spans="7:7" x14ac:dyDescent="0.25">
      <c r="G519" s="46"/>
    </row>
    <row r="520" spans="7:7" x14ac:dyDescent="0.25">
      <c r="G520" s="46"/>
    </row>
    <row r="521" spans="7:7" x14ac:dyDescent="0.25">
      <c r="G521" s="46"/>
    </row>
    <row r="522" spans="7:7" x14ac:dyDescent="0.25">
      <c r="G522" s="46"/>
    </row>
    <row r="523" spans="7:7" x14ac:dyDescent="0.25">
      <c r="G523" s="46"/>
    </row>
    <row r="524" spans="7:7" x14ac:dyDescent="0.25">
      <c r="G524" s="46"/>
    </row>
    <row r="525" spans="7:7" x14ac:dyDescent="0.25">
      <c r="G525" s="46"/>
    </row>
    <row r="526" spans="7:7" x14ac:dyDescent="0.25">
      <c r="G526" s="46"/>
    </row>
    <row r="527" spans="7:7" x14ac:dyDescent="0.25">
      <c r="G527" s="46"/>
    </row>
    <row r="528" spans="7:7" x14ac:dyDescent="0.25">
      <c r="G528" s="46"/>
    </row>
    <row r="529" spans="7:7" x14ac:dyDescent="0.25">
      <c r="G529" s="46"/>
    </row>
    <row r="530" spans="7:7" x14ac:dyDescent="0.25">
      <c r="G530" s="46"/>
    </row>
    <row r="531" spans="7:7" x14ac:dyDescent="0.25">
      <c r="G531" s="46"/>
    </row>
    <row r="532" spans="7:7" x14ac:dyDescent="0.25">
      <c r="G532" s="46"/>
    </row>
    <row r="533" spans="7:7" x14ac:dyDescent="0.25">
      <c r="G533" s="46"/>
    </row>
    <row r="534" spans="7:7" x14ac:dyDescent="0.25">
      <c r="G534" s="46"/>
    </row>
    <row r="535" spans="7:7" x14ac:dyDescent="0.25">
      <c r="G535" s="46"/>
    </row>
    <row r="536" spans="7:7" x14ac:dyDescent="0.25">
      <c r="G536" s="46"/>
    </row>
    <row r="537" spans="7:7" x14ac:dyDescent="0.25">
      <c r="G537" s="46"/>
    </row>
    <row r="538" spans="7:7" x14ac:dyDescent="0.25">
      <c r="G538" s="46"/>
    </row>
    <row r="539" spans="7:7" x14ac:dyDescent="0.25">
      <c r="G539" s="46"/>
    </row>
    <row r="540" spans="7:7" x14ac:dyDescent="0.25">
      <c r="G540" s="46"/>
    </row>
    <row r="541" spans="7:7" x14ac:dyDescent="0.25">
      <c r="G541" s="46"/>
    </row>
    <row r="542" spans="7:7" x14ac:dyDescent="0.25">
      <c r="G542" s="46"/>
    </row>
    <row r="543" spans="7:7" x14ac:dyDescent="0.25">
      <c r="G543" s="46"/>
    </row>
    <row r="544" spans="7:7" x14ac:dyDescent="0.25">
      <c r="G544" s="46"/>
    </row>
    <row r="545" spans="7:7" x14ac:dyDescent="0.25">
      <c r="G545" s="46"/>
    </row>
    <row r="546" spans="7:7" x14ac:dyDescent="0.25">
      <c r="G546" s="46"/>
    </row>
    <row r="547" spans="7:7" x14ac:dyDescent="0.25">
      <c r="G547" s="46"/>
    </row>
    <row r="548" spans="7:7" x14ac:dyDescent="0.25">
      <c r="G548" s="46"/>
    </row>
    <row r="549" spans="7:7" x14ac:dyDescent="0.25">
      <c r="G549" s="46"/>
    </row>
    <row r="550" spans="7:7" x14ac:dyDescent="0.25">
      <c r="G550" s="46"/>
    </row>
    <row r="551" spans="7:7" x14ac:dyDescent="0.25">
      <c r="G551" s="46"/>
    </row>
    <row r="552" spans="7:7" x14ac:dyDescent="0.25">
      <c r="G552" s="46"/>
    </row>
    <row r="553" spans="7:7" x14ac:dyDescent="0.25">
      <c r="G553" s="46"/>
    </row>
    <row r="554" spans="7:7" x14ac:dyDescent="0.25">
      <c r="G554" s="46"/>
    </row>
    <row r="555" spans="7:7" x14ac:dyDescent="0.25">
      <c r="G555" s="46"/>
    </row>
    <row r="556" spans="7:7" x14ac:dyDescent="0.25">
      <c r="G556" s="46"/>
    </row>
    <row r="557" spans="7:7" x14ac:dyDescent="0.25">
      <c r="G557" s="46"/>
    </row>
    <row r="558" spans="7:7" x14ac:dyDescent="0.25">
      <c r="G558" s="46"/>
    </row>
    <row r="559" spans="7:7" x14ac:dyDescent="0.25">
      <c r="G559" s="46"/>
    </row>
    <row r="560" spans="7:7" x14ac:dyDescent="0.25">
      <c r="G560" s="46"/>
    </row>
    <row r="561" spans="7:7" x14ac:dyDescent="0.25">
      <c r="G561" s="46"/>
    </row>
    <row r="562" spans="7:7" x14ac:dyDescent="0.25">
      <c r="G562" s="46"/>
    </row>
    <row r="563" spans="7:7" x14ac:dyDescent="0.25">
      <c r="G563" s="46"/>
    </row>
    <row r="564" spans="7:7" x14ac:dyDescent="0.25">
      <c r="G564" s="46"/>
    </row>
    <row r="565" spans="7:7" x14ac:dyDescent="0.25">
      <c r="G565" s="46"/>
    </row>
    <row r="566" spans="7:7" x14ac:dyDescent="0.25">
      <c r="G566" s="46"/>
    </row>
    <row r="567" spans="7:7" x14ac:dyDescent="0.25">
      <c r="G567" s="46"/>
    </row>
    <row r="568" spans="7:7" x14ac:dyDescent="0.25">
      <c r="G568" s="46"/>
    </row>
    <row r="569" spans="7:7" x14ac:dyDescent="0.25">
      <c r="G569" s="46"/>
    </row>
    <row r="570" spans="7:7" x14ac:dyDescent="0.25">
      <c r="G570" s="46"/>
    </row>
    <row r="571" spans="7:7" x14ac:dyDescent="0.25">
      <c r="G571" s="46"/>
    </row>
    <row r="572" spans="7:7" x14ac:dyDescent="0.25">
      <c r="G572" s="46"/>
    </row>
    <row r="573" spans="7:7" x14ac:dyDescent="0.25">
      <c r="G573" s="46"/>
    </row>
    <row r="574" spans="7:7" x14ac:dyDescent="0.25">
      <c r="G574" s="46"/>
    </row>
    <row r="575" spans="7:7" x14ac:dyDescent="0.25">
      <c r="G575" s="46"/>
    </row>
    <row r="576" spans="7:7" x14ac:dyDescent="0.25">
      <c r="G576" s="46"/>
    </row>
    <row r="577" spans="7:7" x14ac:dyDescent="0.25">
      <c r="G577" s="46"/>
    </row>
    <row r="578" spans="7:7" x14ac:dyDescent="0.25">
      <c r="G578" s="46"/>
    </row>
    <row r="579" spans="7:7" x14ac:dyDescent="0.25">
      <c r="G579" s="46"/>
    </row>
    <row r="580" spans="7:7" x14ac:dyDescent="0.25">
      <c r="G580" s="46"/>
    </row>
    <row r="581" spans="7:7" x14ac:dyDescent="0.25">
      <c r="G581" s="46"/>
    </row>
    <row r="582" spans="7:7" x14ac:dyDescent="0.25">
      <c r="G582" s="46"/>
    </row>
    <row r="583" spans="7:7" x14ac:dyDescent="0.25">
      <c r="G583" s="46"/>
    </row>
    <row r="584" spans="7:7" x14ac:dyDescent="0.25">
      <c r="G584" s="46"/>
    </row>
    <row r="585" spans="7:7" x14ac:dyDescent="0.25">
      <c r="G585" s="46"/>
    </row>
    <row r="586" spans="7:7" x14ac:dyDescent="0.25">
      <c r="G586" s="46"/>
    </row>
    <row r="587" spans="7:7" x14ac:dyDescent="0.25">
      <c r="G587" s="46"/>
    </row>
    <row r="588" spans="7:7" x14ac:dyDescent="0.25">
      <c r="G588" s="46"/>
    </row>
    <row r="589" spans="7:7" x14ac:dyDescent="0.25">
      <c r="G589" s="46"/>
    </row>
    <row r="590" spans="7:7" x14ac:dyDescent="0.25">
      <c r="G590" s="46"/>
    </row>
    <row r="591" spans="7:7" x14ac:dyDescent="0.25">
      <c r="G591" s="46"/>
    </row>
    <row r="592" spans="7:7" x14ac:dyDescent="0.25">
      <c r="G592" s="46"/>
    </row>
    <row r="593" spans="7:7" x14ac:dyDescent="0.25">
      <c r="G593" s="46"/>
    </row>
    <row r="594" spans="7:7" x14ac:dyDescent="0.25">
      <c r="G594" s="46"/>
    </row>
    <row r="595" spans="7:7" x14ac:dyDescent="0.25">
      <c r="G595" s="46"/>
    </row>
    <row r="596" spans="7:7" x14ac:dyDescent="0.25">
      <c r="G596" s="46"/>
    </row>
    <row r="597" spans="7:7" x14ac:dyDescent="0.25">
      <c r="G597" s="46"/>
    </row>
    <row r="598" spans="7:7" x14ac:dyDescent="0.25">
      <c r="G598" s="46"/>
    </row>
    <row r="599" spans="7:7" x14ac:dyDescent="0.25">
      <c r="G599" s="46"/>
    </row>
    <row r="600" spans="7:7" x14ac:dyDescent="0.25">
      <c r="G600" s="46"/>
    </row>
    <row r="601" spans="7:7" x14ac:dyDescent="0.25">
      <c r="G601" s="46"/>
    </row>
    <row r="602" spans="7:7" x14ac:dyDescent="0.25">
      <c r="G602" s="46"/>
    </row>
    <row r="603" spans="7:7" x14ac:dyDescent="0.25">
      <c r="G603" s="46"/>
    </row>
    <row r="604" spans="7:7" x14ac:dyDescent="0.25">
      <c r="G604" s="46"/>
    </row>
    <row r="605" spans="7:7" x14ac:dyDescent="0.25">
      <c r="G605" s="46"/>
    </row>
    <row r="606" spans="7:7" x14ac:dyDescent="0.25">
      <c r="G606" s="46"/>
    </row>
    <row r="607" spans="7:7" x14ac:dyDescent="0.25">
      <c r="G607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3"/>
  <sheetViews>
    <sheetView showGridLines="0" zoomScaleNormal="100" workbookViewId="0">
      <pane ySplit="5" topLeftCell="A139" activePane="bottomLeft" state="frozen"/>
      <selection pane="bottomLeft" activeCell="A2" sqref="A2"/>
    </sheetView>
  </sheetViews>
  <sheetFormatPr defaultRowHeight="15" x14ac:dyDescent="0.25"/>
  <cols>
    <col min="2" max="2" width="17.85546875" style="23" customWidth="1"/>
    <col min="3" max="4" width="18.28515625" style="23" hidden="1" customWidth="1"/>
    <col min="5" max="5" width="20.140625" style="23" hidden="1" customWidth="1"/>
    <col min="6" max="6" width="16.42578125" style="23" hidden="1" customWidth="1"/>
    <col min="7" max="7" width="23.85546875" style="23" hidden="1" customWidth="1"/>
    <col min="8" max="8" width="14.85546875" style="23" hidden="1" customWidth="1"/>
    <col min="9" max="9" width="20.42578125" style="23" hidden="1" customWidth="1"/>
    <col min="10" max="10" width="18.28515625" style="23" customWidth="1"/>
    <col min="11" max="11" width="23.7109375" style="23" hidden="1" customWidth="1"/>
    <col min="12" max="12" width="20.7109375" style="23" bestFit="1" customWidth="1"/>
    <col min="13" max="13" width="24.85546875" hidden="1" customWidth="1"/>
    <col min="14" max="14" width="17.7109375" hidden="1" customWidth="1"/>
    <col min="15" max="15" width="4" hidden="1" customWidth="1"/>
    <col min="16" max="16" width="17.28515625" hidden="1" customWidth="1"/>
  </cols>
  <sheetData>
    <row r="1" spans="1:16" x14ac:dyDescent="0.25">
      <c r="B1" s="1" t="s">
        <v>794</v>
      </c>
      <c r="C1" s="21"/>
      <c r="D1" s="21"/>
      <c r="E1" s="21"/>
      <c r="F1" s="21"/>
      <c r="G1" s="21"/>
      <c r="H1" s="21"/>
      <c r="I1" s="21"/>
      <c r="J1" s="22"/>
      <c r="K1" s="22"/>
      <c r="L1" s="22"/>
    </row>
    <row r="2" spans="1:16" x14ac:dyDescent="0.25">
      <c r="B2" s="21" t="s">
        <v>0</v>
      </c>
      <c r="C2" s="21"/>
      <c r="D2" s="21"/>
      <c r="E2" s="21"/>
      <c r="F2" s="21"/>
      <c r="G2" s="21"/>
      <c r="H2" s="21"/>
      <c r="I2" s="21"/>
      <c r="J2" s="22"/>
      <c r="K2" s="22"/>
      <c r="L2" s="22"/>
    </row>
    <row r="3" spans="1:16" x14ac:dyDescent="0.25">
      <c r="B3" s="23" t="s">
        <v>1</v>
      </c>
      <c r="J3" s="22"/>
      <c r="K3" s="22"/>
      <c r="L3" s="22"/>
    </row>
    <row r="4" spans="1:16" ht="15.75" thickBot="1" x14ac:dyDescent="0.3">
      <c r="E4" s="23" t="s">
        <v>896</v>
      </c>
      <c r="J4" s="22"/>
      <c r="K4" s="22"/>
    </row>
    <row r="5" spans="1:16" ht="15" customHeight="1" x14ac:dyDescent="0.25">
      <c r="A5" t="s">
        <v>793</v>
      </c>
      <c r="B5" s="194" t="s">
        <v>1258</v>
      </c>
      <c r="C5" s="213" t="s">
        <v>1252</v>
      </c>
      <c r="D5" s="214" t="s">
        <v>899</v>
      </c>
      <c r="E5" s="213" t="s">
        <v>898</v>
      </c>
      <c r="F5" s="214" t="s">
        <v>1253</v>
      </c>
      <c r="G5" s="213" t="s">
        <v>898</v>
      </c>
      <c r="H5" s="214" t="s">
        <v>902</v>
      </c>
      <c r="I5" s="214" t="s">
        <v>904</v>
      </c>
      <c r="J5" s="194" t="s">
        <v>812</v>
      </c>
      <c r="K5" s="22" t="s">
        <v>811</v>
      </c>
      <c r="L5" s="194" t="s">
        <v>1259</v>
      </c>
      <c r="M5" s="215" t="s">
        <v>809</v>
      </c>
      <c r="N5" s="215" t="s">
        <v>1255</v>
      </c>
      <c r="O5" s="216" t="s">
        <v>1256</v>
      </c>
      <c r="P5" s="215" t="s">
        <v>1257</v>
      </c>
    </row>
    <row r="6" spans="1:16" x14ac:dyDescent="0.25">
      <c r="A6">
        <v>1</v>
      </c>
      <c r="B6" s="97" t="s">
        <v>10</v>
      </c>
      <c r="C6" s="97" t="s">
        <v>1254</v>
      </c>
      <c r="D6" s="98" t="s">
        <v>1260</v>
      </c>
      <c r="E6" s="106">
        <v>9</v>
      </c>
      <c r="F6" s="195" t="s">
        <v>1261</v>
      </c>
      <c r="G6" s="106">
        <v>11</v>
      </c>
      <c r="H6" s="106">
        <v>11001010100</v>
      </c>
      <c r="I6" s="106">
        <v>11001010100</v>
      </c>
      <c r="J6" s="30" t="s">
        <v>11</v>
      </c>
      <c r="K6" s="26" t="s">
        <v>8</v>
      </c>
      <c r="L6" s="185">
        <v>11204300</v>
      </c>
      <c r="M6" s="191">
        <v>11204300</v>
      </c>
      <c r="N6" s="183">
        <v>11204300</v>
      </c>
      <c r="O6" t="s">
        <v>1262</v>
      </c>
      <c r="P6" s="82">
        <v>11204300</v>
      </c>
    </row>
    <row r="7" spans="1:16" x14ac:dyDescent="0.25">
      <c r="A7">
        <v>2</v>
      </c>
      <c r="B7" s="97" t="s">
        <v>12</v>
      </c>
      <c r="C7" s="97" t="s">
        <v>914</v>
      </c>
      <c r="D7" s="98" t="s">
        <v>914</v>
      </c>
      <c r="E7" s="106">
        <v>9</v>
      </c>
      <c r="F7" s="195" t="s">
        <v>1263</v>
      </c>
      <c r="G7" s="106">
        <v>11</v>
      </c>
      <c r="H7" s="106">
        <v>11001010200</v>
      </c>
      <c r="I7" s="98">
        <v>11001010200</v>
      </c>
      <c r="J7" s="31" t="s">
        <v>13</v>
      </c>
      <c r="K7" s="26" t="s">
        <v>8</v>
      </c>
      <c r="L7" s="186">
        <v>781974</v>
      </c>
      <c r="M7" s="191">
        <v>781974</v>
      </c>
      <c r="N7" s="183">
        <v>781974</v>
      </c>
      <c r="O7" t="s">
        <v>1262</v>
      </c>
      <c r="P7" s="82">
        <v>781974</v>
      </c>
    </row>
    <row r="8" spans="1:16" x14ac:dyDescent="0.25">
      <c r="A8">
        <v>3</v>
      </c>
      <c r="B8" s="97" t="s">
        <v>14</v>
      </c>
      <c r="C8" s="97" t="s">
        <v>813</v>
      </c>
      <c r="D8" s="98" t="s">
        <v>813</v>
      </c>
      <c r="E8" s="106">
        <v>9</v>
      </c>
      <c r="F8" s="195" t="s">
        <v>1264</v>
      </c>
      <c r="G8" s="106">
        <v>11</v>
      </c>
      <c r="H8" s="106">
        <v>11001010300</v>
      </c>
      <c r="I8" s="106">
        <v>11001010300</v>
      </c>
      <c r="J8" s="30" t="s">
        <v>15</v>
      </c>
      <c r="K8" s="26" t="s">
        <v>8</v>
      </c>
      <c r="L8" s="186">
        <v>10694872</v>
      </c>
      <c r="M8" s="191">
        <v>10694872</v>
      </c>
      <c r="N8" s="183">
        <v>10694872</v>
      </c>
      <c r="O8" t="s">
        <v>1262</v>
      </c>
      <c r="P8" s="82">
        <v>10694872</v>
      </c>
    </row>
    <row r="9" spans="1:16" x14ac:dyDescent="0.25">
      <c r="A9">
        <v>4</v>
      </c>
      <c r="B9" s="97" t="s">
        <v>16</v>
      </c>
      <c r="C9" s="97" t="s">
        <v>814</v>
      </c>
      <c r="D9" s="98" t="s">
        <v>814</v>
      </c>
      <c r="E9" s="106">
        <v>9</v>
      </c>
      <c r="F9" s="195" t="s">
        <v>1265</v>
      </c>
      <c r="G9" s="106">
        <v>11</v>
      </c>
      <c r="H9" s="106">
        <v>11001010400</v>
      </c>
      <c r="I9" s="106">
        <v>11001010400</v>
      </c>
      <c r="J9" s="30" t="s">
        <v>17</v>
      </c>
      <c r="K9" s="26" t="s">
        <v>8</v>
      </c>
      <c r="L9" s="186">
        <v>526774.56000000006</v>
      </c>
      <c r="M9" s="191">
        <v>526774</v>
      </c>
      <c r="N9" s="183">
        <v>526774</v>
      </c>
      <c r="O9" t="s">
        <v>1262</v>
      </c>
      <c r="P9" s="82">
        <v>526774</v>
      </c>
    </row>
    <row r="10" spans="1:16" x14ac:dyDescent="0.25">
      <c r="A10">
        <v>5</v>
      </c>
      <c r="B10" s="97" t="s">
        <v>18</v>
      </c>
      <c r="C10" s="97" t="s">
        <v>815</v>
      </c>
      <c r="D10" s="98" t="s">
        <v>815</v>
      </c>
      <c r="E10" s="106">
        <v>9</v>
      </c>
      <c r="F10" s="195" t="s">
        <v>1266</v>
      </c>
      <c r="G10" s="106">
        <v>11</v>
      </c>
      <c r="H10" s="106">
        <v>11001010500</v>
      </c>
      <c r="I10" s="106">
        <v>11001010500</v>
      </c>
      <c r="J10" s="30" t="s">
        <v>19</v>
      </c>
      <c r="K10" s="26" t="s">
        <v>8</v>
      </c>
      <c r="L10" s="186">
        <v>498339.59</v>
      </c>
      <c r="M10" s="191">
        <v>498339</v>
      </c>
      <c r="N10" s="183">
        <v>498356</v>
      </c>
      <c r="O10" t="s">
        <v>1262</v>
      </c>
      <c r="P10" s="82">
        <v>498356</v>
      </c>
    </row>
    <row r="11" spans="1:16" x14ac:dyDescent="0.25">
      <c r="A11">
        <v>6</v>
      </c>
      <c r="B11" s="97" t="s">
        <v>20</v>
      </c>
      <c r="C11" s="97" t="s">
        <v>816</v>
      </c>
      <c r="D11" s="98" t="s">
        <v>816</v>
      </c>
      <c r="E11" s="106">
        <v>9</v>
      </c>
      <c r="F11" s="195" t="s">
        <v>1267</v>
      </c>
      <c r="G11" s="106">
        <v>11</v>
      </c>
      <c r="H11" s="106">
        <v>11001010600</v>
      </c>
      <c r="I11" s="106">
        <v>11001010600</v>
      </c>
      <c r="J11" s="30" t="s">
        <v>21</v>
      </c>
      <c r="K11" s="26" t="s">
        <v>8</v>
      </c>
      <c r="L11" s="186">
        <v>1198263.51</v>
      </c>
      <c r="M11" s="191">
        <v>1198263</v>
      </c>
      <c r="N11" s="183">
        <v>1198263</v>
      </c>
      <c r="O11" t="s">
        <v>1262</v>
      </c>
      <c r="P11" s="82">
        <v>1198263</v>
      </c>
    </row>
    <row r="12" spans="1:16" x14ac:dyDescent="0.25">
      <c r="A12">
        <v>7</v>
      </c>
      <c r="B12" s="97" t="s">
        <v>22</v>
      </c>
      <c r="C12" s="97" t="s">
        <v>817</v>
      </c>
      <c r="D12" s="98" t="s">
        <v>817</v>
      </c>
      <c r="E12" s="106">
        <v>9</v>
      </c>
      <c r="F12" s="195" t="s">
        <v>1268</v>
      </c>
      <c r="G12" s="106">
        <v>11</v>
      </c>
      <c r="H12" s="106">
        <v>11001010700</v>
      </c>
      <c r="I12" s="106">
        <v>11001010700</v>
      </c>
      <c r="J12" s="30" t="s">
        <v>23</v>
      </c>
      <c r="K12" s="26" t="s">
        <v>8</v>
      </c>
      <c r="L12" s="186">
        <v>363330.82</v>
      </c>
      <c r="M12" s="191">
        <v>363330</v>
      </c>
      <c r="N12" s="183">
        <v>363330</v>
      </c>
      <c r="O12" t="s">
        <v>1262</v>
      </c>
      <c r="P12" s="82">
        <v>363330</v>
      </c>
    </row>
    <row r="13" spans="1:16" x14ac:dyDescent="0.25">
      <c r="A13">
        <v>8</v>
      </c>
      <c r="B13" s="97" t="s">
        <v>24</v>
      </c>
      <c r="C13" s="97" t="s">
        <v>818</v>
      </c>
      <c r="D13" s="98" t="s">
        <v>818</v>
      </c>
      <c r="E13" s="106">
        <v>9</v>
      </c>
      <c r="F13" s="195" t="s">
        <v>1269</v>
      </c>
      <c r="G13" s="106">
        <v>11</v>
      </c>
      <c r="H13" s="106">
        <v>11001010800</v>
      </c>
      <c r="I13" s="106">
        <v>11001010800</v>
      </c>
      <c r="J13" s="30" t="s">
        <v>25</v>
      </c>
      <c r="K13" s="26" t="s">
        <v>8</v>
      </c>
      <c r="L13" s="186">
        <v>1393330.52</v>
      </c>
      <c r="M13" s="191">
        <v>1393330</v>
      </c>
      <c r="N13" s="183">
        <v>1393330</v>
      </c>
      <c r="O13" t="s">
        <v>1262</v>
      </c>
      <c r="P13" s="82">
        <v>1393330</v>
      </c>
    </row>
    <row r="14" spans="1:16" x14ac:dyDescent="0.25">
      <c r="A14">
        <v>9</v>
      </c>
      <c r="B14" s="97" t="s">
        <v>26</v>
      </c>
      <c r="C14" s="97" t="s">
        <v>819</v>
      </c>
      <c r="D14" s="98" t="s">
        <v>819</v>
      </c>
      <c r="E14" s="106">
        <v>9</v>
      </c>
      <c r="F14" s="195" t="s">
        <v>1270</v>
      </c>
      <c r="G14" s="106">
        <v>11</v>
      </c>
      <c r="H14" s="106">
        <v>11001010900</v>
      </c>
      <c r="I14" s="106">
        <v>11001010900</v>
      </c>
      <c r="J14" s="30" t="s">
        <v>27</v>
      </c>
      <c r="K14" s="26" t="s">
        <v>8</v>
      </c>
      <c r="L14" s="186">
        <v>2620557.9</v>
      </c>
      <c r="M14" s="191">
        <v>2620557</v>
      </c>
      <c r="N14" s="183">
        <v>2620557</v>
      </c>
      <c r="O14" t="s">
        <v>1262</v>
      </c>
      <c r="P14" s="82">
        <v>2620557</v>
      </c>
    </row>
    <row r="15" spans="1:16" x14ac:dyDescent="0.25">
      <c r="A15">
        <v>10</v>
      </c>
      <c r="B15" s="97" t="s">
        <v>30</v>
      </c>
      <c r="C15" s="97" t="s">
        <v>820</v>
      </c>
      <c r="D15" s="98" t="s">
        <v>820</v>
      </c>
      <c r="E15" s="106">
        <v>11</v>
      </c>
      <c r="F15" s="196">
        <v>11001020101</v>
      </c>
      <c r="G15" s="106">
        <v>11</v>
      </c>
      <c r="H15" s="106">
        <v>11001020101</v>
      </c>
      <c r="I15" s="106">
        <v>11001020101</v>
      </c>
      <c r="J15" s="30" t="s">
        <v>31</v>
      </c>
      <c r="K15" s="26" t="s">
        <v>8</v>
      </c>
      <c r="L15" s="186">
        <v>917837405.91999996</v>
      </c>
      <c r="M15" s="191">
        <v>917837405</v>
      </c>
      <c r="N15" s="183">
        <v>917837405</v>
      </c>
      <c r="O15" t="s">
        <v>1262</v>
      </c>
      <c r="P15" s="82">
        <v>917837405</v>
      </c>
    </row>
    <row r="16" spans="1:16" x14ac:dyDescent="0.25">
      <c r="A16">
        <v>11</v>
      </c>
      <c r="B16" s="97" t="s">
        <v>32</v>
      </c>
      <c r="C16" s="97" t="s">
        <v>821</v>
      </c>
      <c r="D16" s="98" t="s">
        <v>821</v>
      </c>
      <c r="E16" s="106">
        <v>11</v>
      </c>
      <c r="F16" s="196">
        <v>11001020103</v>
      </c>
      <c r="G16" s="106">
        <v>11</v>
      </c>
      <c r="H16" s="106">
        <v>11001020103</v>
      </c>
      <c r="I16" s="106">
        <v>11001020103</v>
      </c>
      <c r="J16" s="30" t="s">
        <v>33</v>
      </c>
      <c r="K16" s="26" t="s">
        <v>8</v>
      </c>
      <c r="L16" s="186">
        <v>101977090.44</v>
      </c>
      <c r="M16" s="191">
        <v>101977090</v>
      </c>
      <c r="N16" s="183">
        <v>101977090</v>
      </c>
      <c r="O16" t="s">
        <v>1262</v>
      </c>
      <c r="P16" s="82">
        <v>101977090</v>
      </c>
    </row>
    <row r="17" spans="1:16" x14ac:dyDescent="0.25">
      <c r="A17">
        <v>12</v>
      </c>
      <c r="B17" s="97" t="s">
        <v>34</v>
      </c>
      <c r="C17" s="97" t="s">
        <v>822</v>
      </c>
      <c r="D17" s="98" t="s">
        <v>822</v>
      </c>
      <c r="E17" s="106">
        <v>11</v>
      </c>
      <c r="F17" s="196">
        <v>11001020106</v>
      </c>
      <c r="G17" s="106">
        <v>11</v>
      </c>
      <c r="H17" s="106">
        <v>11001020106</v>
      </c>
      <c r="I17" s="106">
        <v>11001020106</v>
      </c>
      <c r="J17" s="30" t="s">
        <v>35</v>
      </c>
      <c r="K17" s="26" t="s">
        <v>8</v>
      </c>
      <c r="L17" s="186">
        <v>11775541.77</v>
      </c>
      <c r="M17" s="191">
        <v>11775541</v>
      </c>
      <c r="N17" s="183">
        <v>11775541</v>
      </c>
      <c r="O17" t="s">
        <v>1262</v>
      </c>
      <c r="P17" s="82">
        <v>11775541</v>
      </c>
    </row>
    <row r="18" spans="1:16" x14ac:dyDescent="0.25">
      <c r="A18">
        <v>13</v>
      </c>
      <c r="B18" s="97" t="s">
        <v>36</v>
      </c>
      <c r="C18" s="97" t="s">
        <v>823</v>
      </c>
      <c r="D18" s="98" t="s">
        <v>823</v>
      </c>
      <c r="E18" s="106">
        <v>11</v>
      </c>
      <c r="F18" s="196">
        <v>11001020107</v>
      </c>
      <c r="G18" s="106">
        <v>11</v>
      </c>
      <c r="H18" s="106">
        <v>11001020107</v>
      </c>
      <c r="I18" s="106">
        <v>11001020107</v>
      </c>
      <c r="J18" s="30" t="s">
        <v>37</v>
      </c>
      <c r="K18" s="26" t="s">
        <v>8</v>
      </c>
      <c r="L18" s="186">
        <v>38796712.200000003</v>
      </c>
      <c r="M18" s="191">
        <v>38796712</v>
      </c>
      <c r="N18" s="183">
        <v>38796712</v>
      </c>
      <c r="O18" t="s">
        <v>1262</v>
      </c>
      <c r="P18" s="82">
        <v>38796712</v>
      </c>
    </row>
    <row r="19" spans="1:16" x14ac:dyDescent="0.25">
      <c r="A19">
        <v>14</v>
      </c>
      <c r="B19" s="97" t="s">
        <v>38</v>
      </c>
      <c r="C19" s="97" t="s">
        <v>824</v>
      </c>
      <c r="D19" s="98" t="s">
        <v>824</v>
      </c>
      <c r="E19" s="106">
        <v>11</v>
      </c>
      <c r="F19" s="196">
        <v>11001020109</v>
      </c>
      <c r="G19" s="106">
        <v>11</v>
      </c>
      <c r="H19" s="106">
        <v>11001020109</v>
      </c>
      <c r="I19" s="106">
        <v>11001020109</v>
      </c>
      <c r="J19" s="30" t="s">
        <v>39</v>
      </c>
      <c r="K19" s="26" t="s">
        <v>8</v>
      </c>
      <c r="L19" s="186">
        <v>186338280.62</v>
      </c>
      <c r="M19" s="191">
        <v>186338280</v>
      </c>
      <c r="N19" s="183">
        <v>186338280</v>
      </c>
      <c r="O19" t="s">
        <v>1262</v>
      </c>
      <c r="P19" s="82">
        <v>186338280</v>
      </c>
    </row>
    <row r="20" spans="1:16" x14ac:dyDescent="0.25">
      <c r="A20">
        <v>15</v>
      </c>
      <c r="B20" s="97" t="s">
        <v>40</v>
      </c>
      <c r="C20" s="97" t="s">
        <v>825</v>
      </c>
      <c r="D20" s="98" t="s">
        <v>825</v>
      </c>
      <c r="E20" s="106">
        <v>11</v>
      </c>
      <c r="F20" s="196">
        <v>11001020202</v>
      </c>
      <c r="G20" s="106">
        <v>11</v>
      </c>
      <c r="H20" s="106">
        <v>11001020202</v>
      </c>
      <c r="I20" s="106">
        <v>11001020202</v>
      </c>
      <c r="J20" s="30" t="s">
        <v>41</v>
      </c>
      <c r="K20" s="26" t="s">
        <v>8</v>
      </c>
      <c r="L20" s="186">
        <v>945192081.13</v>
      </c>
      <c r="M20" s="191">
        <v>945192081</v>
      </c>
      <c r="N20" s="183">
        <v>945192081</v>
      </c>
      <c r="O20" t="s">
        <v>1262</v>
      </c>
      <c r="P20" s="82">
        <v>945192081</v>
      </c>
    </row>
    <row r="21" spans="1:16" x14ac:dyDescent="0.25">
      <c r="A21">
        <v>16</v>
      </c>
      <c r="B21" s="97" t="s">
        <v>42</v>
      </c>
      <c r="C21" s="97" t="s">
        <v>826</v>
      </c>
      <c r="D21" s="98" t="s">
        <v>826</v>
      </c>
      <c r="E21" s="106">
        <v>11</v>
      </c>
      <c r="F21" s="196">
        <v>11001020203</v>
      </c>
      <c r="G21" s="106">
        <v>11</v>
      </c>
      <c r="H21" s="106">
        <v>11001020203</v>
      </c>
      <c r="I21" s="106">
        <v>11001020203</v>
      </c>
      <c r="J21" s="30" t="s">
        <v>43</v>
      </c>
      <c r="K21" s="26" t="s">
        <v>8</v>
      </c>
      <c r="L21" s="186">
        <v>24430484129.23</v>
      </c>
      <c r="M21" s="191">
        <v>24430484129</v>
      </c>
      <c r="N21" s="183">
        <v>24430484129</v>
      </c>
      <c r="O21" t="s">
        <v>1262</v>
      </c>
      <c r="P21" s="82">
        <v>24430484129</v>
      </c>
    </row>
    <row r="22" spans="1:16" x14ac:dyDescent="0.25">
      <c r="A22">
        <v>17</v>
      </c>
      <c r="B22" s="97" t="s">
        <v>44</v>
      </c>
      <c r="C22" s="97" t="s">
        <v>827</v>
      </c>
      <c r="D22" s="98" t="s">
        <v>827</v>
      </c>
      <c r="E22" s="106">
        <v>11</v>
      </c>
      <c r="F22" s="196">
        <v>11001020204</v>
      </c>
      <c r="G22" s="106">
        <v>11</v>
      </c>
      <c r="H22" s="106">
        <v>11001020204</v>
      </c>
      <c r="I22" s="106">
        <v>11001020204</v>
      </c>
      <c r="J22" s="30" t="s">
        <v>45</v>
      </c>
      <c r="K22" s="26" t="s">
        <v>8</v>
      </c>
      <c r="L22" s="186">
        <v>43963315.219999999</v>
      </c>
      <c r="M22" s="191">
        <v>43963315</v>
      </c>
      <c r="N22" s="183">
        <v>43963315</v>
      </c>
      <c r="O22" t="s">
        <v>1262</v>
      </c>
      <c r="P22" s="82">
        <v>43963315</v>
      </c>
    </row>
    <row r="23" spans="1:16" x14ac:dyDescent="0.25">
      <c r="A23">
        <v>18</v>
      </c>
      <c r="B23" s="97" t="s">
        <v>46</v>
      </c>
      <c r="C23" s="97" t="s">
        <v>828</v>
      </c>
      <c r="D23" s="98" t="s">
        <v>828</v>
      </c>
      <c r="E23" s="106">
        <v>11</v>
      </c>
      <c r="F23" s="196">
        <v>11001020205</v>
      </c>
      <c r="G23" s="106">
        <v>11</v>
      </c>
      <c r="H23" s="106">
        <v>11001020205</v>
      </c>
      <c r="I23" s="106">
        <v>11001020205</v>
      </c>
      <c r="J23" s="31" t="s">
        <v>47</v>
      </c>
      <c r="K23" s="26" t="s">
        <v>8</v>
      </c>
      <c r="L23" s="186">
        <v>935039439.63999999</v>
      </c>
      <c r="M23" s="191">
        <v>935039439</v>
      </c>
      <c r="N23" s="183">
        <v>935039439</v>
      </c>
      <c r="O23" t="s">
        <v>1262</v>
      </c>
      <c r="P23" s="82">
        <v>935039439</v>
      </c>
    </row>
    <row r="24" spans="1:16" x14ac:dyDescent="0.25">
      <c r="A24">
        <v>19</v>
      </c>
      <c r="B24" s="97" t="s">
        <v>48</v>
      </c>
      <c r="C24" s="97" t="s">
        <v>829</v>
      </c>
      <c r="D24" s="98" t="s">
        <v>829</v>
      </c>
      <c r="E24" s="106">
        <v>11</v>
      </c>
      <c r="F24" s="196">
        <v>11001020206</v>
      </c>
      <c r="G24" s="106">
        <v>11</v>
      </c>
      <c r="H24" s="106">
        <v>11001020206</v>
      </c>
      <c r="I24" s="106">
        <v>11001020206</v>
      </c>
      <c r="J24" s="31" t="s">
        <v>49</v>
      </c>
      <c r="K24" s="26" t="s">
        <v>8</v>
      </c>
      <c r="L24" s="186">
        <v>5280887.96</v>
      </c>
      <c r="M24" s="191">
        <v>5280887</v>
      </c>
      <c r="N24" s="183">
        <v>5280887</v>
      </c>
      <c r="O24" t="s">
        <v>1262</v>
      </c>
      <c r="P24" s="82">
        <v>5280887</v>
      </c>
    </row>
    <row r="25" spans="1:16" x14ac:dyDescent="0.25">
      <c r="A25">
        <v>20</v>
      </c>
      <c r="B25" s="97" t="s">
        <v>50</v>
      </c>
      <c r="C25" s="97" t="s">
        <v>830</v>
      </c>
      <c r="D25" s="98" t="s">
        <v>830</v>
      </c>
      <c r="E25" s="106">
        <v>11</v>
      </c>
      <c r="F25" s="196">
        <v>11001020303</v>
      </c>
      <c r="G25" s="106">
        <v>11</v>
      </c>
      <c r="H25" s="106">
        <v>11001020303</v>
      </c>
      <c r="I25" s="106">
        <v>11001020303</v>
      </c>
      <c r="J25" s="31" t="s">
        <v>51</v>
      </c>
      <c r="K25" s="26" t="s">
        <v>8</v>
      </c>
      <c r="L25" s="186">
        <v>28595144.359999999</v>
      </c>
      <c r="M25" s="191">
        <v>28595144</v>
      </c>
      <c r="N25" s="183">
        <v>28595144</v>
      </c>
      <c r="O25" t="s">
        <v>1262</v>
      </c>
      <c r="P25" s="82">
        <v>28595144</v>
      </c>
    </row>
    <row r="26" spans="1:16" x14ac:dyDescent="0.25">
      <c r="A26">
        <v>21</v>
      </c>
      <c r="B26" s="97" t="s">
        <v>52</v>
      </c>
      <c r="C26" s="97" t="s">
        <v>831</v>
      </c>
      <c r="D26" s="98" t="s">
        <v>831</v>
      </c>
      <c r="E26" s="106">
        <v>11</v>
      </c>
      <c r="F26" s="196">
        <v>11001020401</v>
      </c>
      <c r="G26" s="106">
        <v>11</v>
      </c>
      <c r="H26" s="106">
        <v>11001020401</v>
      </c>
      <c r="I26" s="106">
        <v>11001020401</v>
      </c>
      <c r="J26" s="31" t="s">
        <v>53</v>
      </c>
      <c r="K26" s="26" t="s">
        <v>8</v>
      </c>
      <c r="L26" s="186">
        <v>3847262444</v>
      </c>
      <c r="M26" s="191">
        <v>3847262444</v>
      </c>
      <c r="N26" s="183">
        <v>3847262444</v>
      </c>
      <c r="O26" t="s">
        <v>1262</v>
      </c>
      <c r="P26" s="82">
        <v>3847262444</v>
      </c>
    </row>
    <row r="27" spans="1:16" x14ac:dyDescent="0.25">
      <c r="A27">
        <v>22</v>
      </c>
      <c r="B27" s="97" t="s">
        <v>54</v>
      </c>
      <c r="C27" s="97" t="s">
        <v>832</v>
      </c>
      <c r="D27" s="98" t="s">
        <v>832</v>
      </c>
      <c r="E27" s="106">
        <v>11</v>
      </c>
      <c r="F27" s="196">
        <v>11001020402</v>
      </c>
      <c r="G27" s="106">
        <v>11</v>
      </c>
      <c r="H27" s="106">
        <v>11001020402</v>
      </c>
      <c r="I27" s="106">
        <v>11001020402</v>
      </c>
      <c r="J27" s="31" t="s">
        <v>55</v>
      </c>
      <c r="K27" s="26" t="s">
        <v>8</v>
      </c>
      <c r="L27" s="186">
        <v>164551657.68000001</v>
      </c>
      <c r="M27" s="191">
        <v>164551657</v>
      </c>
      <c r="N27" s="183">
        <v>164551657</v>
      </c>
      <c r="O27" t="s">
        <v>1262</v>
      </c>
      <c r="P27" s="82">
        <v>164551657</v>
      </c>
    </row>
    <row r="28" spans="1:16" x14ac:dyDescent="0.25">
      <c r="A28">
        <v>23</v>
      </c>
      <c r="B28" s="97" t="s">
        <v>56</v>
      </c>
      <c r="C28" s="97" t="s">
        <v>833</v>
      </c>
      <c r="D28" s="98" t="s">
        <v>833</v>
      </c>
      <c r="E28" s="106">
        <v>11</v>
      </c>
      <c r="F28" s="196">
        <v>11001020403</v>
      </c>
      <c r="G28" s="106">
        <v>11</v>
      </c>
      <c r="H28" s="106">
        <v>11001020403</v>
      </c>
      <c r="I28" s="106">
        <v>11001020403</v>
      </c>
      <c r="J28" s="31" t="s">
        <v>57</v>
      </c>
      <c r="K28" s="26" t="s">
        <v>8</v>
      </c>
      <c r="L28" s="186">
        <v>32911849</v>
      </c>
      <c r="M28" s="191">
        <v>32911849</v>
      </c>
      <c r="N28" s="183">
        <v>32911849</v>
      </c>
      <c r="O28" t="s">
        <v>1262</v>
      </c>
      <c r="P28" s="82">
        <v>32911849</v>
      </c>
    </row>
    <row r="29" spans="1:16" x14ac:dyDescent="0.25">
      <c r="A29">
        <v>24</v>
      </c>
      <c r="B29" s="97" t="s">
        <v>58</v>
      </c>
      <c r="C29" s="97" t="s">
        <v>834</v>
      </c>
      <c r="D29" s="98" t="s">
        <v>834</v>
      </c>
      <c r="E29" s="106">
        <v>11</v>
      </c>
      <c r="F29" s="196">
        <v>11001020404</v>
      </c>
      <c r="G29" s="106">
        <v>11</v>
      </c>
      <c r="H29" s="106">
        <v>11001020404</v>
      </c>
      <c r="I29" s="106">
        <v>11001020404</v>
      </c>
      <c r="J29" s="31" t="s">
        <v>59</v>
      </c>
      <c r="K29" s="26" t="s">
        <v>8</v>
      </c>
      <c r="L29" s="186">
        <v>87975405.629999995</v>
      </c>
      <c r="M29" s="191">
        <v>87975405</v>
      </c>
      <c r="N29" s="183">
        <v>87975405</v>
      </c>
      <c r="O29" t="s">
        <v>1262</v>
      </c>
      <c r="P29" s="82">
        <v>87975405</v>
      </c>
    </row>
    <row r="30" spans="1:16" x14ac:dyDescent="0.25">
      <c r="A30">
        <v>25</v>
      </c>
      <c r="B30" s="97" t="s">
        <v>60</v>
      </c>
      <c r="C30" s="97" t="s">
        <v>835</v>
      </c>
      <c r="D30" s="98" t="s">
        <v>835</v>
      </c>
      <c r="E30" s="106">
        <v>11</v>
      </c>
      <c r="F30" s="196">
        <v>11001020501</v>
      </c>
      <c r="G30" s="106">
        <v>11</v>
      </c>
      <c r="H30" s="106">
        <v>11001020501</v>
      </c>
      <c r="I30" s="106">
        <v>11001020501</v>
      </c>
      <c r="J30" s="31" t="s">
        <v>61</v>
      </c>
      <c r="K30" s="26" t="s">
        <v>8</v>
      </c>
      <c r="L30" s="186">
        <v>52744585.049999997</v>
      </c>
      <c r="M30" s="191">
        <v>52744585</v>
      </c>
      <c r="N30" s="183">
        <v>52744585</v>
      </c>
      <c r="O30" t="s">
        <v>1262</v>
      </c>
      <c r="P30" s="82">
        <v>52744585</v>
      </c>
    </row>
    <row r="31" spans="1:16" x14ac:dyDescent="0.25">
      <c r="A31">
        <v>26</v>
      </c>
      <c r="B31" s="97" t="s">
        <v>62</v>
      </c>
      <c r="C31" s="97" t="s">
        <v>836</v>
      </c>
      <c r="D31" s="98" t="s">
        <v>836</v>
      </c>
      <c r="E31" s="106">
        <v>11</v>
      </c>
      <c r="F31" s="196">
        <v>11001020502</v>
      </c>
      <c r="G31" s="106">
        <v>11</v>
      </c>
      <c r="H31" s="106">
        <v>11001020502</v>
      </c>
      <c r="I31" s="106">
        <v>11001020502</v>
      </c>
      <c r="J31" s="31" t="s">
        <v>63</v>
      </c>
      <c r="K31" s="26" t="s">
        <v>8</v>
      </c>
      <c r="L31" s="186">
        <v>113456897.28</v>
      </c>
      <c r="M31" s="191">
        <v>113456897</v>
      </c>
      <c r="N31" s="183">
        <v>113456897</v>
      </c>
      <c r="O31" t="s">
        <v>1262</v>
      </c>
      <c r="P31" s="82">
        <v>113456897</v>
      </c>
    </row>
    <row r="32" spans="1:16" x14ac:dyDescent="0.25">
      <c r="A32">
        <v>27</v>
      </c>
      <c r="B32" s="97" t="s">
        <v>64</v>
      </c>
      <c r="C32" s="97" t="s">
        <v>837</v>
      </c>
      <c r="D32" s="98" t="s">
        <v>837</v>
      </c>
      <c r="E32" s="106">
        <v>11</v>
      </c>
      <c r="F32" s="196">
        <v>11001020503</v>
      </c>
      <c r="G32" s="106">
        <v>11</v>
      </c>
      <c r="H32" s="106">
        <v>11001020503</v>
      </c>
      <c r="I32" s="106">
        <v>11001020503</v>
      </c>
      <c r="J32" s="31" t="s">
        <v>65</v>
      </c>
      <c r="K32" s="26" t="s">
        <v>8</v>
      </c>
      <c r="L32" s="186">
        <v>14958416.6</v>
      </c>
      <c r="M32" s="191">
        <v>14958416</v>
      </c>
      <c r="N32" s="183">
        <v>14958416</v>
      </c>
      <c r="O32" t="s">
        <v>1262</v>
      </c>
      <c r="P32" s="82">
        <v>14958416</v>
      </c>
    </row>
    <row r="33" spans="1:16" x14ac:dyDescent="0.25">
      <c r="A33">
        <v>28</v>
      </c>
      <c r="B33" s="97" t="s">
        <v>66</v>
      </c>
      <c r="C33" s="97" t="s">
        <v>838</v>
      </c>
      <c r="D33" s="98" t="s">
        <v>838</v>
      </c>
      <c r="E33" s="106">
        <v>11</v>
      </c>
      <c r="F33" s="196">
        <v>11001020504</v>
      </c>
      <c r="G33" s="106">
        <v>11</v>
      </c>
      <c r="H33" s="106">
        <v>11001020504</v>
      </c>
      <c r="I33" s="106">
        <v>11001020504</v>
      </c>
      <c r="J33" s="31" t="s">
        <v>67</v>
      </c>
      <c r="K33" s="26" t="s">
        <v>8</v>
      </c>
      <c r="L33" s="186">
        <v>0</v>
      </c>
      <c r="M33" s="191">
        <v>0</v>
      </c>
      <c r="N33" s="183">
        <v>0</v>
      </c>
      <c r="O33" t="s">
        <v>1262</v>
      </c>
      <c r="P33" s="82">
        <v>0</v>
      </c>
    </row>
    <row r="34" spans="1:16" x14ac:dyDescent="0.25">
      <c r="A34">
        <v>29</v>
      </c>
      <c r="B34" s="97" t="s">
        <v>68</v>
      </c>
      <c r="C34" s="97" t="s">
        <v>839</v>
      </c>
      <c r="D34" s="98" t="s">
        <v>839</v>
      </c>
      <c r="E34" s="106">
        <v>11</v>
      </c>
      <c r="F34" s="196">
        <v>11001020601</v>
      </c>
      <c r="G34" s="106">
        <v>11</v>
      </c>
      <c r="H34" s="106">
        <v>11001020601</v>
      </c>
      <c r="I34" s="106">
        <v>11001020601</v>
      </c>
      <c r="J34" s="31" t="s">
        <v>69</v>
      </c>
      <c r="K34" s="26" t="s">
        <v>8</v>
      </c>
      <c r="L34" s="186">
        <v>186586589.83000001</v>
      </c>
      <c r="M34" s="191">
        <v>186586589</v>
      </c>
      <c r="N34" s="183">
        <v>186586589</v>
      </c>
      <c r="O34" t="s">
        <v>1262</v>
      </c>
      <c r="P34" s="82">
        <v>186586589</v>
      </c>
    </row>
    <row r="35" spans="1:16" x14ac:dyDescent="0.25">
      <c r="A35">
        <v>30</v>
      </c>
      <c r="B35" s="97" t="s">
        <v>73</v>
      </c>
      <c r="C35" s="97" t="s">
        <v>840</v>
      </c>
      <c r="D35" s="98" t="s">
        <v>840</v>
      </c>
      <c r="E35" s="106">
        <v>7</v>
      </c>
      <c r="F35" s="196" t="s">
        <v>1271</v>
      </c>
      <c r="G35" s="106">
        <v>11</v>
      </c>
      <c r="H35" s="106">
        <v>11002010000</v>
      </c>
      <c r="I35" s="106">
        <v>11002010000</v>
      </c>
      <c r="J35" s="28" t="s">
        <v>74</v>
      </c>
      <c r="K35" s="31" t="s">
        <v>85</v>
      </c>
      <c r="L35" s="186">
        <v>34206074183.619999</v>
      </c>
      <c r="M35" s="191">
        <v>34206074183</v>
      </c>
      <c r="N35" s="183">
        <v>34206074183</v>
      </c>
      <c r="O35" t="s">
        <v>1262</v>
      </c>
      <c r="P35" s="82">
        <v>34206074183</v>
      </c>
    </row>
    <row r="36" spans="1:16" x14ac:dyDescent="0.25">
      <c r="A36">
        <v>31</v>
      </c>
      <c r="B36" s="97" t="s">
        <v>75</v>
      </c>
      <c r="C36" s="97" t="s">
        <v>841</v>
      </c>
      <c r="D36" s="98" t="s">
        <v>841</v>
      </c>
      <c r="E36" s="106">
        <v>7</v>
      </c>
      <c r="F36" s="196" t="s">
        <v>1272</v>
      </c>
      <c r="G36" s="106">
        <v>11</v>
      </c>
      <c r="H36" s="106">
        <v>11002020000</v>
      </c>
      <c r="I36" s="106">
        <v>11002020000</v>
      </c>
      <c r="J36" s="28" t="s">
        <v>76</v>
      </c>
      <c r="K36" s="31" t="s">
        <v>85</v>
      </c>
      <c r="L36" s="186">
        <v>159291000</v>
      </c>
      <c r="M36" s="191">
        <v>159291000</v>
      </c>
      <c r="N36" s="183">
        <v>159291000</v>
      </c>
      <c r="O36" t="s">
        <v>1262</v>
      </c>
      <c r="P36" s="82">
        <v>159291000</v>
      </c>
    </row>
    <row r="37" spans="1:16" x14ac:dyDescent="0.25">
      <c r="A37">
        <v>32</v>
      </c>
      <c r="B37" s="97" t="s">
        <v>77</v>
      </c>
      <c r="C37" s="97" t="s">
        <v>842</v>
      </c>
      <c r="D37" s="98" t="s">
        <v>842</v>
      </c>
      <c r="E37" s="106">
        <v>7</v>
      </c>
      <c r="F37" s="196" t="s">
        <v>1273</v>
      </c>
      <c r="G37" s="106">
        <v>11</v>
      </c>
      <c r="H37" s="106">
        <v>11002040000</v>
      </c>
      <c r="I37" s="106">
        <v>11002040000</v>
      </c>
      <c r="J37" s="28" t="s">
        <v>78</v>
      </c>
      <c r="K37" s="31" t="s">
        <v>85</v>
      </c>
      <c r="L37" s="186">
        <v>0</v>
      </c>
      <c r="M37" s="191">
        <v>0</v>
      </c>
      <c r="N37" s="183">
        <v>0</v>
      </c>
      <c r="O37" t="s">
        <v>1262</v>
      </c>
      <c r="P37" s="82">
        <v>0</v>
      </c>
    </row>
    <row r="38" spans="1:16" x14ac:dyDescent="0.25">
      <c r="A38">
        <v>33</v>
      </c>
      <c r="B38" s="97" t="s">
        <v>79</v>
      </c>
      <c r="C38" s="97" t="s">
        <v>843</v>
      </c>
      <c r="D38" s="98" t="s">
        <v>843</v>
      </c>
      <c r="E38" s="106">
        <v>7</v>
      </c>
      <c r="F38" s="196" t="s">
        <v>1274</v>
      </c>
      <c r="G38" s="106">
        <v>11</v>
      </c>
      <c r="H38" s="106">
        <v>11002050000</v>
      </c>
      <c r="I38" s="106">
        <v>11002050000</v>
      </c>
      <c r="J38" s="28" t="s">
        <v>80</v>
      </c>
      <c r="K38" s="31" t="s">
        <v>85</v>
      </c>
      <c r="L38" s="186">
        <v>9111526050</v>
      </c>
      <c r="M38" s="191">
        <v>9111526050</v>
      </c>
      <c r="N38" s="183">
        <v>9111526050</v>
      </c>
      <c r="O38" t="s">
        <v>1262</v>
      </c>
      <c r="P38" s="82">
        <v>9111526050</v>
      </c>
    </row>
    <row r="39" spans="1:16" x14ac:dyDescent="0.25">
      <c r="A39">
        <v>34</v>
      </c>
      <c r="B39" s="97" t="s">
        <v>82</v>
      </c>
      <c r="C39" s="97" t="s">
        <v>844</v>
      </c>
      <c r="D39" s="98" t="s">
        <v>844</v>
      </c>
      <c r="E39" s="106">
        <v>7</v>
      </c>
      <c r="F39" s="196" t="s">
        <v>1275</v>
      </c>
      <c r="G39" s="106">
        <v>11</v>
      </c>
      <c r="H39" s="106">
        <v>11003010000</v>
      </c>
      <c r="I39" s="106">
        <v>11003010000</v>
      </c>
      <c r="J39" s="28" t="s">
        <v>83</v>
      </c>
      <c r="K39" s="31" t="s">
        <v>85</v>
      </c>
      <c r="L39" s="186">
        <v>1000000000</v>
      </c>
      <c r="M39" s="191">
        <v>1000000000</v>
      </c>
      <c r="N39" s="183">
        <v>1000000000</v>
      </c>
      <c r="O39" t="s">
        <v>1262</v>
      </c>
      <c r="P39" s="82">
        <v>1000000000</v>
      </c>
    </row>
    <row r="40" spans="1:16" x14ac:dyDescent="0.25">
      <c r="A40">
        <v>35</v>
      </c>
      <c r="B40" s="108" t="s">
        <v>88</v>
      </c>
      <c r="C40" s="108" t="s">
        <v>845</v>
      </c>
      <c r="D40" s="98" t="s">
        <v>845</v>
      </c>
      <c r="E40" s="106">
        <v>9</v>
      </c>
      <c r="F40" s="195" t="s">
        <v>1276</v>
      </c>
      <c r="G40" s="106">
        <v>11</v>
      </c>
      <c r="H40" s="106">
        <v>11004000100</v>
      </c>
      <c r="I40" s="106">
        <v>11004000100</v>
      </c>
      <c r="J40" s="109" t="s">
        <v>915</v>
      </c>
      <c r="K40" s="93" t="s">
        <v>808</v>
      </c>
      <c r="L40" s="187">
        <v>1183929057</v>
      </c>
      <c r="M40" s="191">
        <v>1183929057</v>
      </c>
      <c r="N40" s="183">
        <v>1183929057</v>
      </c>
      <c r="O40" t="s">
        <v>1262</v>
      </c>
      <c r="P40" s="82">
        <v>1183929057</v>
      </c>
    </row>
    <row r="41" spans="1:16" x14ac:dyDescent="0.25">
      <c r="A41">
        <v>36</v>
      </c>
      <c r="B41" s="108" t="s">
        <v>89</v>
      </c>
      <c r="C41" s="108" t="s">
        <v>846</v>
      </c>
      <c r="D41" s="98" t="s">
        <v>846</v>
      </c>
      <c r="E41" s="106">
        <v>9</v>
      </c>
      <c r="F41" s="195" t="s">
        <v>1277</v>
      </c>
      <c r="G41" s="106">
        <v>11</v>
      </c>
      <c r="H41" s="106">
        <v>11004000300</v>
      </c>
      <c r="I41" s="106">
        <v>11004000300</v>
      </c>
      <c r="J41" s="109" t="s">
        <v>916</v>
      </c>
      <c r="K41" s="93" t="s">
        <v>808</v>
      </c>
      <c r="L41" s="187">
        <v>13328593860.719999</v>
      </c>
      <c r="M41" s="191">
        <v>13328593860</v>
      </c>
      <c r="N41" s="183">
        <v>13328593860</v>
      </c>
      <c r="O41" t="s">
        <v>1262</v>
      </c>
      <c r="P41" s="82">
        <v>13328593860</v>
      </c>
    </row>
    <row r="42" spans="1:16" x14ac:dyDescent="0.25">
      <c r="A42">
        <v>37</v>
      </c>
      <c r="B42" s="108" t="s">
        <v>90</v>
      </c>
      <c r="C42" s="108" t="s">
        <v>847</v>
      </c>
      <c r="D42" s="98" t="s">
        <v>847</v>
      </c>
      <c r="E42" s="106">
        <v>9</v>
      </c>
      <c r="F42" s="195" t="s">
        <v>1278</v>
      </c>
      <c r="G42" s="106">
        <v>11</v>
      </c>
      <c r="H42" s="106">
        <v>11004000400</v>
      </c>
      <c r="I42" s="106">
        <v>11004000400</v>
      </c>
      <c r="J42" s="109" t="s">
        <v>917</v>
      </c>
      <c r="K42" s="93" t="s">
        <v>808</v>
      </c>
      <c r="L42" s="187">
        <v>733288050</v>
      </c>
      <c r="M42" s="191">
        <v>733288050</v>
      </c>
      <c r="N42" s="183">
        <v>733288050</v>
      </c>
      <c r="O42" t="s">
        <v>1262</v>
      </c>
      <c r="P42" s="82">
        <v>733288050</v>
      </c>
    </row>
    <row r="43" spans="1:16" x14ac:dyDescent="0.25">
      <c r="A43">
        <v>38</v>
      </c>
      <c r="B43" s="108" t="s">
        <v>91</v>
      </c>
      <c r="C43" s="108" t="s">
        <v>848</v>
      </c>
      <c r="D43" s="98" t="s">
        <v>848</v>
      </c>
      <c r="E43" s="106">
        <v>9</v>
      </c>
      <c r="F43" s="195" t="s">
        <v>1279</v>
      </c>
      <c r="G43" s="106">
        <v>11</v>
      </c>
      <c r="H43" s="106">
        <v>11004000700</v>
      </c>
      <c r="I43" s="106">
        <v>11004000700</v>
      </c>
      <c r="J43" s="109" t="s">
        <v>918</v>
      </c>
      <c r="K43" s="93" t="s">
        <v>808</v>
      </c>
      <c r="L43" s="187">
        <v>18394088238</v>
      </c>
      <c r="M43" s="191">
        <v>18394088238</v>
      </c>
      <c r="N43" s="183">
        <v>18394088238</v>
      </c>
      <c r="O43" t="s">
        <v>1262</v>
      </c>
      <c r="P43" s="82">
        <v>18394088238</v>
      </c>
    </row>
    <row r="44" spans="1:16" x14ac:dyDescent="0.25">
      <c r="A44">
        <v>39</v>
      </c>
      <c r="B44" s="108" t="s">
        <v>92</v>
      </c>
      <c r="C44" s="108" t="s">
        <v>849</v>
      </c>
      <c r="D44" s="98" t="s">
        <v>849</v>
      </c>
      <c r="E44" s="106">
        <v>9</v>
      </c>
      <c r="F44" s="195" t="s">
        <v>1280</v>
      </c>
      <c r="G44" s="106">
        <v>11</v>
      </c>
      <c r="H44" s="106">
        <v>11004001100</v>
      </c>
      <c r="I44" s="106">
        <v>11004001100</v>
      </c>
      <c r="J44" s="109" t="s">
        <v>919</v>
      </c>
      <c r="K44" s="93" t="s">
        <v>808</v>
      </c>
      <c r="L44" s="187">
        <v>3004082400</v>
      </c>
      <c r="M44" s="191">
        <v>3004082400</v>
      </c>
      <c r="N44" s="183">
        <v>3004082400</v>
      </c>
      <c r="O44" t="s">
        <v>1262</v>
      </c>
      <c r="P44" s="82">
        <v>3004082400</v>
      </c>
    </row>
    <row r="45" spans="1:16" x14ac:dyDescent="0.25">
      <c r="A45">
        <v>40</v>
      </c>
      <c r="B45" s="108" t="s">
        <v>93</v>
      </c>
      <c r="C45" s="108" t="s">
        <v>850</v>
      </c>
      <c r="D45" s="98" t="s">
        <v>850</v>
      </c>
      <c r="E45" s="106">
        <v>9</v>
      </c>
      <c r="F45" s="195" t="s">
        <v>1281</v>
      </c>
      <c r="G45" s="106">
        <v>11</v>
      </c>
      <c r="H45" s="106">
        <v>11004001300</v>
      </c>
      <c r="I45" s="106">
        <v>11004001300</v>
      </c>
      <c r="J45" s="109" t="s">
        <v>920</v>
      </c>
      <c r="K45" s="93" t="s">
        <v>808</v>
      </c>
      <c r="L45" s="187">
        <v>2051857500</v>
      </c>
      <c r="M45" s="191">
        <v>2051857500</v>
      </c>
      <c r="N45" s="183">
        <v>2051857500</v>
      </c>
      <c r="O45" t="s">
        <v>1262</v>
      </c>
      <c r="P45" s="82">
        <v>2051857500</v>
      </c>
    </row>
    <row r="46" spans="1:16" x14ac:dyDescent="0.25">
      <c r="A46">
        <v>41</v>
      </c>
      <c r="B46" s="108" t="s">
        <v>94</v>
      </c>
      <c r="C46" s="108" t="s">
        <v>851</v>
      </c>
      <c r="D46" s="98" t="s">
        <v>851</v>
      </c>
      <c r="E46" s="106">
        <v>9</v>
      </c>
      <c r="F46" s="195" t="s">
        <v>1282</v>
      </c>
      <c r="G46" s="106">
        <v>11</v>
      </c>
      <c r="H46" s="106">
        <v>11004001400</v>
      </c>
      <c r="I46" s="106">
        <v>11004001400</v>
      </c>
      <c r="J46" s="109" t="s">
        <v>920</v>
      </c>
      <c r="K46" s="93" t="s">
        <v>808</v>
      </c>
      <c r="L46" s="187">
        <v>120183254</v>
      </c>
      <c r="M46" s="191">
        <v>120183254</v>
      </c>
      <c r="N46" s="183">
        <v>120183254</v>
      </c>
      <c r="O46" t="s">
        <v>1262</v>
      </c>
      <c r="P46" s="82">
        <v>120183254</v>
      </c>
    </row>
    <row r="47" spans="1:16" x14ac:dyDescent="0.25">
      <c r="A47">
        <v>42</v>
      </c>
      <c r="B47" s="108" t="s">
        <v>95</v>
      </c>
      <c r="C47" s="108" t="s">
        <v>852</v>
      </c>
      <c r="D47" s="98" t="s">
        <v>852</v>
      </c>
      <c r="E47" s="106">
        <v>9</v>
      </c>
      <c r="F47" s="195" t="s">
        <v>1283</v>
      </c>
      <c r="G47" s="106">
        <v>11</v>
      </c>
      <c r="H47" s="106">
        <v>11004001900</v>
      </c>
      <c r="I47" s="106">
        <v>11004001900</v>
      </c>
      <c r="J47" s="109" t="s">
        <v>920</v>
      </c>
      <c r="K47" s="93" t="s">
        <v>808</v>
      </c>
      <c r="L47" s="187">
        <v>339416000</v>
      </c>
      <c r="M47" s="191">
        <v>339416000</v>
      </c>
      <c r="N47" s="183">
        <v>339416000</v>
      </c>
      <c r="O47" t="s">
        <v>1262</v>
      </c>
      <c r="P47" s="82">
        <v>339416000</v>
      </c>
    </row>
    <row r="48" spans="1:16" x14ac:dyDescent="0.25">
      <c r="A48">
        <v>43</v>
      </c>
      <c r="B48" s="108" t="s">
        <v>96</v>
      </c>
      <c r="C48" s="108" t="s">
        <v>853</v>
      </c>
      <c r="D48" s="98" t="s">
        <v>853</v>
      </c>
      <c r="E48" s="106">
        <v>9</v>
      </c>
      <c r="F48" s="195" t="s">
        <v>1284</v>
      </c>
      <c r="G48" s="106">
        <v>11</v>
      </c>
      <c r="H48" s="106">
        <v>11004002000</v>
      </c>
      <c r="I48" s="106">
        <v>11004002000</v>
      </c>
      <c r="J48" s="109" t="s">
        <v>921</v>
      </c>
      <c r="K48" s="93" t="s">
        <v>808</v>
      </c>
      <c r="L48" s="187">
        <v>621082000</v>
      </c>
      <c r="M48" s="191">
        <v>621082000</v>
      </c>
      <c r="N48" s="183">
        <v>621082000</v>
      </c>
      <c r="O48" t="s">
        <v>1262</v>
      </c>
      <c r="P48" s="82">
        <v>621082000</v>
      </c>
    </row>
    <row r="49" spans="1:16" x14ac:dyDescent="0.25">
      <c r="A49">
        <v>44</v>
      </c>
      <c r="B49" s="108" t="s">
        <v>97</v>
      </c>
      <c r="C49" s="108" t="s">
        <v>854</v>
      </c>
      <c r="D49" s="98" t="s">
        <v>854</v>
      </c>
      <c r="E49" s="106">
        <v>9</v>
      </c>
      <c r="F49" s="195" t="s">
        <v>1285</v>
      </c>
      <c r="G49" s="106">
        <v>11</v>
      </c>
      <c r="H49" s="106">
        <v>11004002800</v>
      </c>
      <c r="I49" s="106">
        <v>11004002800</v>
      </c>
      <c r="J49" s="109" t="s">
        <v>922</v>
      </c>
      <c r="K49" s="93" t="s">
        <v>808</v>
      </c>
      <c r="L49" s="187">
        <v>17507645342</v>
      </c>
      <c r="M49" s="191">
        <v>17507645342</v>
      </c>
      <c r="N49" s="183">
        <v>17507645342</v>
      </c>
      <c r="O49" t="s">
        <v>1262</v>
      </c>
      <c r="P49" s="82">
        <v>17507645342</v>
      </c>
    </row>
    <row r="50" spans="1:16" x14ac:dyDescent="0.25">
      <c r="A50">
        <v>45</v>
      </c>
      <c r="B50" s="108" t="s">
        <v>98</v>
      </c>
      <c r="C50" s="108" t="s">
        <v>855</v>
      </c>
      <c r="D50" s="98" t="s">
        <v>855</v>
      </c>
      <c r="E50" s="106">
        <v>9</v>
      </c>
      <c r="F50" s="195" t="s">
        <v>1286</v>
      </c>
      <c r="G50" s="106">
        <v>11</v>
      </c>
      <c r="H50" s="106">
        <v>11004003400</v>
      </c>
      <c r="I50" s="106">
        <v>11004003400</v>
      </c>
      <c r="J50" s="109" t="s">
        <v>923</v>
      </c>
      <c r="K50" s="93" t="s">
        <v>808</v>
      </c>
      <c r="L50" s="187">
        <v>35218060163</v>
      </c>
      <c r="M50" s="191">
        <v>35218060163</v>
      </c>
      <c r="N50" s="183">
        <v>35218060163</v>
      </c>
      <c r="O50" t="s">
        <v>1262</v>
      </c>
      <c r="P50" s="82">
        <v>35218060163</v>
      </c>
    </row>
    <row r="51" spans="1:16" x14ac:dyDescent="0.25">
      <c r="A51">
        <v>46</v>
      </c>
      <c r="B51" s="108" t="s">
        <v>99</v>
      </c>
      <c r="C51" s="108" t="s">
        <v>856</v>
      </c>
      <c r="D51" s="98" t="s">
        <v>856</v>
      </c>
      <c r="E51" s="106">
        <v>9</v>
      </c>
      <c r="F51" s="195" t="s">
        <v>1287</v>
      </c>
      <c r="G51" s="106">
        <v>11</v>
      </c>
      <c r="H51" s="106">
        <v>11004003900</v>
      </c>
      <c r="I51" s="106">
        <v>11004003900</v>
      </c>
      <c r="J51" s="109" t="s">
        <v>924</v>
      </c>
      <c r="K51" s="93" t="s">
        <v>808</v>
      </c>
      <c r="L51" s="187">
        <v>677673700</v>
      </c>
      <c r="M51" s="191">
        <v>677673700</v>
      </c>
      <c r="N51" s="183">
        <v>677673700</v>
      </c>
      <c r="O51" t="s">
        <v>1262</v>
      </c>
      <c r="P51" s="82">
        <v>677673700</v>
      </c>
    </row>
    <row r="52" spans="1:16" x14ac:dyDescent="0.25">
      <c r="A52">
        <v>47</v>
      </c>
      <c r="B52" s="108" t="s">
        <v>100</v>
      </c>
      <c r="C52" s="108" t="s">
        <v>857</v>
      </c>
      <c r="D52" s="98" t="s">
        <v>857</v>
      </c>
      <c r="E52" s="106">
        <v>9</v>
      </c>
      <c r="F52" s="195" t="s">
        <v>1288</v>
      </c>
      <c r="G52" s="106">
        <v>11</v>
      </c>
      <c r="H52" s="106">
        <v>11004004800</v>
      </c>
      <c r="I52" s="106">
        <v>11004004800</v>
      </c>
      <c r="J52" s="109" t="s">
        <v>925</v>
      </c>
      <c r="K52" s="93" t="s">
        <v>808</v>
      </c>
      <c r="L52" s="187">
        <v>5407147020</v>
      </c>
      <c r="M52" s="191">
        <v>5407147020</v>
      </c>
      <c r="N52" s="183">
        <v>5407147020</v>
      </c>
      <c r="O52" t="s">
        <v>1262</v>
      </c>
      <c r="P52" s="82">
        <v>5407147020</v>
      </c>
    </row>
    <row r="53" spans="1:16" x14ac:dyDescent="0.25">
      <c r="A53">
        <v>48</v>
      </c>
      <c r="B53" s="108" t="s">
        <v>101</v>
      </c>
      <c r="C53" s="108" t="s">
        <v>858</v>
      </c>
      <c r="D53" s="98" t="s">
        <v>858</v>
      </c>
      <c r="E53" s="106">
        <v>9</v>
      </c>
      <c r="F53" s="195" t="s">
        <v>1289</v>
      </c>
      <c r="G53" s="106">
        <v>11</v>
      </c>
      <c r="H53" s="106">
        <v>11004006200</v>
      </c>
      <c r="I53" s="106">
        <v>11004006200</v>
      </c>
      <c r="J53" s="109" t="s">
        <v>926</v>
      </c>
      <c r="K53" s="93" t="s">
        <v>808</v>
      </c>
      <c r="L53" s="187">
        <v>44549999</v>
      </c>
      <c r="M53" s="191">
        <v>44549999</v>
      </c>
      <c r="N53" s="183">
        <v>44549999</v>
      </c>
      <c r="O53" t="s">
        <v>1262</v>
      </c>
      <c r="P53" s="82">
        <v>44549999</v>
      </c>
    </row>
    <row r="54" spans="1:16" x14ac:dyDescent="0.25">
      <c r="A54">
        <v>49</v>
      </c>
      <c r="B54" s="108" t="s">
        <v>102</v>
      </c>
      <c r="C54" s="108" t="s">
        <v>859</v>
      </c>
      <c r="D54" s="98" t="s">
        <v>859</v>
      </c>
      <c r="E54" s="106">
        <v>9</v>
      </c>
      <c r="F54" s="195" t="s">
        <v>1290</v>
      </c>
      <c r="G54" s="106">
        <v>11</v>
      </c>
      <c r="H54" s="106">
        <v>11004006900</v>
      </c>
      <c r="I54" s="106">
        <v>11004006900</v>
      </c>
      <c r="J54" s="109" t="s">
        <v>927</v>
      </c>
      <c r="K54" s="93" t="s">
        <v>808</v>
      </c>
      <c r="L54" s="187">
        <v>1881894743</v>
      </c>
      <c r="M54" s="191">
        <v>1881894743</v>
      </c>
      <c r="N54" s="183">
        <v>1881894743</v>
      </c>
      <c r="O54" t="s">
        <v>1262</v>
      </c>
      <c r="P54" s="82">
        <v>1881894743</v>
      </c>
    </row>
    <row r="55" spans="1:16" x14ac:dyDescent="0.25">
      <c r="A55">
        <v>50</v>
      </c>
      <c r="B55" s="108" t="s">
        <v>103</v>
      </c>
      <c r="C55" s="108" t="s">
        <v>860</v>
      </c>
      <c r="D55" s="98" t="s">
        <v>860</v>
      </c>
      <c r="E55" s="106">
        <v>9</v>
      </c>
      <c r="F55" s="195" t="s">
        <v>1291</v>
      </c>
      <c r="G55" s="106">
        <v>11</v>
      </c>
      <c r="H55" s="106">
        <v>11004007000</v>
      </c>
      <c r="I55" s="106">
        <v>11004007000</v>
      </c>
      <c r="J55" s="109" t="s">
        <v>928</v>
      </c>
      <c r="K55" s="93" t="s">
        <v>808</v>
      </c>
      <c r="L55" s="187">
        <v>222197800</v>
      </c>
      <c r="M55" s="191">
        <v>222197800</v>
      </c>
      <c r="N55" s="183">
        <v>222197800</v>
      </c>
      <c r="O55" t="s">
        <v>1262</v>
      </c>
      <c r="P55" s="82">
        <v>222197800</v>
      </c>
    </row>
    <row r="56" spans="1:16" x14ac:dyDescent="0.25">
      <c r="A56">
        <v>51</v>
      </c>
      <c r="B56" s="108" t="s">
        <v>104</v>
      </c>
      <c r="C56" s="108" t="s">
        <v>861</v>
      </c>
      <c r="D56" s="98" t="s">
        <v>861</v>
      </c>
      <c r="E56" s="106">
        <v>9</v>
      </c>
      <c r="F56" s="195" t="s">
        <v>1292</v>
      </c>
      <c r="G56" s="106">
        <v>11</v>
      </c>
      <c r="H56" s="106">
        <v>11004007500</v>
      </c>
      <c r="I56" s="106">
        <v>11004007500</v>
      </c>
      <c r="J56" s="109" t="s">
        <v>929</v>
      </c>
      <c r="K56" s="93" t="s">
        <v>808</v>
      </c>
      <c r="L56" s="187">
        <v>494980015</v>
      </c>
      <c r="M56" s="191">
        <v>494980015</v>
      </c>
      <c r="N56" s="183">
        <v>494980015</v>
      </c>
      <c r="O56" t="s">
        <v>1262</v>
      </c>
      <c r="P56" s="82">
        <v>494980015</v>
      </c>
    </row>
    <row r="57" spans="1:16" x14ac:dyDescent="0.25">
      <c r="A57">
        <v>52</v>
      </c>
      <c r="B57" s="108" t="s">
        <v>105</v>
      </c>
      <c r="C57" s="108" t="s">
        <v>862</v>
      </c>
      <c r="D57" s="98" t="s">
        <v>862</v>
      </c>
      <c r="E57" s="106">
        <v>9</v>
      </c>
      <c r="F57" s="195" t="s">
        <v>1293</v>
      </c>
      <c r="G57" s="106">
        <v>11</v>
      </c>
      <c r="H57" s="106">
        <v>11004009500</v>
      </c>
      <c r="I57" s="106">
        <v>11004009500</v>
      </c>
      <c r="J57" s="109" t="s">
        <v>930</v>
      </c>
      <c r="K57" s="93" t="s">
        <v>808</v>
      </c>
      <c r="L57" s="187">
        <v>3053666550</v>
      </c>
      <c r="M57" s="191">
        <v>3053666550</v>
      </c>
      <c r="N57" s="183">
        <v>3053666550</v>
      </c>
      <c r="O57" t="s">
        <v>1262</v>
      </c>
      <c r="P57" s="82">
        <v>3053666550</v>
      </c>
    </row>
    <row r="58" spans="1:16" x14ac:dyDescent="0.25">
      <c r="A58">
        <v>53</v>
      </c>
      <c r="B58" s="108" t="s">
        <v>106</v>
      </c>
      <c r="C58" s="108" t="s">
        <v>863</v>
      </c>
      <c r="D58" s="98" t="s">
        <v>863</v>
      </c>
      <c r="E58" s="106">
        <v>9</v>
      </c>
      <c r="F58" s="195" t="s">
        <v>1294</v>
      </c>
      <c r="G58" s="106">
        <v>11</v>
      </c>
      <c r="H58" s="106">
        <v>11004010500</v>
      </c>
      <c r="I58" s="106">
        <v>11004010500</v>
      </c>
      <c r="J58" s="109" t="s">
        <v>931</v>
      </c>
      <c r="K58" s="93" t="s">
        <v>808</v>
      </c>
      <c r="L58" s="187">
        <v>84589881541</v>
      </c>
      <c r="M58" s="191">
        <v>84589881541</v>
      </c>
      <c r="N58" s="183">
        <v>84589881541</v>
      </c>
      <c r="O58" t="s">
        <v>1262</v>
      </c>
      <c r="P58" s="82">
        <v>84589881541</v>
      </c>
    </row>
    <row r="59" spans="1:16" x14ac:dyDescent="0.25">
      <c r="A59">
        <v>54</v>
      </c>
      <c r="B59" s="108" t="s">
        <v>107</v>
      </c>
      <c r="C59" s="108" t="s">
        <v>864</v>
      </c>
      <c r="D59" s="98" t="s">
        <v>864</v>
      </c>
      <c r="E59" s="106">
        <v>9</v>
      </c>
      <c r="F59" s="195" t="s">
        <v>1295</v>
      </c>
      <c r="G59" s="106">
        <v>11</v>
      </c>
      <c r="H59" s="106">
        <v>11004010800</v>
      </c>
      <c r="I59" s="106">
        <v>11004010800</v>
      </c>
      <c r="J59" s="109" t="s">
        <v>932</v>
      </c>
      <c r="K59" s="93" t="s">
        <v>808</v>
      </c>
      <c r="L59" s="187">
        <v>91135068</v>
      </c>
      <c r="M59" s="191">
        <v>91135068</v>
      </c>
      <c r="N59" s="183">
        <v>91135068</v>
      </c>
      <c r="O59" t="s">
        <v>1262</v>
      </c>
      <c r="P59" s="82">
        <v>91135068</v>
      </c>
    </row>
    <row r="60" spans="1:16" x14ac:dyDescent="0.25">
      <c r="A60">
        <v>55</v>
      </c>
      <c r="B60" s="108" t="s">
        <v>108</v>
      </c>
      <c r="C60" s="108" t="s">
        <v>865</v>
      </c>
      <c r="D60" s="98" t="s">
        <v>865</v>
      </c>
      <c r="E60" s="106">
        <v>9</v>
      </c>
      <c r="F60" s="195" t="s">
        <v>1296</v>
      </c>
      <c r="G60" s="106">
        <v>11</v>
      </c>
      <c r="H60" s="106">
        <v>11004011800</v>
      </c>
      <c r="I60" s="106">
        <v>11004011800</v>
      </c>
      <c r="J60" s="109" t="s">
        <v>933</v>
      </c>
      <c r="K60" s="93" t="s">
        <v>808</v>
      </c>
      <c r="L60" s="187">
        <v>1726211850</v>
      </c>
      <c r="M60" s="191">
        <v>1726211850</v>
      </c>
      <c r="N60" s="183">
        <v>1726211850</v>
      </c>
      <c r="O60" t="s">
        <v>1262</v>
      </c>
      <c r="P60" s="82">
        <v>1726211850</v>
      </c>
    </row>
    <row r="61" spans="1:16" x14ac:dyDescent="0.25">
      <c r="A61">
        <v>56</v>
      </c>
      <c r="B61" s="108" t="s">
        <v>109</v>
      </c>
      <c r="C61" s="108" t="s">
        <v>866</v>
      </c>
      <c r="D61" s="98" t="s">
        <v>866</v>
      </c>
      <c r="E61" s="106">
        <v>9</v>
      </c>
      <c r="F61" s="195" t="s">
        <v>1297</v>
      </c>
      <c r="G61" s="106">
        <v>11</v>
      </c>
      <c r="H61" s="106">
        <v>11004011900</v>
      </c>
      <c r="I61" s="106">
        <v>11004011900</v>
      </c>
      <c r="J61" s="109" t="s">
        <v>934</v>
      </c>
      <c r="K61" s="93" t="s">
        <v>808</v>
      </c>
      <c r="L61" s="187">
        <v>4474044300</v>
      </c>
      <c r="M61" s="191">
        <v>4474044300</v>
      </c>
      <c r="N61" s="183">
        <v>4474044300</v>
      </c>
      <c r="O61" t="s">
        <v>1262</v>
      </c>
      <c r="P61" s="82">
        <v>4474044300</v>
      </c>
    </row>
    <row r="62" spans="1:16" x14ac:dyDescent="0.25">
      <c r="A62">
        <v>57</v>
      </c>
      <c r="B62" s="108" t="s">
        <v>110</v>
      </c>
      <c r="C62" s="108" t="s">
        <v>867</v>
      </c>
      <c r="D62" s="98" t="s">
        <v>867</v>
      </c>
      <c r="E62" s="106">
        <v>9</v>
      </c>
      <c r="F62" s="195" t="s">
        <v>1298</v>
      </c>
      <c r="G62" s="106">
        <v>11</v>
      </c>
      <c r="H62" s="106">
        <v>11004013800</v>
      </c>
      <c r="I62" s="106">
        <v>11004013800</v>
      </c>
      <c r="J62" s="109" t="s">
        <v>935</v>
      </c>
      <c r="K62" s="93" t="s">
        <v>808</v>
      </c>
      <c r="L62" s="187">
        <v>935592898</v>
      </c>
      <c r="M62" s="191">
        <v>935592898</v>
      </c>
      <c r="N62" s="183">
        <v>935592898</v>
      </c>
      <c r="O62" t="s">
        <v>1262</v>
      </c>
      <c r="P62" s="82">
        <v>935592898</v>
      </c>
    </row>
    <row r="63" spans="1:16" x14ac:dyDescent="0.25">
      <c r="A63">
        <v>58</v>
      </c>
      <c r="B63" s="108" t="s">
        <v>111</v>
      </c>
      <c r="C63" s="108" t="s">
        <v>868</v>
      </c>
      <c r="D63" s="98" t="s">
        <v>868</v>
      </c>
      <c r="E63" s="106">
        <v>9</v>
      </c>
      <c r="F63" s="195" t="s">
        <v>1299</v>
      </c>
      <c r="G63" s="106">
        <v>11</v>
      </c>
      <c r="H63" s="106">
        <v>11004013900</v>
      </c>
      <c r="I63" s="106">
        <v>11004013900</v>
      </c>
      <c r="J63" s="109" t="s">
        <v>936</v>
      </c>
      <c r="K63" s="93" t="s">
        <v>808</v>
      </c>
      <c r="L63" s="187">
        <v>24478080</v>
      </c>
      <c r="M63" s="191">
        <v>24478080</v>
      </c>
      <c r="N63" s="183">
        <v>24478080</v>
      </c>
      <c r="O63" t="s">
        <v>1262</v>
      </c>
      <c r="P63" s="82">
        <v>24478080</v>
      </c>
    </row>
    <row r="64" spans="1:16" x14ac:dyDescent="0.25">
      <c r="A64">
        <v>59</v>
      </c>
      <c r="B64" s="108" t="s">
        <v>112</v>
      </c>
      <c r="C64" s="108" t="s">
        <v>869</v>
      </c>
      <c r="D64" s="98" t="s">
        <v>869</v>
      </c>
      <c r="E64" s="106">
        <v>9</v>
      </c>
      <c r="F64" s="195" t="s">
        <v>1300</v>
      </c>
      <c r="G64" s="106">
        <v>11</v>
      </c>
      <c r="H64" s="106">
        <v>11004014200</v>
      </c>
      <c r="I64" s="106">
        <v>11004014200</v>
      </c>
      <c r="J64" s="109" t="s">
        <v>937</v>
      </c>
      <c r="K64" s="93" t="s">
        <v>808</v>
      </c>
      <c r="L64" s="187">
        <v>253507100</v>
      </c>
      <c r="M64" s="191">
        <v>253507100</v>
      </c>
      <c r="N64" s="183">
        <v>253507100</v>
      </c>
      <c r="O64" t="s">
        <v>1262</v>
      </c>
      <c r="P64" s="82">
        <v>253507100</v>
      </c>
    </row>
    <row r="65" spans="1:16" x14ac:dyDescent="0.25">
      <c r="A65">
        <v>60</v>
      </c>
      <c r="B65" s="108" t="s">
        <v>113</v>
      </c>
      <c r="C65" s="108" t="s">
        <v>870</v>
      </c>
      <c r="D65" s="98" t="s">
        <v>870</v>
      </c>
      <c r="E65" s="106">
        <v>9</v>
      </c>
      <c r="F65" s="195" t="s">
        <v>1301</v>
      </c>
      <c r="G65" s="106">
        <v>11</v>
      </c>
      <c r="H65" s="106">
        <v>11004014300</v>
      </c>
      <c r="I65" s="106">
        <v>11004014300</v>
      </c>
      <c r="J65" s="109" t="s">
        <v>938</v>
      </c>
      <c r="K65" s="93" t="s">
        <v>808</v>
      </c>
      <c r="L65" s="187">
        <v>1038876300</v>
      </c>
      <c r="M65" s="191">
        <v>1038876300</v>
      </c>
      <c r="N65" s="183">
        <v>1038876300</v>
      </c>
      <c r="O65" t="s">
        <v>1262</v>
      </c>
      <c r="P65" s="82">
        <v>1038876300</v>
      </c>
    </row>
    <row r="66" spans="1:16" x14ac:dyDescent="0.25">
      <c r="A66">
        <v>61</v>
      </c>
      <c r="B66" s="108" t="s">
        <v>114</v>
      </c>
      <c r="C66" s="108" t="s">
        <v>871</v>
      </c>
      <c r="D66" s="98" t="s">
        <v>871</v>
      </c>
      <c r="E66" s="106">
        <v>9</v>
      </c>
      <c r="F66" s="195" t="s">
        <v>1302</v>
      </c>
      <c r="G66" s="106">
        <v>11</v>
      </c>
      <c r="H66" s="106">
        <v>11004015500</v>
      </c>
      <c r="I66" s="106">
        <v>11004015500</v>
      </c>
      <c r="J66" s="109" t="s">
        <v>939</v>
      </c>
      <c r="K66" s="93" t="s">
        <v>808</v>
      </c>
      <c r="L66" s="187">
        <v>67684012</v>
      </c>
      <c r="M66" s="191">
        <v>67684012</v>
      </c>
      <c r="N66" s="183">
        <v>67684012</v>
      </c>
      <c r="O66" t="s">
        <v>1262</v>
      </c>
      <c r="P66" s="82">
        <v>67684012</v>
      </c>
    </row>
    <row r="67" spans="1:16" x14ac:dyDescent="0.25">
      <c r="A67">
        <v>62</v>
      </c>
      <c r="B67" s="108" t="s">
        <v>115</v>
      </c>
      <c r="C67" s="108" t="s">
        <v>872</v>
      </c>
      <c r="D67" s="98" t="s">
        <v>872</v>
      </c>
      <c r="E67" s="106">
        <v>9</v>
      </c>
      <c r="F67" s="195" t="s">
        <v>1303</v>
      </c>
      <c r="G67" s="106">
        <v>11</v>
      </c>
      <c r="H67" s="106">
        <v>11004015900</v>
      </c>
      <c r="I67" s="106">
        <v>11004015900</v>
      </c>
      <c r="J67" s="109" t="s">
        <v>940</v>
      </c>
      <c r="K67" s="93" t="s">
        <v>808</v>
      </c>
      <c r="L67" s="187">
        <v>110800003</v>
      </c>
      <c r="M67" s="191">
        <v>110800003</v>
      </c>
      <c r="N67" s="183">
        <v>110800003</v>
      </c>
      <c r="O67" t="s">
        <v>1262</v>
      </c>
      <c r="P67" s="82">
        <v>110800003</v>
      </c>
    </row>
    <row r="68" spans="1:16" x14ac:dyDescent="0.25">
      <c r="A68">
        <v>63</v>
      </c>
      <c r="B68" s="108" t="s">
        <v>116</v>
      </c>
      <c r="C68" s="108" t="s">
        <v>873</v>
      </c>
      <c r="D68" s="98" t="s">
        <v>873</v>
      </c>
      <c r="E68" s="106">
        <v>9</v>
      </c>
      <c r="F68" s="195" t="s">
        <v>1304</v>
      </c>
      <c r="G68" s="106">
        <v>11</v>
      </c>
      <c r="H68" s="106">
        <v>11004016300</v>
      </c>
      <c r="I68" s="106">
        <v>11004016300</v>
      </c>
      <c r="J68" s="109" t="s">
        <v>941</v>
      </c>
      <c r="K68" s="93" t="s">
        <v>808</v>
      </c>
      <c r="L68" s="187">
        <v>395439995</v>
      </c>
      <c r="M68" s="191">
        <v>395439995</v>
      </c>
      <c r="N68" s="183">
        <v>395439995</v>
      </c>
      <c r="O68" t="s">
        <v>1262</v>
      </c>
      <c r="P68" s="82">
        <v>395439995</v>
      </c>
    </row>
    <row r="69" spans="1:16" x14ac:dyDescent="0.25">
      <c r="A69">
        <v>64</v>
      </c>
      <c r="B69" s="108" t="s">
        <v>117</v>
      </c>
      <c r="C69" s="108" t="s">
        <v>874</v>
      </c>
      <c r="D69" s="98" t="s">
        <v>874</v>
      </c>
      <c r="E69" s="106">
        <v>9</v>
      </c>
      <c r="F69" s="195" t="s">
        <v>1305</v>
      </c>
      <c r="G69" s="106">
        <v>11</v>
      </c>
      <c r="H69" s="106">
        <v>11004016400</v>
      </c>
      <c r="I69" s="106">
        <v>11004016400</v>
      </c>
      <c r="J69" s="109" t="s">
        <v>942</v>
      </c>
      <c r="K69" s="93" t="s">
        <v>808</v>
      </c>
      <c r="L69" s="187">
        <v>1108800</v>
      </c>
      <c r="M69" s="191">
        <v>1108800</v>
      </c>
      <c r="N69" s="183">
        <v>1108800</v>
      </c>
      <c r="O69" t="s">
        <v>1262</v>
      </c>
      <c r="P69" s="82">
        <v>1108800</v>
      </c>
    </row>
    <row r="70" spans="1:16" x14ac:dyDescent="0.25">
      <c r="A70">
        <v>65</v>
      </c>
      <c r="B70" s="108" t="s">
        <v>118</v>
      </c>
      <c r="C70" s="108" t="s">
        <v>875</v>
      </c>
      <c r="D70" s="98" t="s">
        <v>875</v>
      </c>
      <c r="E70" s="106">
        <v>9</v>
      </c>
      <c r="F70" s="195" t="s">
        <v>1306</v>
      </c>
      <c r="G70" s="106">
        <v>11</v>
      </c>
      <c r="H70" s="106">
        <v>11004016500</v>
      </c>
      <c r="I70" s="106">
        <v>11004016500</v>
      </c>
      <c r="J70" s="109" t="s">
        <v>943</v>
      </c>
      <c r="K70" s="93" t="s">
        <v>808</v>
      </c>
      <c r="L70" s="187">
        <v>56399995</v>
      </c>
      <c r="M70" s="191">
        <v>56399995</v>
      </c>
      <c r="N70" s="183">
        <v>56399995</v>
      </c>
      <c r="O70" t="s">
        <v>1262</v>
      </c>
      <c r="P70" s="82">
        <v>56399995</v>
      </c>
    </row>
    <row r="71" spans="1:16" x14ac:dyDescent="0.25">
      <c r="A71">
        <v>66</v>
      </c>
      <c r="B71" s="108" t="s">
        <v>119</v>
      </c>
      <c r="C71" s="108" t="s">
        <v>876</v>
      </c>
      <c r="D71" s="98" t="s">
        <v>876</v>
      </c>
      <c r="E71" s="106">
        <v>9</v>
      </c>
      <c r="F71" s="195" t="s">
        <v>1307</v>
      </c>
      <c r="G71" s="106">
        <v>11</v>
      </c>
      <c r="H71" s="106">
        <v>11004016600</v>
      </c>
      <c r="I71" s="106">
        <v>11004016600</v>
      </c>
      <c r="J71" s="109" t="s">
        <v>944</v>
      </c>
      <c r="K71" s="93" t="s">
        <v>808</v>
      </c>
      <c r="L71" s="187">
        <v>59400000.399999999</v>
      </c>
      <c r="M71" s="191">
        <v>59400000</v>
      </c>
      <c r="N71" s="183">
        <v>59400000</v>
      </c>
      <c r="O71" t="s">
        <v>1262</v>
      </c>
      <c r="P71" s="82">
        <v>59400000</v>
      </c>
    </row>
    <row r="72" spans="1:16" x14ac:dyDescent="0.25">
      <c r="A72">
        <v>67</v>
      </c>
      <c r="B72" s="108" t="s">
        <v>120</v>
      </c>
      <c r="C72" s="108" t="s">
        <v>877</v>
      </c>
      <c r="D72" s="98" t="s">
        <v>877</v>
      </c>
      <c r="E72" s="106">
        <v>9</v>
      </c>
      <c r="F72" s="195" t="s">
        <v>1308</v>
      </c>
      <c r="G72" s="106">
        <v>11</v>
      </c>
      <c r="H72" s="106">
        <v>11004016700</v>
      </c>
      <c r="I72" s="106">
        <v>11004016700</v>
      </c>
      <c r="J72" s="109" t="s">
        <v>945</v>
      </c>
      <c r="K72" s="93" t="s">
        <v>808</v>
      </c>
      <c r="L72" s="187">
        <v>22799999</v>
      </c>
      <c r="M72" s="191">
        <v>22799999</v>
      </c>
      <c r="N72" s="183">
        <v>22799999</v>
      </c>
      <c r="O72" t="s">
        <v>1262</v>
      </c>
      <c r="P72" s="82">
        <v>22799999</v>
      </c>
    </row>
    <row r="73" spans="1:16" x14ac:dyDescent="0.25">
      <c r="A73">
        <v>68</v>
      </c>
      <c r="B73" s="108" t="s">
        <v>121</v>
      </c>
      <c r="C73" s="108" t="s">
        <v>878</v>
      </c>
      <c r="D73" s="98" t="s">
        <v>878</v>
      </c>
      <c r="E73" s="106">
        <v>9</v>
      </c>
      <c r="F73" s="195" t="s">
        <v>1309</v>
      </c>
      <c r="G73" s="106">
        <v>11</v>
      </c>
      <c r="H73" s="106">
        <v>11004017100</v>
      </c>
      <c r="I73" s="106">
        <v>11004017100</v>
      </c>
      <c r="J73" s="109" t="s">
        <v>946</v>
      </c>
      <c r="K73" s="93" t="s">
        <v>808</v>
      </c>
      <c r="L73" s="187">
        <v>4965288350</v>
      </c>
      <c r="M73" s="191">
        <v>4965288350</v>
      </c>
      <c r="N73" s="183">
        <v>4965288350</v>
      </c>
      <c r="O73" t="s">
        <v>1262</v>
      </c>
      <c r="P73" s="82">
        <v>4965288350</v>
      </c>
    </row>
    <row r="74" spans="1:16" x14ac:dyDescent="0.25">
      <c r="A74">
        <v>69</v>
      </c>
      <c r="B74" s="108" t="s">
        <v>122</v>
      </c>
      <c r="C74" s="108" t="s">
        <v>879</v>
      </c>
      <c r="D74" s="98" t="s">
        <v>879</v>
      </c>
      <c r="E74" s="106">
        <v>9</v>
      </c>
      <c r="F74" s="195" t="s">
        <v>1310</v>
      </c>
      <c r="G74" s="106">
        <v>11</v>
      </c>
      <c r="H74" s="106">
        <v>11004017200</v>
      </c>
      <c r="I74" s="106">
        <v>11004017200</v>
      </c>
      <c r="J74" s="109" t="s">
        <v>947</v>
      </c>
      <c r="K74" s="93" t="s">
        <v>808</v>
      </c>
      <c r="L74" s="187">
        <v>18000003</v>
      </c>
      <c r="M74" s="191">
        <v>18000003</v>
      </c>
      <c r="N74" s="183">
        <v>18000003</v>
      </c>
      <c r="O74" t="s">
        <v>1262</v>
      </c>
      <c r="P74" s="82">
        <v>18000003</v>
      </c>
    </row>
    <row r="75" spans="1:16" x14ac:dyDescent="0.25">
      <c r="A75">
        <v>70</v>
      </c>
      <c r="B75" s="108" t="s">
        <v>123</v>
      </c>
      <c r="C75" s="108" t="s">
        <v>880</v>
      </c>
      <c r="D75" s="98" t="s">
        <v>880</v>
      </c>
      <c r="E75" s="106">
        <v>9</v>
      </c>
      <c r="F75" s="195" t="s">
        <v>1311</v>
      </c>
      <c r="G75" s="106">
        <v>11</v>
      </c>
      <c r="H75" s="106">
        <v>11004018000</v>
      </c>
      <c r="I75" s="106">
        <v>11004018000</v>
      </c>
      <c r="J75" s="109" t="s">
        <v>948</v>
      </c>
      <c r="K75" s="93" t="s">
        <v>808</v>
      </c>
      <c r="L75" s="187">
        <v>126503499</v>
      </c>
      <c r="M75" s="191">
        <v>126503499</v>
      </c>
      <c r="N75" s="183">
        <v>126503499</v>
      </c>
      <c r="O75" t="s">
        <v>1262</v>
      </c>
      <c r="P75" s="82">
        <v>126503499</v>
      </c>
    </row>
    <row r="76" spans="1:16" x14ac:dyDescent="0.25">
      <c r="A76">
        <v>71</v>
      </c>
      <c r="B76" s="108" t="s">
        <v>124</v>
      </c>
      <c r="C76" s="108" t="s">
        <v>881</v>
      </c>
      <c r="D76" s="98" t="s">
        <v>881</v>
      </c>
      <c r="E76" s="106">
        <v>9</v>
      </c>
      <c r="F76" s="195" t="s">
        <v>1312</v>
      </c>
      <c r="G76" s="106">
        <v>11</v>
      </c>
      <c r="H76" s="106">
        <v>11004018900</v>
      </c>
      <c r="I76" s="106">
        <v>11004018900</v>
      </c>
      <c r="J76" s="109" t="s">
        <v>949</v>
      </c>
      <c r="K76" s="93" t="s">
        <v>808</v>
      </c>
      <c r="L76" s="187">
        <v>58310011</v>
      </c>
      <c r="M76" s="191">
        <v>58310011</v>
      </c>
      <c r="N76" s="183">
        <v>58310011</v>
      </c>
      <c r="O76" t="s">
        <v>1262</v>
      </c>
      <c r="P76" s="82">
        <v>58310011</v>
      </c>
    </row>
    <row r="77" spans="1:16" x14ac:dyDescent="0.25">
      <c r="A77">
        <v>72</v>
      </c>
      <c r="B77" s="108" t="s">
        <v>125</v>
      </c>
      <c r="C77" s="108" t="s">
        <v>882</v>
      </c>
      <c r="D77" s="98" t="s">
        <v>882</v>
      </c>
      <c r="E77" s="106">
        <v>9</v>
      </c>
      <c r="F77" s="195" t="s">
        <v>1313</v>
      </c>
      <c r="G77" s="106">
        <v>11</v>
      </c>
      <c r="H77" s="106">
        <v>11004019000</v>
      </c>
      <c r="I77" s="106">
        <v>11004019000</v>
      </c>
      <c r="J77" s="109" t="s">
        <v>950</v>
      </c>
      <c r="K77" s="93" t="s">
        <v>808</v>
      </c>
      <c r="L77" s="187">
        <v>32425000</v>
      </c>
      <c r="M77" s="191">
        <v>32425000</v>
      </c>
      <c r="N77" s="183">
        <v>32425000</v>
      </c>
      <c r="O77" t="s">
        <v>1262</v>
      </c>
      <c r="P77" s="82">
        <v>32425000</v>
      </c>
    </row>
    <row r="78" spans="1:16" x14ac:dyDescent="0.25">
      <c r="A78">
        <v>73</v>
      </c>
      <c r="B78" s="108" t="s">
        <v>126</v>
      </c>
      <c r="C78" s="108" t="s">
        <v>883</v>
      </c>
      <c r="D78" s="98" t="s">
        <v>883</v>
      </c>
      <c r="E78" s="106">
        <v>9</v>
      </c>
      <c r="F78" s="195" t="s">
        <v>1314</v>
      </c>
      <c r="G78" s="106">
        <v>11</v>
      </c>
      <c r="H78" s="106">
        <v>11004019100</v>
      </c>
      <c r="I78" s="106">
        <v>11004019100</v>
      </c>
      <c r="J78" s="109" t="s">
        <v>951</v>
      </c>
      <c r="K78" s="93" t="s">
        <v>808</v>
      </c>
      <c r="L78" s="187">
        <v>17951012750</v>
      </c>
      <c r="M78" s="191">
        <v>17951012750</v>
      </c>
      <c r="N78" s="183">
        <v>17951012750</v>
      </c>
      <c r="O78" t="s">
        <v>1262</v>
      </c>
      <c r="P78" s="82">
        <v>17951012750</v>
      </c>
    </row>
    <row r="79" spans="1:16" x14ac:dyDescent="0.25">
      <c r="A79">
        <v>74</v>
      </c>
      <c r="B79" s="108" t="s">
        <v>127</v>
      </c>
      <c r="C79" s="108" t="s">
        <v>884</v>
      </c>
      <c r="D79" s="98" t="s">
        <v>884</v>
      </c>
      <c r="E79" s="106">
        <v>9</v>
      </c>
      <c r="F79" s="195" t="s">
        <v>1315</v>
      </c>
      <c r="G79" s="106">
        <v>11</v>
      </c>
      <c r="H79" s="106">
        <v>11004019300</v>
      </c>
      <c r="I79" s="106">
        <v>11004019300</v>
      </c>
      <c r="J79" s="109" t="s">
        <v>952</v>
      </c>
      <c r="K79" s="93" t="s">
        <v>808</v>
      </c>
      <c r="L79" s="187">
        <v>181543000</v>
      </c>
      <c r="M79" s="191">
        <v>181543000</v>
      </c>
      <c r="N79" s="183">
        <v>181543000</v>
      </c>
      <c r="O79" t="s">
        <v>1262</v>
      </c>
      <c r="P79" s="82">
        <v>181543000</v>
      </c>
    </row>
    <row r="80" spans="1:16" x14ac:dyDescent="0.25">
      <c r="A80">
        <v>75</v>
      </c>
      <c r="B80" s="108" t="s">
        <v>128</v>
      </c>
      <c r="C80" s="108" t="s">
        <v>885</v>
      </c>
      <c r="D80" s="98" t="s">
        <v>885</v>
      </c>
      <c r="E80" s="106">
        <v>9</v>
      </c>
      <c r="F80" s="195" t="s">
        <v>1316</v>
      </c>
      <c r="G80" s="106">
        <v>11</v>
      </c>
      <c r="H80" s="106">
        <v>11004019500</v>
      </c>
      <c r="I80" s="106">
        <v>11004019500</v>
      </c>
      <c r="J80" s="109" t="s">
        <v>953</v>
      </c>
      <c r="K80" s="93" t="s">
        <v>808</v>
      </c>
      <c r="L80" s="187">
        <v>524700</v>
      </c>
      <c r="M80" s="191">
        <v>524700</v>
      </c>
      <c r="N80" s="183">
        <v>524700</v>
      </c>
      <c r="O80" t="s">
        <v>1262</v>
      </c>
      <c r="P80" s="82">
        <v>524700</v>
      </c>
    </row>
    <row r="81" spans="1:16" x14ac:dyDescent="0.25">
      <c r="A81">
        <v>76</v>
      </c>
      <c r="B81" s="108" t="s">
        <v>129</v>
      </c>
      <c r="C81" s="108" t="s">
        <v>886</v>
      </c>
      <c r="D81" s="98" t="s">
        <v>886</v>
      </c>
      <c r="E81" s="106">
        <v>9</v>
      </c>
      <c r="F81" s="195" t="s">
        <v>1317</v>
      </c>
      <c r="G81" s="106">
        <v>11</v>
      </c>
      <c r="H81" s="106">
        <v>11004020200</v>
      </c>
      <c r="I81" s="106">
        <v>11004020200</v>
      </c>
      <c r="J81" s="109" t="s">
        <v>954</v>
      </c>
      <c r="K81" s="93" t="s">
        <v>808</v>
      </c>
      <c r="L81" s="187">
        <v>30269999</v>
      </c>
      <c r="M81" s="191">
        <v>30269999</v>
      </c>
      <c r="N81" s="183">
        <v>30269999</v>
      </c>
      <c r="O81" t="s">
        <v>1262</v>
      </c>
      <c r="P81" s="82">
        <v>30269999</v>
      </c>
    </row>
    <row r="82" spans="1:16" x14ac:dyDescent="0.25">
      <c r="A82">
        <v>77</v>
      </c>
      <c r="B82" s="108" t="s">
        <v>130</v>
      </c>
      <c r="C82" s="108" t="s">
        <v>887</v>
      </c>
      <c r="D82" s="98" t="s">
        <v>887</v>
      </c>
      <c r="E82" s="106">
        <v>9</v>
      </c>
      <c r="F82" s="195" t="s">
        <v>1318</v>
      </c>
      <c r="G82" s="106">
        <v>11</v>
      </c>
      <c r="H82" s="106">
        <v>11004020400</v>
      </c>
      <c r="I82" s="106">
        <v>11004020400</v>
      </c>
      <c r="J82" s="109" t="s">
        <v>955</v>
      </c>
      <c r="K82" s="93" t="s">
        <v>808</v>
      </c>
      <c r="L82" s="187">
        <v>1824606000</v>
      </c>
      <c r="M82" s="191">
        <v>1824606000</v>
      </c>
      <c r="N82" s="183">
        <v>1824606000</v>
      </c>
      <c r="O82" t="s">
        <v>1262</v>
      </c>
      <c r="P82" s="82">
        <v>1824606000</v>
      </c>
    </row>
    <row r="83" spans="1:16" x14ac:dyDescent="0.25">
      <c r="A83">
        <v>78</v>
      </c>
      <c r="B83" s="108" t="s">
        <v>131</v>
      </c>
      <c r="C83" s="108" t="s">
        <v>888</v>
      </c>
      <c r="D83" s="98" t="s">
        <v>888</v>
      </c>
      <c r="E83" s="106">
        <v>9</v>
      </c>
      <c r="F83" s="195" t="s">
        <v>1319</v>
      </c>
      <c r="G83" s="106">
        <v>11</v>
      </c>
      <c r="H83" s="106">
        <v>11004020600</v>
      </c>
      <c r="I83" s="106">
        <v>11004020600</v>
      </c>
      <c r="J83" s="109" t="s">
        <v>956</v>
      </c>
      <c r="K83" s="93" t="s">
        <v>808</v>
      </c>
      <c r="L83" s="187">
        <v>343606563</v>
      </c>
      <c r="M83" s="191">
        <v>343606563</v>
      </c>
      <c r="N83" s="183">
        <v>343606563</v>
      </c>
      <c r="O83" t="s">
        <v>1262</v>
      </c>
      <c r="P83" s="82">
        <v>343606563</v>
      </c>
    </row>
    <row r="84" spans="1:16" x14ac:dyDescent="0.25">
      <c r="A84">
        <v>79</v>
      </c>
      <c r="B84" s="108" t="s">
        <v>132</v>
      </c>
      <c r="C84" s="108" t="s">
        <v>889</v>
      </c>
      <c r="D84" s="98" t="s">
        <v>889</v>
      </c>
      <c r="E84" s="106">
        <v>9</v>
      </c>
      <c r="F84" s="195" t="s">
        <v>1320</v>
      </c>
      <c r="G84" s="106">
        <v>11</v>
      </c>
      <c r="H84" s="106">
        <v>11004021100</v>
      </c>
      <c r="I84" s="106">
        <v>11004021100</v>
      </c>
      <c r="J84" s="109" t="s">
        <v>957</v>
      </c>
      <c r="K84" s="93" t="s">
        <v>808</v>
      </c>
      <c r="L84" s="187">
        <v>36410002</v>
      </c>
      <c r="M84" s="191">
        <v>36410002</v>
      </c>
      <c r="N84" s="183">
        <v>36410002</v>
      </c>
      <c r="O84" t="s">
        <v>1262</v>
      </c>
      <c r="P84" s="82">
        <v>36410002</v>
      </c>
    </row>
    <row r="85" spans="1:16" x14ac:dyDescent="0.25">
      <c r="A85">
        <v>80</v>
      </c>
      <c r="B85" s="108" t="s">
        <v>133</v>
      </c>
      <c r="C85" s="108" t="s">
        <v>890</v>
      </c>
      <c r="D85" s="98" t="s">
        <v>890</v>
      </c>
      <c r="E85" s="106">
        <v>9</v>
      </c>
      <c r="F85" s="195" t="s">
        <v>1321</v>
      </c>
      <c r="G85" s="106">
        <v>11</v>
      </c>
      <c r="H85" s="106">
        <v>11004021200</v>
      </c>
      <c r="I85" s="106">
        <v>11004021200</v>
      </c>
      <c r="J85" s="109" t="s">
        <v>958</v>
      </c>
      <c r="K85" s="93" t="s">
        <v>808</v>
      </c>
      <c r="L85" s="187">
        <v>3461885784.1999998</v>
      </c>
      <c r="M85" s="191">
        <v>3461885784</v>
      </c>
      <c r="N85" s="183">
        <v>3461885784</v>
      </c>
      <c r="O85" t="s">
        <v>1262</v>
      </c>
      <c r="P85" s="82">
        <v>3461885784</v>
      </c>
    </row>
    <row r="86" spans="1:16" x14ac:dyDescent="0.25">
      <c r="A86">
        <v>81</v>
      </c>
      <c r="B86" s="108" t="s">
        <v>134</v>
      </c>
      <c r="C86" s="108" t="s">
        <v>891</v>
      </c>
      <c r="D86" s="98" t="s">
        <v>891</v>
      </c>
      <c r="E86" s="106">
        <v>9</v>
      </c>
      <c r="F86" s="195" t="s">
        <v>1322</v>
      </c>
      <c r="G86" s="106">
        <v>11</v>
      </c>
      <c r="H86" s="106">
        <v>11004021300</v>
      </c>
      <c r="I86" s="106">
        <v>11004021300</v>
      </c>
      <c r="J86" s="109" t="s">
        <v>959</v>
      </c>
      <c r="K86" s="93" t="s">
        <v>808</v>
      </c>
      <c r="L86" s="187">
        <v>22770000</v>
      </c>
      <c r="M86" s="191">
        <v>22770000</v>
      </c>
      <c r="N86" s="183">
        <v>22770000</v>
      </c>
      <c r="O86" t="s">
        <v>1262</v>
      </c>
      <c r="P86" s="82">
        <v>22770000</v>
      </c>
    </row>
    <row r="87" spans="1:16" x14ac:dyDescent="0.25">
      <c r="A87">
        <v>82</v>
      </c>
      <c r="B87" s="108" t="s">
        <v>135</v>
      </c>
      <c r="C87" s="108" t="s">
        <v>892</v>
      </c>
      <c r="D87" s="98" t="s">
        <v>892</v>
      </c>
      <c r="E87" s="106">
        <v>9</v>
      </c>
      <c r="F87" s="195" t="s">
        <v>1323</v>
      </c>
      <c r="G87" s="106">
        <v>11</v>
      </c>
      <c r="H87" s="106">
        <v>11004022500</v>
      </c>
      <c r="I87" s="106">
        <v>11004022500</v>
      </c>
      <c r="J87" s="109" t="s">
        <v>960</v>
      </c>
      <c r="K87" s="93" t="s">
        <v>808</v>
      </c>
      <c r="L87" s="187">
        <v>339909073</v>
      </c>
      <c r="M87" s="191">
        <v>339909073</v>
      </c>
      <c r="N87" s="183">
        <v>339909073</v>
      </c>
      <c r="O87" t="s">
        <v>1262</v>
      </c>
      <c r="P87" s="82">
        <v>339909073</v>
      </c>
    </row>
    <row r="88" spans="1:16" x14ac:dyDescent="0.25">
      <c r="A88">
        <v>83</v>
      </c>
      <c r="B88" s="94" t="s">
        <v>136</v>
      </c>
      <c r="C88" s="94">
        <v>110040231</v>
      </c>
      <c r="D88" s="98" t="s">
        <v>1324</v>
      </c>
      <c r="E88" s="106">
        <v>9</v>
      </c>
      <c r="F88" s="195" t="s">
        <v>1325</v>
      </c>
      <c r="G88" s="106">
        <v>11</v>
      </c>
      <c r="H88" s="106">
        <v>11004023100</v>
      </c>
      <c r="I88" s="106">
        <v>11004023100</v>
      </c>
      <c r="J88" s="85" t="s">
        <v>961</v>
      </c>
      <c r="K88" s="93" t="s">
        <v>808</v>
      </c>
      <c r="L88" s="187">
        <v>670525650.82000005</v>
      </c>
      <c r="M88" s="191">
        <v>670525650</v>
      </c>
      <c r="N88" s="183">
        <v>670525650</v>
      </c>
      <c r="O88" t="s">
        <v>1262</v>
      </c>
      <c r="P88" s="82">
        <v>670525650</v>
      </c>
    </row>
    <row r="89" spans="1:16" x14ac:dyDescent="0.25">
      <c r="A89">
        <v>84</v>
      </c>
      <c r="B89" s="94" t="s">
        <v>137</v>
      </c>
      <c r="C89" s="94">
        <v>110040235</v>
      </c>
      <c r="D89" s="98" t="s">
        <v>1326</v>
      </c>
      <c r="E89" s="106">
        <v>9</v>
      </c>
      <c r="F89" s="195" t="s">
        <v>1327</v>
      </c>
      <c r="G89" s="106">
        <v>11</v>
      </c>
      <c r="H89" s="106">
        <v>11004023500</v>
      </c>
      <c r="I89" s="106">
        <v>11004023500</v>
      </c>
      <c r="J89" s="85" t="s">
        <v>962</v>
      </c>
      <c r="K89" s="93" t="s">
        <v>808</v>
      </c>
      <c r="L89" s="187">
        <v>45641200</v>
      </c>
      <c r="M89" s="191">
        <v>45641200</v>
      </c>
      <c r="N89" s="183">
        <v>45641200</v>
      </c>
      <c r="O89" t="s">
        <v>1262</v>
      </c>
      <c r="P89" s="82">
        <v>45641200</v>
      </c>
    </row>
    <row r="90" spans="1:16" x14ac:dyDescent="0.25">
      <c r="A90">
        <v>85</v>
      </c>
      <c r="B90" s="94" t="s">
        <v>138</v>
      </c>
      <c r="C90" s="94">
        <v>110040241</v>
      </c>
      <c r="D90" s="98" t="s">
        <v>1328</v>
      </c>
      <c r="E90" s="106">
        <v>9</v>
      </c>
      <c r="F90" s="195" t="s">
        <v>1329</v>
      </c>
      <c r="G90" s="106">
        <v>11</v>
      </c>
      <c r="H90" s="106">
        <v>11004024100</v>
      </c>
      <c r="I90" s="106">
        <v>11004024100</v>
      </c>
      <c r="J90" s="85" t="s">
        <v>963</v>
      </c>
      <c r="K90" s="93" t="s">
        <v>808</v>
      </c>
      <c r="L90" s="187">
        <v>12950000</v>
      </c>
      <c r="M90" s="191">
        <v>12950000</v>
      </c>
      <c r="N90" s="183">
        <v>12950000</v>
      </c>
      <c r="O90" t="s">
        <v>1262</v>
      </c>
      <c r="P90" s="82">
        <v>12950000</v>
      </c>
    </row>
    <row r="91" spans="1:16" x14ac:dyDescent="0.25">
      <c r="A91">
        <v>86</v>
      </c>
      <c r="B91" s="94" t="s">
        <v>139</v>
      </c>
      <c r="C91" s="94">
        <v>110040262</v>
      </c>
      <c r="D91" s="98" t="s">
        <v>1330</v>
      </c>
      <c r="E91" s="106">
        <v>9</v>
      </c>
      <c r="F91" s="195" t="s">
        <v>1331</v>
      </c>
      <c r="G91" s="106">
        <v>11</v>
      </c>
      <c r="H91" s="106">
        <v>11004026200</v>
      </c>
      <c r="I91" s="106">
        <v>11004026200</v>
      </c>
      <c r="J91" s="85" t="s">
        <v>964</v>
      </c>
      <c r="K91" s="93" t="s">
        <v>808</v>
      </c>
      <c r="L91" s="187">
        <v>1496706437.6199999</v>
      </c>
      <c r="M91" s="191">
        <v>1496706437</v>
      </c>
      <c r="N91" s="183">
        <v>1496706437</v>
      </c>
      <c r="O91" t="s">
        <v>1262</v>
      </c>
      <c r="P91" s="82">
        <v>1496706437</v>
      </c>
    </row>
    <row r="92" spans="1:16" x14ac:dyDescent="0.25">
      <c r="A92">
        <v>87</v>
      </c>
      <c r="B92" s="94" t="s">
        <v>140</v>
      </c>
      <c r="C92" s="94">
        <v>110040266</v>
      </c>
      <c r="D92" s="98" t="s">
        <v>1332</v>
      </c>
      <c r="E92" s="106">
        <v>9</v>
      </c>
      <c r="F92" s="195" t="s">
        <v>1333</v>
      </c>
      <c r="G92" s="106">
        <v>11</v>
      </c>
      <c r="H92" s="106">
        <v>11004026600</v>
      </c>
      <c r="I92" s="106">
        <v>11004026600</v>
      </c>
      <c r="J92" s="85" t="s">
        <v>965</v>
      </c>
      <c r="K92" s="93" t="s">
        <v>808</v>
      </c>
      <c r="L92" s="187">
        <v>168919300</v>
      </c>
      <c r="M92" s="191">
        <v>168919300</v>
      </c>
      <c r="N92" s="183">
        <v>168919300</v>
      </c>
      <c r="O92" t="s">
        <v>1262</v>
      </c>
      <c r="P92" s="82">
        <v>168919300</v>
      </c>
    </row>
    <row r="93" spans="1:16" x14ac:dyDescent="0.25">
      <c r="A93">
        <v>88</v>
      </c>
      <c r="B93" s="94" t="s">
        <v>141</v>
      </c>
      <c r="C93" s="94">
        <v>110040277</v>
      </c>
      <c r="D93" s="98" t="s">
        <v>1334</v>
      </c>
      <c r="E93" s="106">
        <v>9</v>
      </c>
      <c r="F93" s="195" t="s">
        <v>1335</v>
      </c>
      <c r="G93" s="106">
        <v>11</v>
      </c>
      <c r="H93" s="106">
        <v>11004027700</v>
      </c>
      <c r="I93" s="106">
        <v>11004027700</v>
      </c>
      <c r="J93" s="85" t="s">
        <v>966</v>
      </c>
      <c r="K93" s="93" t="s">
        <v>808</v>
      </c>
      <c r="L93" s="187">
        <v>30750018</v>
      </c>
      <c r="M93" s="191">
        <v>30750018</v>
      </c>
      <c r="N93" s="183">
        <v>30750018</v>
      </c>
      <c r="O93" t="s">
        <v>1262</v>
      </c>
      <c r="P93" s="82">
        <v>30750018</v>
      </c>
    </row>
    <row r="94" spans="1:16" x14ac:dyDescent="0.25">
      <c r="A94">
        <v>89</v>
      </c>
      <c r="B94" s="94" t="s">
        <v>142</v>
      </c>
      <c r="C94" s="94">
        <v>110040283</v>
      </c>
      <c r="D94" s="98" t="s">
        <v>1336</v>
      </c>
      <c r="E94" s="106">
        <v>9</v>
      </c>
      <c r="F94" s="195" t="s">
        <v>1337</v>
      </c>
      <c r="G94" s="106">
        <v>11</v>
      </c>
      <c r="H94" s="106">
        <v>11004028300</v>
      </c>
      <c r="I94" s="106">
        <v>11004028300</v>
      </c>
      <c r="J94" s="85" t="s">
        <v>967</v>
      </c>
      <c r="K94" s="93" t="s">
        <v>808</v>
      </c>
      <c r="L94" s="187">
        <v>26040001</v>
      </c>
      <c r="M94" s="191">
        <v>26040001</v>
      </c>
      <c r="N94" s="183">
        <v>26040001</v>
      </c>
      <c r="O94" t="s">
        <v>1262</v>
      </c>
      <c r="P94" s="82">
        <v>26040001</v>
      </c>
    </row>
    <row r="95" spans="1:16" x14ac:dyDescent="0.25">
      <c r="A95">
        <v>90</v>
      </c>
      <c r="B95" s="94" t="s">
        <v>143</v>
      </c>
      <c r="C95" s="94">
        <v>110040287</v>
      </c>
      <c r="D95" s="98" t="s">
        <v>1338</v>
      </c>
      <c r="E95" s="106">
        <v>9</v>
      </c>
      <c r="F95" s="195" t="s">
        <v>1339</v>
      </c>
      <c r="G95" s="106">
        <v>11</v>
      </c>
      <c r="H95" s="106">
        <v>11004028700</v>
      </c>
      <c r="I95" s="106">
        <v>11004028700</v>
      </c>
      <c r="J95" s="85" t="s">
        <v>968</v>
      </c>
      <c r="K95" s="93" t="s">
        <v>808</v>
      </c>
      <c r="L95" s="187">
        <v>12600000</v>
      </c>
      <c r="M95" s="191">
        <v>12600000</v>
      </c>
      <c r="N95" s="183">
        <v>12600000</v>
      </c>
      <c r="O95" t="s">
        <v>1262</v>
      </c>
      <c r="P95" s="82">
        <v>12600000</v>
      </c>
    </row>
    <row r="96" spans="1:16" x14ac:dyDescent="0.25">
      <c r="A96">
        <v>91</v>
      </c>
      <c r="B96" s="94" t="s">
        <v>144</v>
      </c>
      <c r="C96" s="94">
        <v>110040288</v>
      </c>
      <c r="D96" s="98" t="s">
        <v>1340</v>
      </c>
      <c r="E96" s="106">
        <v>9</v>
      </c>
      <c r="F96" s="195" t="s">
        <v>1341</v>
      </c>
      <c r="G96" s="106">
        <v>11</v>
      </c>
      <c r="H96" s="106">
        <v>11004028800</v>
      </c>
      <c r="I96" s="106">
        <v>11004028800</v>
      </c>
      <c r="J96" s="85" t="s">
        <v>969</v>
      </c>
      <c r="K96" s="93" t="s">
        <v>808</v>
      </c>
      <c r="L96" s="187">
        <v>23274999</v>
      </c>
      <c r="M96" s="191">
        <v>23274999</v>
      </c>
      <c r="N96" s="183">
        <v>23274999</v>
      </c>
      <c r="O96" t="s">
        <v>1262</v>
      </c>
      <c r="P96" s="82">
        <v>23274999</v>
      </c>
    </row>
    <row r="97" spans="1:16" x14ac:dyDescent="0.25">
      <c r="A97">
        <v>92</v>
      </c>
      <c r="B97" s="94" t="s">
        <v>145</v>
      </c>
      <c r="C97" s="94">
        <v>110040297</v>
      </c>
      <c r="D97" s="98" t="s">
        <v>1342</v>
      </c>
      <c r="E97" s="106">
        <v>9</v>
      </c>
      <c r="F97" s="195" t="s">
        <v>1343</v>
      </c>
      <c r="G97" s="106">
        <v>11</v>
      </c>
      <c r="H97" s="106">
        <v>11004029700</v>
      </c>
      <c r="I97" s="106">
        <v>11004029700</v>
      </c>
      <c r="J97" s="85" t="s">
        <v>970</v>
      </c>
      <c r="K97" s="93" t="s">
        <v>808</v>
      </c>
      <c r="L97" s="187">
        <v>436378800</v>
      </c>
      <c r="M97" s="191">
        <v>436378800</v>
      </c>
      <c r="N97" s="183">
        <v>436378800</v>
      </c>
      <c r="O97" t="s">
        <v>1262</v>
      </c>
      <c r="P97" s="82">
        <v>436378800</v>
      </c>
    </row>
    <row r="98" spans="1:16" x14ac:dyDescent="0.25">
      <c r="A98">
        <v>93</v>
      </c>
      <c r="B98" s="94" t="s">
        <v>146</v>
      </c>
      <c r="C98" s="94">
        <v>110040298</v>
      </c>
      <c r="D98" s="98" t="s">
        <v>1344</v>
      </c>
      <c r="E98" s="106">
        <v>9</v>
      </c>
      <c r="F98" s="195" t="s">
        <v>1345</v>
      </c>
      <c r="G98" s="106">
        <v>11</v>
      </c>
      <c r="H98" s="106">
        <v>11004029800</v>
      </c>
      <c r="I98" s="106">
        <v>11004029800</v>
      </c>
      <c r="J98" s="85" t="s">
        <v>971</v>
      </c>
      <c r="K98" s="93" t="s">
        <v>808</v>
      </c>
      <c r="L98" s="187">
        <v>3800000</v>
      </c>
      <c r="M98" s="191">
        <v>3800000</v>
      </c>
      <c r="N98" s="183">
        <v>3800000</v>
      </c>
      <c r="O98" t="s">
        <v>1262</v>
      </c>
      <c r="P98" s="82">
        <v>3800000</v>
      </c>
    </row>
    <row r="99" spans="1:16" x14ac:dyDescent="0.25">
      <c r="A99">
        <v>94</v>
      </c>
      <c r="B99" s="94" t="s">
        <v>147</v>
      </c>
      <c r="C99" s="94">
        <v>110040301</v>
      </c>
      <c r="D99" s="98" t="s">
        <v>1346</v>
      </c>
      <c r="E99" s="106">
        <v>9</v>
      </c>
      <c r="F99" s="195" t="s">
        <v>1347</v>
      </c>
      <c r="G99" s="106">
        <v>11</v>
      </c>
      <c r="H99" s="106">
        <v>11004030100</v>
      </c>
      <c r="I99" s="106">
        <v>11004030100</v>
      </c>
      <c r="J99" s="85" t="s">
        <v>972</v>
      </c>
      <c r="K99" s="93" t="s">
        <v>808</v>
      </c>
      <c r="L99" s="187">
        <v>84425000</v>
      </c>
      <c r="M99" s="191">
        <v>84425000</v>
      </c>
      <c r="N99" s="183">
        <v>84425000</v>
      </c>
      <c r="O99" t="s">
        <v>1262</v>
      </c>
      <c r="P99" s="82">
        <v>84425000</v>
      </c>
    </row>
    <row r="100" spans="1:16" x14ac:dyDescent="0.25">
      <c r="A100">
        <v>95</v>
      </c>
      <c r="B100" s="94" t="s">
        <v>148</v>
      </c>
      <c r="C100" s="94">
        <v>110040302</v>
      </c>
      <c r="D100" s="98" t="s">
        <v>1348</v>
      </c>
      <c r="E100" s="106">
        <v>9</v>
      </c>
      <c r="F100" s="195" t="s">
        <v>1349</v>
      </c>
      <c r="G100" s="106">
        <v>11</v>
      </c>
      <c r="H100" s="106">
        <v>11004030200</v>
      </c>
      <c r="I100" s="106">
        <v>11004030200</v>
      </c>
      <c r="J100" s="85" t="s">
        <v>973</v>
      </c>
      <c r="K100" s="93" t="s">
        <v>808</v>
      </c>
      <c r="L100" s="187">
        <v>2922941729.3099999</v>
      </c>
      <c r="M100" s="191">
        <v>2922941729</v>
      </c>
      <c r="N100" s="183">
        <v>2922941729</v>
      </c>
      <c r="O100" t="s">
        <v>1262</v>
      </c>
      <c r="P100" s="82">
        <v>2922941729</v>
      </c>
    </row>
    <row r="101" spans="1:16" x14ac:dyDescent="0.25">
      <c r="A101">
        <v>96</v>
      </c>
      <c r="B101" s="94" t="s">
        <v>149</v>
      </c>
      <c r="C101" s="94">
        <v>110040307</v>
      </c>
      <c r="D101" s="98" t="s">
        <v>1350</v>
      </c>
      <c r="E101" s="106">
        <v>9</v>
      </c>
      <c r="F101" s="195" t="s">
        <v>1351</v>
      </c>
      <c r="G101" s="106">
        <v>11</v>
      </c>
      <c r="H101" s="106">
        <v>11004030700</v>
      </c>
      <c r="I101" s="106">
        <v>11004030700</v>
      </c>
      <c r="J101" s="85" t="s">
        <v>974</v>
      </c>
      <c r="K101" s="93" t="s">
        <v>808</v>
      </c>
      <c r="L101" s="187">
        <v>1843120842.3900001</v>
      </c>
      <c r="M101" s="191">
        <v>1843120842</v>
      </c>
      <c r="N101" s="183">
        <v>1843120842</v>
      </c>
      <c r="O101" t="s">
        <v>1262</v>
      </c>
      <c r="P101" s="82">
        <v>1843120842</v>
      </c>
    </row>
    <row r="102" spans="1:16" x14ac:dyDescent="0.25">
      <c r="A102">
        <v>97</v>
      </c>
      <c r="B102" s="94" t="s">
        <v>150</v>
      </c>
      <c r="C102" s="94">
        <v>110040309</v>
      </c>
      <c r="D102" s="98" t="s">
        <v>1352</v>
      </c>
      <c r="E102" s="106">
        <v>9</v>
      </c>
      <c r="F102" s="195" t="s">
        <v>1353</v>
      </c>
      <c r="G102" s="106">
        <v>11</v>
      </c>
      <c r="H102" s="106">
        <v>11004030900</v>
      </c>
      <c r="I102" s="106">
        <v>11004030900</v>
      </c>
      <c r="J102" s="85" t="s">
        <v>975</v>
      </c>
      <c r="K102" s="93" t="s">
        <v>808</v>
      </c>
      <c r="L102" s="187">
        <v>32000001</v>
      </c>
      <c r="M102" s="191">
        <v>32000001</v>
      </c>
      <c r="N102" s="183">
        <v>32000001</v>
      </c>
      <c r="O102" t="s">
        <v>1262</v>
      </c>
      <c r="P102" s="82">
        <v>32000001</v>
      </c>
    </row>
    <row r="103" spans="1:16" x14ac:dyDescent="0.25">
      <c r="A103">
        <v>98</v>
      </c>
      <c r="B103" s="94" t="s">
        <v>151</v>
      </c>
      <c r="C103" s="94">
        <v>110040311</v>
      </c>
      <c r="D103" s="98" t="s">
        <v>1354</v>
      </c>
      <c r="E103" s="106">
        <v>9</v>
      </c>
      <c r="F103" s="195" t="s">
        <v>1355</v>
      </c>
      <c r="G103" s="106">
        <v>11</v>
      </c>
      <c r="H103" s="106">
        <v>11004031100</v>
      </c>
      <c r="I103" s="106">
        <v>11004031100</v>
      </c>
      <c r="J103" s="85" t="s">
        <v>976</v>
      </c>
      <c r="K103" s="93" t="s">
        <v>808</v>
      </c>
      <c r="L103" s="187">
        <v>17499999</v>
      </c>
      <c r="M103" s="191">
        <v>17499999</v>
      </c>
      <c r="N103" s="183">
        <v>17499999</v>
      </c>
      <c r="O103" t="s">
        <v>1262</v>
      </c>
      <c r="P103" s="82">
        <v>17499999</v>
      </c>
    </row>
    <row r="104" spans="1:16" x14ac:dyDescent="0.25">
      <c r="A104">
        <v>99</v>
      </c>
      <c r="B104" s="94" t="s">
        <v>152</v>
      </c>
      <c r="C104" s="94">
        <v>110040312</v>
      </c>
      <c r="D104" s="98" t="s">
        <v>1356</v>
      </c>
      <c r="E104" s="106">
        <v>9</v>
      </c>
      <c r="F104" s="195" t="s">
        <v>1357</v>
      </c>
      <c r="G104" s="106">
        <v>11</v>
      </c>
      <c r="H104" s="106">
        <v>11004031200</v>
      </c>
      <c r="I104" s="106">
        <v>11004031200</v>
      </c>
      <c r="J104" s="85" t="s">
        <v>977</v>
      </c>
      <c r="K104" s="93" t="s">
        <v>808</v>
      </c>
      <c r="L104" s="187">
        <v>19499999</v>
      </c>
      <c r="M104" s="191">
        <v>19499999</v>
      </c>
      <c r="N104" s="183">
        <v>19499999</v>
      </c>
      <c r="O104" t="s">
        <v>1262</v>
      </c>
      <c r="P104" s="82">
        <v>19499999</v>
      </c>
    </row>
    <row r="105" spans="1:16" x14ac:dyDescent="0.25">
      <c r="A105">
        <v>100</v>
      </c>
      <c r="B105" s="94" t="s">
        <v>153</v>
      </c>
      <c r="C105" s="94">
        <v>110040336</v>
      </c>
      <c r="D105" s="98" t="s">
        <v>1358</v>
      </c>
      <c r="E105" s="106">
        <v>9</v>
      </c>
      <c r="F105" s="195" t="s">
        <v>1359</v>
      </c>
      <c r="G105" s="106">
        <v>11</v>
      </c>
      <c r="H105" s="106">
        <v>11004033600</v>
      </c>
      <c r="I105" s="106">
        <v>11004033600</v>
      </c>
      <c r="J105" s="85" t="s">
        <v>978</v>
      </c>
      <c r="K105" s="93" t="s">
        <v>808</v>
      </c>
      <c r="L105" s="187">
        <v>42499995</v>
      </c>
      <c r="M105" s="191">
        <v>42499995</v>
      </c>
      <c r="N105" s="183">
        <v>42499995</v>
      </c>
      <c r="O105" t="s">
        <v>1262</v>
      </c>
      <c r="P105" s="82">
        <v>42499995</v>
      </c>
    </row>
    <row r="106" spans="1:16" x14ac:dyDescent="0.25">
      <c r="A106">
        <v>101</v>
      </c>
      <c r="B106" s="94" t="s">
        <v>154</v>
      </c>
      <c r="C106" s="94">
        <v>110040356</v>
      </c>
      <c r="D106" s="98" t="s">
        <v>1360</v>
      </c>
      <c r="E106" s="106">
        <v>9</v>
      </c>
      <c r="F106" s="195" t="s">
        <v>1361</v>
      </c>
      <c r="G106" s="106">
        <v>11</v>
      </c>
      <c r="H106" s="106">
        <v>11004035600</v>
      </c>
      <c r="I106" s="106">
        <v>11004035600</v>
      </c>
      <c r="J106" s="85" t="s">
        <v>979</v>
      </c>
      <c r="K106" s="93" t="s">
        <v>808</v>
      </c>
      <c r="L106" s="187">
        <v>45059998</v>
      </c>
      <c r="M106" s="191">
        <v>45059998</v>
      </c>
      <c r="N106" s="183">
        <v>45059998</v>
      </c>
      <c r="O106" t="s">
        <v>1262</v>
      </c>
      <c r="P106" s="82">
        <v>45059998</v>
      </c>
    </row>
    <row r="107" spans="1:16" x14ac:dyDescent="0.25">
      <c r="A107">
        <v>102</v>
      </c>
      <c r="B107" s="94" t="s">
        <v>155</v>
      </c>
      <c r="C107" s="94">
        <v>110040360</v>
      </c>
      <c r="D107" s="98" t="s">
        <v>1362</v>
      </c>
      <c r="E107" s="106">
        <v>9</v>
      </c>
      <c r="F107" s="195" t="s">
        <v>1363</v>
      </c>
      <c r="G107" s="106">
        <v>11</v>
      </c>
      <c r="H107" s="106">
        <v>11004036000</v>
      </c>
      <c r="I107" s="106">
        <v>11004036000</v>
      </c>
      <c r="J107" s="85" t="s">
        <v>980</v>
      </c>
      <c r="K107" s="93" t="s">
        <v>808</v>
      </c>
      <c r="L107" s="187">
        <v>4449999</v>
      </c>
      <c r="M107" s="191">
        <v>4449999</v>
      </c>
      <c r="N107" s="183">
        <v>4449999</v>
      </c>
      <c r="O107" t="s">
        <v>1262</v>
      </c>
      <c r="P107" s="82">
        <v>4449999</v>
      </c>
    </row>
    <row r="108" spans="1:16" x14ac:dyDescent="0.25">
      <c r="A108">
        <v>103</v>
      </c>
      <c r="B108" s="94" t="s">
        <v>156</v>
      </c>
      <c r="C108" s="94">
        <v>110040393</v>
      </c>
      <c r="D108" s="98" t="s">
        <v>1364</v>
      </c>
      <c r="E108" s="106">
        <v>9</v>
      </c>
      <c r="F108" s="195" t="s">
        <v>1365</v>
      </c>
      <c r="G108" s="106">
        <v>11</v>
      </c>
      <c r="H108" s="106">
        <v>11004039300</v>
      </c>
      <c r="I108" s="106">
        <v>11004039300</v>
      </c>
      <c r="J108" s="85" t="s">
        <v>981</v>
      </c>
      <c r="K108" s="93" t="s">
        <v>808</v>
      </c>
      <c r="L108" s="187">
        <v>46092003</v>
      </c>
      <c r="M108" s="191">
        <v>46092003</v>
      </c>
      <c r="N108" s="183">
        <v>46092003</v>
      </c>
      <c r="O108" t="s">
        <v>1262</v>
      </c>
      <c r="P108" s="82">
        <v>46092003</v>
      </c>
    </row>
    <row r="109" spans="1:16" x14ac:dyDescent="0.25">
      <c r="A109">
        <v>104</v>
      </c>
      <c r="B109" s="94" t="s">
        <v>157</v>
      </c>
      <c r="C109" s="94">
        <v>110040394</v>
      </c>
      <c r="D109" s="98" t="s">
        <v>1366</v>
      </c>
      <c r="E109" s="106">
        <v>9</v>
      </c>
      <c r="F109" s="195" t="s">
        <v>1367</v>
      </c>
      <c r="G109" s="106">
        <v>11</v>
      </c>
      <c r="H109" s="106">
        <v>11004039400</v>
      </c>
      <c r="I109" s="106">
        <v>11004039400</v>
      </c>
      <c r="J109" s="85" t="s">
        <v>982</v>
      </c>
      <c r="K109" s="93" t="s">
        <v>808</v>
      </c>
      <c r="L109" s="187">
        <v>44660504</v>
      </c>
      <c r="M109" s="191">
        <v>44660504</v>
      </c>
      <c r="N109" s="183">
        <v>44660504</v>
      </c>
      <c r="O109" t="s">
        <v>1262</v>
      </c>
      <c r="P109" s="82">
        <v>44660504</v>
      </c>
    </row>
    <row r="110" spans="1:16" x14ac:dyDescent="0.25">
      <c r="A110">
        <v>105</v>
      </c>
      <c r="B110" s="94" t="s">
        <v>158</v>
      </c>
      <c r="C110" s="94">
        <v>110040412</v>
      </c>
      <c r="D110" s="98" t="s">
        <v>1368</v>
      </c>
      <c r="E110" s="106">
        <v>9</v>
      </c>
      <c r="F110" s="195" t="s">
        <v>1369</v>
      </c>
      <c r="G110" s="106">
        <v>11</v>
      </c>
      <c r="H110" s="106">
        <v>11004041200</v>
      </c>
      <c r="I110" s="106">
        <v>11004041200</v>
      </c>
      <c r="J110" s="85" t="s">
        <v>983</v>
      </c>
      <c r="K110" s="93" t="s">
        <v>808</v>
      </c>
      <c r="L110" s="187">
        <v>24750000</v>
      </c>
      <c r="M110" s="191">
        <v>24750000</v>
      </c>
      <c r="N110" s="183">
        <v>24750000</v>
      </c>
      <c r="O110" t="s">
        <v>1262</v>
      </c>
      <c r="P110" s="82">
        <v>24750000</v>
      </c>
    </row>
    <row r="111" spans="1:16" x14ac:dyDescent="0.25">
      <c r="A111">
        <v>106</v>
      </c>
      <c r="B111" s="94" t="s">
        <v>159</v>
      </c>
      <c r="C111" s="94">
        <v>110040421</v>
      </c>
      <c r="D111" s="98" t="s">
        <v>1370</v>
      </c>
      <c r="E111" s="106">
        <v>9</v>
      </c>
      <c r="F111" s="195" t="s">
        <v>1371</v>
      </c>
      <c r="G111" s="106">
        <v>11</v>
      </c>
      <c r="H111" s="106">
        <v>11004042100</v>
      </c>
      <c r="I111" s="106">
        <v>11004042100</v>
      </c>
      <c r="J111" s="85" t="s">
        <v>984</v>
      </c>
      <c r="K111" s="93" t="s">
        <v>808</v>
      </c>
      <c r="L111" s="187">
        <v>13249999</v>
      </c>
      <c r="M111" s="191">
        <v>13249999</v>
      </c>
      <c r="N111" s="183">
        <v>13249999</v>
      </c>
      <c r="O111" t="s">
        <v>1262</v>
      </c>
      <c r="P111" s="82">
        <v>13249999</v>
      </c>
    </row>
    <row r="112" spans="1:16" x14ac:dyDescent="0.25">
      <c r="A112">
        <v>107</v>
      </c>
      <c r="B112" s="94" t="s">
        <v>160</v>
      </c>
      <c r="C112" s="94">
        <v>110040435</v>
      </c>
      <c r="D112" s="98" t="s">
        <v>1372</v>
      </c>
      <c r="E112" s="106">
        <v>9</v>
      </c>
      <c r="F112" s="195" t="s">
        <v>1373</v>
      </c>
      <c r="G112" s="106">
        <v>11</v>
      </c>
      <c r="H112" s="106">
        <v>11004043500</v>
      </c>
      <c r="I112" s="106">
        <v>11004043500</v>
      </c>
      <c r="J112" s="85" t="s">
        <v>985</v>
      </c>
      <c r="K112" s="93" t="s">
        <v>808</v>
      </c>
      <c r="L112" s="187">
        <v>7800000</v>
      </c>
      <c r="M112" s="191">
        <v>7800000</v>
      </c>
      <c r="N112" s="183">
        <v>7800000</v>
      </c>
      <c r="O112" t="s">
        <v>1262</v>
      </c>
      <c r="P112" s="82">
        <v>7800000</v>
      </c>
    </row>
    <row r="113" spans="1:16" x14ac:dyDescent="0.25">
      <c r="A113">
        <v>108</v>
      </c>
      <c r="B113" s="94" t="s">
        <v>161</v>
      </c>
      <c r="C113" s="94">
        <v>110040441</v>
      </c>
      <c r="D113" s="98" t="s">
        <v>1374</v>
      </c>
      <c r="E113" s="106">
        <v>9</v>
      </c>
      <c r="F113" s="195" t="s">
        <v>1375</v>
      </c>
      <c r="G113" s="106">
        <v>11</v>
      </c>
      <c r="H113" s="106">
        <v>11004044100</v>
      </c>
      <c r="I113" s="106">
        <v>11004044100</v>
      </c>
      <c r="J113" s="85" t="s">
        <v>986</v>
      </c>
      <c r="K113" s="93" t="s">
        <v>808</v>
      </c>
      <c r="L113" s="187">
        <v>184525000</v>
      </c>
      <c r="M113" s="191">
        <v>184525000</v>
      </c>
      <c r="N113" s="183">
        <v>184525000</v>
      </c>
      <c r="O113" t="s">
        <v>1262</v>
      </c>
      <c r="P113" s="82">
        <v>184525000</v>
      </c>
    </row>
    <row r="114" spans="1:16" x14ac:dyDescent="0.25">
      <c r="A114">
        <v>109</v>
      </c>
      <c r="B114" s="94" t="s">
        <v>162</v>
      </c>
      <c r="C114" s="94">
        <v>110040452</v>
      </c>
      <c r="D114" s="98" t="s">
        <v>1376</v>
      </c>
      <c r="E114" s="106">
        <v>9</v>
      </c>
      <c r="F114" s="195" t="s">
        <v>1377</v>
      </c>
      <c r="G114" s="106">
        <v>11</v>
      </c>
      <c r="H114" s="106">
        <v>11004045200</v>
      </c>
      <c r="I114" s="106">
        <v>11004045200</v>
      </c>
      <c r="J114" s="85" t="s">
        <v>987</v>
      </c>
      <c r="K114" s="93" t="s">
        <v>808</v>
      </c>
      <c r="L114" s="187">
        <v>9000001</v>
      </c>
      <c r="M114" s="191">
        <v>9000001</v>
      </c>
      <c r="N114" s="183">
        <v>9000001</v>
      </c>
      <c r="O114" t="s">
        <v>1262</v>
      </c>
      <c r="P114" s="82">
        <v>9000001</v>
      </c>
    </row>
    <row r="115" spans="1:16" x14ac:dyDescent="0.25">
      <c r="A115">
        <v>110</v>
      </c>
      <c r="B115" s="94" t="s">
        <v>163</v>
      </c>
      <c r="C115" s="94">
        <v>110040497</v>
      </c>
      <c r="D115" s="98" t="s">
        <v>1378</v>
      </c>
      <c r="E115" s="106">
        <v>9</v>
      </c>
      <c r="F115" s="195" t="s">
        <v>1379</v>
      </c>
      <c r="G115" s="106">
        <v>11</v>
      </c>
      <c r="H115" s="106">
        <v>11004049700</v>
      </c>
      <c r="I115" s="106">
        <v>11004049700</v>
      </c>
      <c r="J115" s="85" t="s">
        <v>988</v>
      </c>
      <c r="K115" s="93" t="s">
        <v>808</v>
      </c>
      <c r="L115" s="187">
        <v>44250002</v>
      </c>
      <c r="M115" s="191">
        <v>44250002</v>
      </c>
      <c r="N115" s="183">
        <v>44250002</v>
      </c>
      <c r="O115" t="s">
        <v>1262</v>
      </c>
      <c r="P115" s="82">
        <v>44250002</v>
      </c>
    </row>
    <row r="116" spans="1:16" x14ac:dyDescent="0.25">
      <c r="A116">
        <v>111</v>
      </c>
      <c r="B116" s="94" t="s">
        <v>164</v>
      </c>
      <c r="C116" s="94">
        <v>110040501</v>
      </c>
      <c r="D116" s="98" t="s">
        <v>1380</v>
      </c>
      <c r="E116" s="106">
        <v>9</v>
      </c>
      <c r="F116" s="195" t="s">
        <v>1381</v>
      </c>
      <c r="G116" s="106">
        <v>11</v>
      </c>
      <c r="H116" s="106">
        <v>11004050100</v>
      </c>
      <c r="I116" s="106">
        <v>11004050100</v>
      </c>
      <c r="J116" s="85" t="s">
        <v>989</v>
      </c>
      <c r="K116" s="93" t="s">
        <v>808</v>
      </c>
      <c r="L116" s="187">
        <v>410311000</v>
      </c>
      <c r="M116" s="191">
        <v>410311000</v>
      </c>
      <c r="N116" s="183">
        <v>410311000</v>
      </c>
      <c r="O116" t="s">
        <v>1262</v>
      </c>
      <c r="P116" s="82">
        <v>410311000</v>
      </c>
    </row>
    <row r="117" spans="1:16" x14ac:dyDescent="0.25">
      <c r="A117">
        <v>112</v>
      </c>
      <c r="B117" s="94" t="s">
        <v>165</v>
      </c>
      <c r="C117" s="94">
        <v>110040530</v>
      </c>
      <c r="D117" s="98" t="s">
        <v>1382</v>
      </c>
      <c r="E117" s="106">
        <v>9</v>
      </c>
      <c r="F117" s="195" t="s">
        <v>1383</v>
      </c>
      <c r="G117" s="106">
        <v>11</v>
      </c>
      <c r="H117" s="106">
        <v>11004053000</v>
      </c>
      <c r="I117" s="106">
        <v>11004053000</v>
      </c>
      <c r="J117" s="85" t="s">
        <v>990</v>
      </c>
      <c r="K117" s="93" t="s">
        <v>808</v>
      </c>
      <c r="L117" s="187">
        <v>157949068</v>
      </c>
      <c r="M117" s="191">
        <v>157949068</v>
      </c>
      <c r="N117" s="183">
        <v>157949068</v>
      </c>
      <c r="O117" t="s">
        <v>1262</v>
      </c>
      <c r="P117" s="82">
        <v>157949068</v>
      </c>
    </row>
    <row r="118" spans="1:16" x14ac:dyDescent="0.25">
      <c r="A118">
        <v>113</v>
      </c>
      <c r="B118" s="94" t="s">
        <v>166</v>
      </c>
      <c r="C118" s="94">
        <v>110040533</v>
      </c>
      <c r="D118" s="98" t="s">
        <v>1384</v>
      </c>
      <c r="E118" s="106">
        <v>9</v>
      </c>
      <c r="F118" s="195" t="s">
        <v>1385</v>
      </c>
      <c r="G118" s="106">
        <v>11</v>
      </c>
      <c r="H118" s="106">
        <v>11004053300</v>
      </c>
      <c r="I118" s="106">
        <v>11004053300</v>
      </c>
      <c r="J118" s="85" t="s">
        <v>991</v>
      </c>
      <c r="K118" s="93" t="s">
        <v>808</v>
      </c>
      <c r="L118" s="187">
        <v>43750035</v>
      </c>
      <c r="M118" s="191">
        <v>43750035</v>
      </c>
      <c r="N118" s="183">
        <v>43750035</v>
      </c>
      <c r="O118" t="s">
        <v>1262</v>
      </c>
      <c r="P118" s="82">
        <v>43750035</v>
      </c>
    </row>
    <row r="119" spans="1:16" x14ac:dyDescent="0.25">
      <c r="A119">
        <v>114</v>
      </c>
      <c r="B119" s="94" t="s">
        <v>167</v>
      </c>
      <c r="C119" s="94">
        <v>110040537</v>
      </c>
      <c r="D119" s="98" t="s">
        <v>1386</v>
      </c>
      <c r="E119" s="106">
        <v>9</v>
      </c>
      <c r="F119" s="195" t="s">
        <v>1387</v>
      </c>
      <c r="G119" s="106">
        <v>11</v>
      </c>
      <c r="H119" s="106">
        <v>11004053700</v>
      </c>
      <c r="I119" s="106">
        <v>11004053700</v>
      </c>
      <c r="J119" s="85" t="s">
        <v>992</v>
      </c>
      <c r="K119" s="93" t="s">
        <v>808</v>
      </c>
      <c r="L119" s="187">
        <v>4739999</v>
      </c>
      <c r="M119" s="191">
        <v>4739999</v>
      </c>
      <c r="N119" s="183">
        <v>4739999</v>
      </c>
      <c r="O119" t="s">
        <v>1262</v>
      </c>
      <c r="P119" s="82">
        <v>4739999</v>
      </c>
    </row>
    <row r="120" spans="1:16" x14ac:dyDescent="0.25">
      <c r="A120">
        <v>115</v>
      </c>
      <c r="B120" s="94" t="s">
        <v>168</v>
      </c>
      <c r="C120" s="94">
        <v>110040542</v>
      </c>
      <c r="D120" s="98" t="s">
        <v>1388</v>
      </c>
      <c r="E120" s="106">
        <v>9</v>
      </c>
      <c r="F120" s="195" t="s">
        <v>1389</v>
      </c>
      <c r="G120" s="106">
        <v>11</v>
      </c>
      <c r="H120" s="106">
        <v>11004054200</v>
      </c>
      <c r="I120" s="106">
        <v>11004054200</v>
      </c>
      <c r="J120" s="85" t="s">
        <v>993</v>
      </c>
      <c r="K120" s="93" t="s">
        <v>808</v>
      </c>
      <c r="L120" s="187">
        <v>83420002</v>
      </c>
      <c r="M120" s="191">
        <v>83420002</v>
      </c>
      <c r="N120" s="183">
        <v>83420002</v>
      </c>
      <c r="O120" t="s">
        <v>1262</v>
      </c>
      <c r="P120" s="82">
        <v>83420002</v>
      </c>
    </row>
    <row r="121" spans="1:16" x14ac:dyDescent="0.25">
      <c r="A121">
        <v>116</v>
      </c>
      <c r="B121" s="94" t="s">
        <v>169</v>
      </c>
      <c r="C121" s="94">
        <v>110040545</v>
      </c>
      <c r="D121" s="98" t="s">
        <v>1390</v>
      </c>
      <c r="E121" s="106">
        <v>9</v>
      </c>
      <c r="F121" s="195" t="s">
        <v>1391</v>
      </c>
      <c r="G121" s="106">
        <v>11</v>
      </c>
      <c r="H121" s="106">
        <v>11004054500</v>
      </c>
      <c r="I121" s="106">
        <v>11004054500</v>
      </c>
      <c r="J121" s="85" t="s">
        <v>994</v>
      </c>
      <c r="K121" s="93" t="s">
        <v>808</v>
      </c>
      <c r="L121" s="187">
        <v>191996</v>
      </c>
      <c r="M121" s="191">
        <v>191996</v>
      </c>
      <c r="N121" s="183">
        <v>191996</v>
      </c>
      <c r="O121" t="s">
        <v>1262</v>
      </c>
      <c r="P121" s="82">
        <v>191996</v>
      </c>
    </row>
    <row r="122" spans="1:16" x14ac:dyDescent="0.25">
      <c r="A122">
        <v>117</v>
      </c>
      <c r="B122" s="94" t="s">
        <v>170</v>
      </c>
      <c r="C122" s="94">
        <v>110040550</v>
      </c>
      <c r="D122" s="98" t="s">
        <v>1392</v>
      </c>
      <c r="E122" s="106">
        <v>9</v>
      </c>
      <c r="F122" s="195" t="s">
        <v>1393</v>
      </c>
      <c r="G122" s="106">
        <v>11</v>
      </c>
      <c r="H122" s="106">
        <v>11004055000</v>
      </c>
      <c r="I122" s="106">
        <v>11004055000</v>
      </c>
      <c r="J122" s="85" t="s">
        <v>995</v>
      </c>
      <c r="K122" s="93" t="s">
        <v>808</v>
      </c>
      <c r="L122" s="187">
        <v>1749995.9</v>
      </c>
      <c r="M122" s="191">
        <v>1749995</v>
      </c>
      <c r="N122" s="183">
        <v>1749995</v>
      </c>
      <c r="O122" t="s">
        <v>1262</v>
      </c>
      <c r="P122" s="82">
        <v>1749995</v>
      </c>
    </row>
    <row r="123" spans="1:16" x14ac:dyDescent="0.25">
      <c r="A123">
        <v>118</v>
      </c>
      <c r="B123" s="94" t="s">
        <v>171</v>
      </c>
      <c r="C123" s="94">
        <v>110040551</v>
      </c>
      <c r="D123" s="98" t="s">
        <v>1394</v>
      </c>
      <c r="E123" s="106">
        <v>9</v>
      </c>
      <c r="F123" s="195" t="s">
        <v>1395</v>
      </c>
      <c r="G123" s="106">
        <v>11</v>
      </c>
      <c r="H123" s="106">
        <v>11004055100</v>
      </c>
      <c r="I123" s="106">
        <v>11004055100</v>
      </c>
      <c r="J123" s="85" t="s">
        <v>996</v>
      </c>
      <c r="K123" s="93" t="s">
        <v>808</v>
      </c>
      <c r="L123" s="187">
        <v>59114978</v>
      </c>
      <c r="M123" s="191">
        <v>59114978</v>
      </c>
      <c r="N123" s="183">
        <v>59114978</v>
      </c>
      <c r="O123" t="s">
        <v>1262</v>
      </c>
      <c r="P123" s="82">
        <v>59114978</v>
      </c>
    </row>
    <row r="124" spans="1:16" x14ac:dyDescent="0.25">
      <c r="A124">
        <v>119</v>
      </c>
      <c r="B124" s="94" t="s">
        <v>172</v>
      </c>
      <c r="C124" s="94">
        <v>110040564</v>
      </c>
      <c r="D124" s="98" t="s">
        <v>1396</v>
      </c>
      <c r="E124" s="106">
        <v>9</v>
      </c>
      <c r="F124" s="195" t="s">
        <v>1397</v>
      </c>
      <c r="G124" s="106">
        <v>11</v>
      </c>
      <c r="H124" s="106">
        <v>11004056400</v>
      </c>
      <c r="I124" s="106">
        <v>11004056400</v>
      </c>
      <c r="J124" s="85" t="s">
        <v>997</v>
      </c>
      <c r="K124" s="93" t="s">
        <v>808</v>
      </c>
      <c r="L124" s="187">
        <v>200832009</v>
      </c>
      <c r="M124" s="191">
        <v>200832009</v>
      </c>
      <c r="N124" s="183">
        <v>200832009</v>
      </c>
      <c r="O124" t="s">
        <v>1262</v>
      </c>
      <c r="P124" s="82">
        <v>200832009</v>
      </c>
    </row>
    <row r="125" spans="1:16" x14ac:dyDescent="0.25">
      <c r="A125">
        <v>120</v>
      </c>
      <c r="B125" s="94" t="s">
        <v>173</v>
      </c>
      <c r="C125" s="94">
        <v>110040566</v>
      </c>
      <c r="D125" s="98" t="s">
        <v>1398</v>
      </c>
      <c r="E125" s="106">
        <v>9</v>
      </c>
      <c r="F125" s="195" t="s">
        <v>1399</v>
      </c>
      <c r="G125" s="106">
        <v>11</v>
      </c>
      <c r="H125" s="106">
        <v>11004056600</v>
      </c>
      <c r="I125" s="106">
        <v>11004056600</v>
      </c>
      <c r="J125" s="85" t="s">
        <v>998</v>
      </c>
      <c r="K125" s="93" t="s">
        <v>808</v>
      </c>
      <c r="L125" s="187">
        <v>9500000</v>
      </c>
      <c r="M125" s="191">
        <v>9500000</v>
      </c>
      <c r="N125" s="183">
        <v>9500000</v>
      </c>
      <c r="O125" t="s">
        <v>1262</v>
      </c>
      <c r="P125" s="82">
        <v>9500000</v>
      </c>
    </row>
    <row r="126" spans="1:16" x14ac:dyDescent="0.25">
      <c r="A126">
        <v>121</v>
      </c>
      <c r="B126" s="94" t="s">
        <v>174</v>
      </c>
      <c r="C126" s="94">
        <v>110040568</v>
      </c>
      <c r="D126" s="98" t="s">
        <v>1400</v>
      </c>
      <c r="E126" s="106">
        <v>9</v>
      </c>
      <c r="F126" s="195" t="s">
        <v>1401</v>
      </c>
      <c r="G126" s="106">
        <v>11</v>
      </c>
      <c r="H126" s="106">
        <v>11004056800</v>
      </c>
      <c r="I126" s="106">
        <v>11004056800</v>
      </c>
      <c r="J126" s="85" t="s">
        <v>999</v>
      </c>
      <c r="K126" s="93" t="s">
        <v>808</v>
      </c>
      <c r="L126" s="187">
        <v>43750025</v>
      </c>
      <c r="M126" s="191">
        <v>43750025</v>
      </c>
      <c r="N126" s="183">
        <v>43750025</v>
      </c>
      <c r="O126" t="s">
        <v>1262</v>
      </c>
      <c r="P126" s="82">
        <v>43750025</v>
      </c>
    </row>
    <row r="127" spans="1:16" x14ac:dyDescent="0.25">
      <c r="A127">
        <v>122</v>
      </c>
      <c r="B127" s="94" t="s">
        <v>175</v>
      </c>
      <c r="C127" s="94">
        <v>110040572</v>
      </c>
      <c r="D127" s="98" t="s">
        <v>1402</v>
      </c>
      <c r="E127" s="106">
        <v>9</v>
      </c>
      <c r="F127" s="195" t="s">
        <v>1403</v>
      </c>
      <c r="G127" s="106">
        <v>11</v>
      </c>
      <c r="H127" s="106">
        <v>11004057200</v>
      </c>
      <c r="I127" s="106">
        <v>11004057200</v>
      </c>
      <c r="J127" s="85" t="s">
        <v>1000</v>
      </c>
      <c r="K127" s="93" t="s">
        <v>808</v>
      </c>
      <c r="L127" s="187">
        <v>71164017</v>
      </c>
      <c r="M127" s="191">
        <v>71164017</v>
      </c>
      <c r="N127" s="183">
        <v>71164017</v>
      </c>
      <c r="O127" t="s">
        <v>1262</v>
      </c>
      <c r="P127" s="82">
        <v>71164017</v>
      </c>
    </row>
    <row r="128" spans="1:16" x14ac:dyDescent="0.25">
      <c r="A128">
        <v>123</v>
      </c>
      <c r="B128" s="94" t="s">
        <v>176</v>
      </c>
      <c r="C128" s="94">
        <v>110040577</v>
      </c>
      <c r="D128" s="98" t="s">
        <v>1404</v>
      </c>
      <c r="E128" s="106">
        <v>9</v>
      </c>
      <c r="F128" s="195" t="s">
        <v>1405</v>
      </c>
      <c r="G128" s="106">
        <v>11</v>
      </c>
      <c r="H128" s="106">
        <v>11004057700</v>
      </c>
      <c r="I128" s="106">
        <v>11004057700</v>
      </c>
      <c r="J128" s="85" t="s">
        <v>1001</v>
      </c>
      <c r="K128" s="93" t="s">
        <v>808</v>
      </c>
      <c r="L128" s="187">
        <v>34000000</v>
      </c>
      <c r="M128" s="191">
        <v>34000000</v>
      </c>
      <c r="N128" s="183">
        <v>34000000</v>
      </c>
      <c r="O128" t="s">
        <v>1262</v>
      </c>
      <c r="P128" s="82">
        <v>34000000</v>
      </c>
    </row>
    <row r="129" spans="1:16" x14ac:dyDescent="0.25">
      <c r="A129">
        <v>124</v>
      </c>
      <c r="B129" s="94" t="s">
        <v>177</v>
      </c>
      <c r="C129" s="94">
        <v>110040583</v>
      </c>
      <c r="D129" s="98" t="s">
        <v>1406</v>
      </c>
      <c r="E129" s="106">
        <v>9</v>
      </c>
      <c r="F129" s="195" t="s">
        <v>1407</v>
      </c>
      <c r="G129" s="106">
        <v>11</v>
      </c>
      <c r="H129" s="106">
        <v>11004058300</v>
      </c>
      <c r="I129" s="106">
        <v>11004058300</v>
      </c>
      <c r="J129" s="85" t="s">
        <v>1002</v>
      </c>
      <c r="K129" s="93" t="s">
        <v>808</v>
      </c>
      <c r="L129" s="187">
        <v>7700000</v>
      </c>
      <c r="M129" s="191">
        <v>7700000</v>
      </c>
      <c r="N129" s="183">
        <v>7700000</v>
      </c>
      <c r="O129" t="s">
        <v>1262</v>
      </c>
      <c r="P129" s="82">
        <v>7700000</v>
      </c>
    </row>
    <row r="130" spans="1:16" x14ac:dyDescent="0.25">
      <c r="A130">
        <v>125</v>
      </c>
      <c r="B130" s="94" t="s">
        <v>178</v>
      </c>
      <c r="C130" s="94">
        <v>110040590</v>
      </c>
      <c r="D130" s="98" t="s">
        <v>1408</v>
      </c>
      <c r="E130" s="106">
        <v>9</v>
      </c>
      <c r="F130" s="195" t="s">
        <v>1409</v>
      </c>
      <c r="G130" s="106">
        <v>11</v>
      </c>
      <c r="H130" s="106">
        <v>11004059000</v>
      </c>
      <c r="I130" s="106">
        <v>11004059000</v>
      </c>
      <c r="J130" s="85" t="s">
        <v>1003</v>
      </c>
      <c r="K130" s="93" t="s">
        <v>808</v>
      </c>
      <c r="L130" s="187">
        <v>6299999</v>
      </c>
      <c r="M130" s="191">
        <v>6299999</v>
      </c>
      <c r="N130" s="183">
        <v>6299999</v>
      </c>
      <c r="O130" t="s">
        <v>1262</v>
      </c>
      <c r="P130" s="82">
        <v>6299999</v>
      </c>
    </row>
    <row r="131" spans="1:16" x14ac:dyDescent="0.25">
      <c r="A131">
        <v>126</v>
      </c>
      <c r="B131" s="94" t="s">
        <v>179</v>
      </c>
      <c r="C131" s="94">
        <v>110040594</v>
      </c>
      <c r="D131" s="98" t="s">
        <v>1410</v>
      </c>
      <c r="E131" s="106">
        <v>9</v>
      </c>
      <c r="F131" s="195" t="s">
        <v>1411</v>
      </c>
      <c r="G131" s="106">
        <v>11</v>
      </c>
      <c r="H131" s="106">
        <v>11004059400</v>
      </c>
      <c r="I131" s="106">
        <v>11004059400</v>
      </c>
      <c r="J131" s="85" t="s">
        <v>1004</v>
      </c>
      <c r="K131" s="93" t="s">
        <v>808</v>
      </c>
      <c r="L131" s="187">
        <v>53653988</v>
      </c>
      <c r="M131" s="191">
        <v>53653988</v>
      </c>
      <c r="N131" s="183">
        <v>53653988</v>
      </c>
      <c r="O131" t="s">
        <v>1262</v>
      </c>
      <c r="P131" s="82">
        <v>53653988</v>
      </c>
    </row>
    <row r="132" spans="1:16" x14ac:dyDescent="0.25">
      <c r="A132">
        <v>127</v>
      </c>
      <c r="B132" s="94" t="s">
        <v>180</v>
      </c>
      <c r="C132" s="94">
        <v>110040595</v>
      </c>
      <c r="D132" s="98" t="s">
        <v>1412</v>
      </c>
      <c r="E132" s="106">
        <v>9</v>
      </c>
      <c r="F132" s="195" t="s">
        <v>1413</v>
      </c>
      <c r="G132" s="106">
        <v>11</v>
      </c>
      <c r="H132" s="106">
        <v>11004059500</v>
      </c>
      <c r="I132" s="106">
        <v>11004059500</v>
      </c>
      <c r="J132" s="85" t="s">
        <v>1005</v>
      </c>
      <c r="K132" s="93" t="s">
        <v>808</v>
      </c>
      <c r="L132" s="187">
        <v>239330010</v>
      </c>
      <c r="M132" s="191">
        <v>239330010</v>
      </c>
      <c r="N132" s="183">
        <v>239330010</v>
      </c>
      <c r="O132" t="s">
        <v>1262</v>
      </c>
      <c r="P132" s="82">
        <v>239330010</v>
      </c>
    </row>
    <row r="133" spans="1:16" x14ac:dyDescent="0.25">
      <c r="A133">
        <v>128</v>
      </c>
      <c r="B133" s="94" t="s">
        <v>181</v>
      </c>
      <c r="C133" s="94">
        <v>110040597</v>
      </c>
      <c r="D133" s="98" t="s">
        <v>1414</v>
      </c>
      <c r="E133" s="106">
        <v>9</v>
      </c>
      <c r="F133" s="195" t="s">
        <v>1415</v>
      </c>
      <c r="G133" s="106">
        <v>11</v>
      </c>
      <c r="H133" s="106">
        <v>11004059700</v>
      </c>
      <c r="I133" s="106">
        <v>11004059700</v>
      </c>
      <c r="J133" s="85" t="s">
        <v>1006</v>
      </c>
      <c r="K133" s="93" t="s">
        <v>808</v>
      </c>
      <c r="L133" s="187">
        <v>19740000</v>
      </c>
      <c r="M133" s="191">
        <v>19740000</v>
      </c>
      <c r="N133" s="183">
        <v>19740000</v>
      </c>
      <c r="O133" t="s">
        <v>1262</v>
      </c>
      <c r="P133" s="82">
        <v>19740000</v>
      </c>
    </row>
    <row r="134" spans="1:16" x14ac:dyDescent="0.25">
      <c r="A134">
        <v>129</v>
      </c>
      <c r="B134" s="94" t="s">
        <v>182</v>
      </c>
      <c r="C134" s="94">
        <v>110040598</v>
      </c>
      <c r="D134" s="98" t="s">
        <v>1416</v>
      </c>
      <c r="E134" s="106">
        <v>9</v>
      </c>
      <c r="F134" s="195" t="s">
        <v>1417</v>
      </c>
      <c r="G134" s="106">
        <v>11</v>
      </c>
      <c r="H134" s="106">
        <v>11004059800</v>
      </c>
      <c r="I134" s="106">
        <v>11004059800</v>
      </c>
      <c r="J134" s="85" t="s">
        <v>1007</v>
      </c>
      <c r="K134" s="93" t="s">
        <v>808</v>
      </c>
      <c r="L134" s="187">
        <v>82429600</v>
      </c>
      <c r="M134" s="191">
        <v>82429600</v>
      </c>
      <c r="N134" s="183">
        <v>82429600</v>
      </c>
      <c r="O134" t="s">
        <v>1262</v>
      </c>
      <c r="P134" s="82">
        <v>82429600</v>
      </c>
    </row>
    <row r="135" spans="1:16" x14ac:dyDescent="0.25">
      <c r="A135">
        <v>130</v>
      </c>
      <c r="B135" s="94" t="s">
        <v>183</v>
      </c>
      <c r="C135" s="94">
        <v>110040603</v>
      </c>
      <c r="D135" s="98" t="s">
        <v>1418</v>
      </c>
      <c r="E135" s="106">
        <v>9</v>
      </c>
      <c r="F135" s="195" t="s">
        <v>1419</v>
      </c>
      <c r="G135" s="106">
        <v>11</v>
      </c>
      <c r="H135" s="106">
        <v>11004060300</v>
      </c>
      <c r="I135" s="106">
        <v>11004060300</v>
      </c>
      <c r="J135" s="85" t="s">
        <v>1008</v>
      </c>
      <c r="K135" s="93" t="s">
        <v>808</v>
      </c>
      <c r="L135" s="187">
        <v>488000</v>
      </c>
      <c r="M135" s="191">
        <v>488000</v>
      </c>
      <c r="N135" s="183">
        <v>488000</v>
      </c>
      <c r="O135" t="s">
        <v>1262</v>
      </c>
      <c r="P135" s="82">
        <v>488000</v>
      </c>
    </row>
    <row r="136" spans="1:16" x14ac:dyDescent="0.25">
      <c r="A136">
        <v>131</v>
      </c>
      <c r="B136" s="94" t="s">
        <v>184</v>
      </c>
      <c r="C136" s="94">
        <v>110040606</v>
      </c>
      <c r="D136" s="98" t="s">
        <v>1420</v>
      </c>
      <c r="E136" s="106">
        <v>9</v>
      </c>
      <c r="F136" s="195" t="s">
        <v>1421</v>
      </c>
      <c r="G136" s="106">
        <v>11</v>
      </c>
      <c r="H136" s="106">
        <v>11004060600</v>
      </c>
      <c r="I136" s="106">
        <v>11004060600</v>
      </c>
      <c r="J136" s="85" t="s">
        <v>1009</v>
      </c>
      <c r="K136" s="93" t="s">
        <v>808</v>
      </c>
      <c r="L136" s="187">
        <v>35000003</v>
      </c>
      <c r="M136" s="191">
        <v>35000003</v>
      </c>
      <c r="N136" s="183">
        <v>35000003</v>
      </c>
      <c r="O136" t="s">
        <v>1262</v>
      </c>
      <c r="P136" s="82">
        <v>35000003</v>
      </c>
    </row>
    <row r="137" spans="1:16" x14ac:dyDescent="0.25">
      <c r="A137">
        <v>132</v>
      </c>
      <c r="B137" s="94" t="s">
        <v>185</v>
      </c>
      <c r="C137" s="94">
        <v>110040609</v>
      </c>
      <c r="D137" s="98" t="s">
        <v>1422</v>
      </c>
      <c r="E137" s="106">
        <v>9</v>
      </c>
      <c r="F137" s="195" t="s">
        <v>1423</v>
      </c>
      <c r="G137" s="106">
        <v>11</v>
      </c>
      <c r="H137" s="106">
        <v>11004060900</v>
      </c>
      <c r="I137" s="106">
        <v>11004060900</v>
      </c>
      <c r="J137" s="85" t="s">
        <v>1010</v>
      </c>
      <c r="K137" s="93" t="s">
        <v>808</v>
      </c>
      <c r="L137" s="187">
        <v>244000</v>
      </c>
      <c r="M137" s="191">
        <v>244000</v>
      </c>
      <c r="N137" s="183">
        <v>244000</v>
      </c>
      <c r="O137" t="s">
        <v>1262</v>
      </c>
      <c r="P137" s="82">
        <v>244000</v>
      </c>
    </row>
    <row r="138" spans="1:16" x14ac:dyDescent="0.25">
      <c r="A138">
        <v>133</v>
      </c>
      <c r="B138" s="94" t="s">
        <v>186</v>
      </c>
      <c r="C138" s="94">
        <v>110040620</v>
      </c>
      <c r="D138" s="98" t="s">
        <v>1424</v>
      </c>
      <c r="E138" s="106">
        <v>9</v>
      </c>
      <c r="F138" s="195" t="s">
        <v>1425</v>
      </c>
      <c r="G138" s="106">
        <v>11</v>
      </c>
      <c r="H138" s="106">
        <v>11004062000</v>
      </c>
      <c r="I138" s="106">
        <v>11004062000</v>
      </c>
      <c r="J138" s="85" t="s">
        <v>1011</v>
      </c>
      <c r="K138" s="93" t="s">
        <v>808</v>
      </c>
      <c r="L138" s="187">
        <v>124146000</v>
      </c>
      <c r="M138" s="191">
        <v>124146000</v>
      </c>
      <c r="N138" s="183">
        <v>124146000</v>
      </c>
      <c r="O138" t="s">
        <v>1262</v>
      </c>
      <c r="P138" s="82">
        <v>124146000</v>
      </c>
    </row>
    <row r="139" spans="1:16" x14ac:dyDescent="0.25">
      <c r="A139">
        <v>134</v>
      </c>
      <c r="B139" s="94" t="s">
        <v>187</v>
      </c>
      <c r="C139" s="94">
        <v>110040622</v>
      </c>
      <c r="D139" s="98" t="s">
        <v>1426</v>
      </c>
      <c r="E139" s="106">
        <v>9</v>
      </c>
      <c r="F139" s="195" t="s">
        <v>1427</v>
      </c>
      <c r="G139" s="106">
        <v>11</v>
      </c>
      <c r="H139" s="106">
        <v>11004062200</v>
      </c>
      <c r="I139" s="106">
        <v>11004062200</v>
      </c>
      <c r="J139" s="85" t="s">
        <v>1012</v>
      </c>
      <c r="K139" s="93" t="s">
        <v>808</v>
      </c>
      <c r="L139" s="187">
        <v>34770005</v>
      </c>
      <c r="M139" s="191">
        <v>34770005</v>
      </c>
      <c r="N139" s="183">
        <v>34770005</v>
      </c>
      <c r="O139" t="s">
        <v>1262</v>
      </c>
      <c r="P139" s="82">
        <v>34770005</v>
      </c>
    </row>
    <row r="140" spans="1:16" x14ac:dyDescent="0.25">
      <c r="A140">
        <v>135</v>
      </c>
      <c r="B140" s="94" t="s">
        <v>188</v>
      </c>
      <c r="C140" s="94">
        <v>110040635</v>
      </c>
      <c r="D140" s="98" t="s">
        <v>1428</v>
      </c>
      <c r="E140" s="106">
        <v>9</v>
      </c>
      <c r="F140" s="195" t="s">
        <v>1429</v>
      </c>
      <c r="G140" s="106">
        <v>11</v>
      </c>
      <c r="H140" s="106">
        <v>11004063500</v>
      </c>
      <c r="I140" s="106">
        <v>11004063500</v>
      </c>
      <c r="J140" s="85" t="s">
        <v>1013</v>
      </c>
      <c r="K140" s="93" t="s">
        <v>808</v>
      </c>
      <c r="L140" s="188">
        <v>62022851</v>
      </c>
      <c r="M140" s="191">
        <v>62022851</v>
      </c>
      <c r="N140" s="183">
        <v>62022851</v>
      </c>
      <c r="O140" t="s">
        <v>1262</v>
      </c>
      <c r="P140" s="82">
        <v>62022851</v>
      </c>
    </row>
    <row r="141" spans="1:16" x14ac:dyDescent="0.25">
      <c r="A141">
        <v>136</v>
      </c>
      <c r="B141" s="94" t="s">
        <v>189</v>
      </c>
      <c r="C141" s="94">
        <v>110040636</v>
      </c>
      <c r="D141" s="98" t="s">
        <v>1430</v>
      </c>
      <c r="E141" s="106">
        <v>9</v>
      </c>
      <c r="F141" s="195" t="s">
        <v>1431</v>
      </c>
      <c r="G141" s="106">
        <v>11</v>
      </c>
      <c r="H141" s="106">
        <v>11004063600</v>
      </c>
      <c r="I141" s="106">
        <v>11004063600</v>
      </c>
      <c r="J141" s="85" t="s">
        <v>1014</v>
      </c>
      <c r="K141" s="93" t="s">
        <v>808</v>
      </c>
      <c r="L141" s="188">
        <v>18599999</v>
      </c>
      <c r="M141" s="191">
        <v>18599999</v>
      </c>
      <c r="N141" s="183">
        <v>18599999</v>
      </c>
      <c r="O141" t="s">
        <v>1262</v>
      </c>
      <c r="P141" s="82">
        <v>18599999</v>
      </c>
    </row>
    <row r="142" spans="1:16" x14ac:dyDescent="0.25">
      <c r="A142">
        <v>137</v>
      </c>
      <c r="B142" s="100" t="s">
        <v>190</v>
      </c>
      <c r="C142" s="100">
        <v>110040637</v>
      </c>
      <c r="D142" s="98" t="s">
        <v>1432</v>
      </c>
      <c r="E142" s="106">
        <v>9</v>
      </c>
      <c r="F142" s="195" t="s">
        <v>1433</v>
      </c>
      <c r="G142" s="106">
        <v>11</v>
      </c>
      <c r="H142" s="106">
        <v>11004063700</v>
      </c>
      <c r="I142" s="106">
        <v>11004063700</v>
      </c>
      <c r="J142" s="85" t="s">
        <v>1014</v>
      </c>
      <c r="K142" s="93" t="s">
        <v>808</v>
      </c>
      <c r="L142" s="189">
        <v>3044354040</v>
      </c>
      <c r="M142" s="191">
        <v>3044354040</v>
      </c>
      <c r="N142" s="183">
        <v>3044354040</v>
      </c>
      <c r="O142" t="s">
        <v>1262</v>
      </c>
      <c r="P142" s="82">
        <v>3044354040</v>
      </c>
    </row>
    <row r="143" spans="1:16" x14ac:dyDescent="0.25">
      <c r="A143">
        <v>138</v>
      </c>
      <c r="B143" s="108" t="s">
        <v>791</v>
      </c>
      <c r="C143" s="108" t="s">
        <v>893</v>
      </c>
      <c r="D143" s="98" t="s">
        <v>893</v>
      </c>
      <c r="E143" s="106">
        <v>7</v>
      </c>
      <c r="F143" s="196" t="s">
        <v>1434</v>
      </c>
      <c r="G143" s="106">
        <v>11</v>
      </c>
      <c r="H143" s="106">
        <v>11006000000</v>
      </c>
      <c r="I143" s="106">
        <v>11006000000</v>
      </c>
      <c r="J143" s="85" t="s">
        <v>193</v>
      </c>
      <c r="K143" s="113" t="s">
        <v>192</v>
      </c>
      <c r="L143" s="186">
        <v>670500000</v>
      </c>
      <c r="M143" s="191">
        <v>670500000</v>
      </c>
      <c r="N143" s="183">
        <v>670500000</v>
      </c>
      <c r="O143" t="s">
        <v>1262</v>
      </c>
      <c r="P143" s="82">
        <v>670500000</v>
      </c>
    </row>
    <row r="144" spans="1:16" x14ac:dyDescent="0.25">
      <c r="A144">
        <v>139</v>
      </c>
      <c r="B144" s="94" t="s">
        <v>197</v>
      </c>
      <c r="C144" s="94">
        <v>110070101</v>
      </c>
      <c r="D144" s="98" t="s">
        <v>1435</v>
      </c>
      <c r="E144" s="106">
        <v>9</v>
      </c>
      <c r="F144" s="195" t="s">
        <v>1436</v>
      </c>
      <c r="G144" s="106">
        <v>11</v>
      </c>
      <c r="H144" s="106">
        <v>11007010100</v>
      </c>
      <c r="I144" s="106">
        <v>11007010100</v>
      </c>
      <c r="J144" s="28" t="s">
        <v>198</v>
      </c>
      <c r="K144" s="39" t="s">
        <v>805</v>
      </c>
      <c r="L144" s="197">
        <v>34885716088</v>
      </c>
      <c r="M144" s="191">
        <v>34885716088</v>
      </c>
      <c r="N144" s="183">
        <v>34885716088</v>
      </c>
      <c r="O144" t="s">
        <v>1262</v>
      </c>
      <c r="P144" s="82">
        <v>34885716088</v>
      </c>
    </row>
    <row r="145" spans="1:16" x14ac:dyDescent="0.25">
      <c r="A145">
        <v>140</v>
      </c>
      <c r="B145" s="94" t="s">
        <v>202</v>
      </c>
      <c r="C145" s="94">
        <v>110070102</v>
      </c>
      <c r="D145" s="98" t="s">
        <v>1437</v>
      </c>
      <c r="E145" s="106">
        <v>9</v>
      </c>
      <c r="F145" s="195" t="s">
        <v>1438</v>
      </c>
      <c r="G145" s="106">
        <v>11</v>
      </c>
      <c r="H145" s="106">
        <v>11007010200</v>
      </c>
      <c r="I145" s="106">
        <v>11007010200</v>
      </c>
      <c r="J145" s="28" t="s">
        <v>203</v>
      </c>
      <c r="K145" s="39" t="s">
        <v>805</v>
      </c>
      <c r="L145" s="186">
        <v>368097103.81999999</v>
      </c>
      <c r="M145" s="191">
        <v>368097103</v>
      </c>
      <c r="N145" s="183">
        <v>368097103</v>
      </c>
      <c r="O145" t="s">
        <v>1262</v>
      </c>
      <c r="P145" s="82">
        <v>368097103</v>
      </c>
    </row>
    <row r="146" spans="1:16" x14ac:dyDescent="0.25">
      <c r="A146">
        <v>141</v>
      </c>
      <c r="B146" s="94" t="s">
        <v>204</v>
      </c>
      <c r="C146" s="94">
        <v>1100702</v>
      </c>
      <c r="D146" s="98" t="s">
        <v>1439</v>
      </c>
      <c r="E146" s="106">
        <v>7</v>
      </c>
      <c r="F146" s="196" t="s">
        <v>1440</v>
      </c>
      <c r="G146" s="106">
        <v>11</v>
      </c>
      <c r="H146" s="106">
        <v>11007020000</v>
      </c>
      <c r="I146" s="106">
        <v>11007020000</v>
      </c>
      <c r="J146" s="85" t="s">
        <v>205</v>
      </c>
      <c r="K146" s="39" t="s">
        <v>805</v>
      </c>
      <c r="L146" s="186">
        <v>16237103965</v>
      </c>
      <c r="M146" s="191">
        <v>16237103965</v>
      </c>
      <c r="N146" s="183">
        <v>16237103965</v>
      </c>
      <c r="O146" t="s">
        <v>1262</v>
      </c>
      <c r="P146" s="82">
        <v>16237103965</v>
      </c>
    </row>
    <row r="147" spans="1:16" x14ac:dyDescent="0.25">
      <c r="A147">
        <v>142</v>
      </c>
      <c r="B147" s="94" t="s">
        <v>207</v>
      </c>
      <c r="C147" s="94">
        <v>110070301</v>
      </c>
      <c r="D147" s="98" t="s">
        <v>1441</v>
      </c>
      <c r="E147" s="106">
        <v>9</v>
      </c>
      <c r="F147" s="195" t="s">
        <v>1442</v>
      </c>
      <c r="G147" s="106">
        <v>11</v>
      </c>
      <c r="H147" s="106">
        <v>11007030100</v>
      </c>
      <c r="I147" s="106">
        <v>11007030100</v>
      </c>
      <c r="J147" s="28" t="s">
        <v>208</v>
      </c>
      <c r="K147" s="39" t="s">
        <v>805</v>
      </c>
      <c r="L147" s="186">
        <v>33117889338.939999</v>
      </c>
      <c r="M147" s="191">
        <v>33117889338</v>
      </c>
      <c r="N147" s="183">
        <v>33117889338</v>
      </c>
      <c r="O147" t="s">
        <v>1262</v>
      </c>
      <c r="P147" s="82">
        <v>33117889338</v>
      </c>
    </row>
    <row r="148" spans="1:16" x14ac:dyDescent="0.25">
      <c r="A148">
        <v>143</v>
      </c>
      <c r="B148" s="94" t="s">
        <v>209</v>
      </c>
      <c r="C148" s="94">
        <v>110070302</v>
      </c>
      <c r="D148" s="98" t="s">
        <v>1443</v>
      </c>
      <c r="E148" s="106">
        <v>9</v>
      </c>
      <c r="F148" s="195" t="s">
        <v>1444</v>
      </c>
      <c r="G148" s="106">
        <v>11</v>
      </c>
      <c r="H148" s="106">
        <v>11007030200</v>
      </c>
      <c r="I148" s="106">
        <v>11007030200</v>
      </c>
      <c r="J148" s="28" t="s">
        <v>210</v>
      </c>
      <c r="K148" s="39" t="s">
        <v>805</v>
      </c>
      <c r="L148" s="186">
        <v>24348565188.349998</v>
      </c>
      <c r="M148" s="191">
        <v>24348565188</v>
      </c>
      <c r="N148" s="183">
        <v>24348565188</v>
      </c>
      <c r="O148" t="s">
        <v>1262</v>
      </c>
      <c r="P148" s="82">
        <v>24348565188</v>
      </c>
    </row>
    <row r="149" spans="1:16" x14ac:dyDescent="0.25">
      <c r="A149">
        <v>144</v>
      </c>
      <c r="B149" s="94" t="s">
        <v>211</v>
      </c>
      <c r="C149" s="94">
        <v>1100704</v>
      </c>
      <c r="D149" s="98" t="s">
        <v>1445</v>
      </c>
      <c r="E149" s="106">
        <v>7</v>
      </c>
      <c r="F149" s="196" t="s">
        <v>1446</v>
      </c>
      <c r="G149" s="106">
        <v>11</v>
      </c>
      <c r="H149" s="106">
        <v>11007040000</v>
      </c>
      <c r="I149" s="106">
        <v>11007040000</v>
      </c>
      <c r="J149" s="28" t="s">
        <v>212</v>
      </c>
      <c r="K149" s="39" t="s">
        <v>805</v>
      </c>
      <c r="L149" s="186">
        <v>797386345.78999996</v>
      </c>
      <c r="M149" s="191">
        <v>797386345</v>
      </c>
      <c r="N149" s="183">
        <v>797386345</v>
      </c>
      <c r="O149" t="s">
        <v>1262</v>
      </c>
      <c r="P149" s="82">
        <v>797386345</v>
      </c>
    </row>
    <row r="150" spans="1:16" x14ac:dyDescent="0.25">
      <c r="A150">
        <v>145</v>
      </c>
      <c r="B150" s="94" t="s">
        <v>214</v>
      </c>
      <c r="C150" s="94">
        <v>110070501</v>
      </c>
      <c r="D150" s="98" t="s">
        <v>1447</v>
      </c>
      <c r="E150" s="106">
        <v>9</v>
      </c>
      <c r="F150" s="195" t="s">
        <v>1448</v>
      </c>
      <c r="G150" s="106">
        <v>11</v>
      </c>
      <c r="H150" s="106">
        <v>11007050100</v>
      </c>
      <c r="I150" s="106">
        <v>11007050100</v>
      </c>
      <c r="J150" s="28" t="s">
        <v>215</v>
      </c>
      <c r="K150" s="39" t="s">
        <v>805</v>
      </c>
      <c r="L150" s="186">
        <v>29719938</v>
      </c>
      <c r="M150" s="191">
        <v>29719938</v>
      </c>
      <c r="N150" s="183">
        <v>29719938</v>
      </c>
      <c r="O150" t="s">
        <v>1262</v>
      </c>
      <c r="P150" s="82">
        <v>29719938</v>
      </c>
    </row>
    <row r="151" spans="1:16" x14ac:dyDescent="0.25">
      <c r="A151">
        <v>146</v>
      </c>
      <c r="B151" s="105" t="s">
        <v>237</v>
      </c>
      <c r="C151" s="105">
        <v>1100801</v>
      </c>
      <c r="D151" s="98" t="s">
        <v>1449</v>
      </c>
      <c r="E151" s="106">
        <v>7</v>
      </c>
      <c r="F151" s="196" t="s">
        <v>1450</v>
      </c>
      <c r="G151" s="106">
        <v>11</v>
      </c>
      <c r="H151" s="106">
        <v>11008010000</v>
      </c>
      <c r="I151" s="106">
        <v>11008010000</v>
      </c>
      <c r="J151" s="31" t="s">
        <v>238</v>
      </c>
      <c r="K151" s="85" t="s">
        <v>806</v>
      </c>
      <c r="L151" s="186">
        <v>0</v>
      </c>
      <c r="M151" s="191">
        <v>0</v>
      </c>
      <c r="N151" s="183">
        <v>0</v>
      </c>
      <c r="O151" t="s">
        <v>1262</v>
      </c>
      <c r="P151" s="82">
        <v>0</v>
      </c>
    </row>
    <row r="152" spans="1:16" x14ac:dyDescent="0.25">
      <c r="A152">
        <v>147</v>
      </c>
      <c r="B152" s="105" t="s">
        <v>239</v>
      </c>
      <c r="C152" s="105">
        <v>1100802</v>
      </c>
      <c r="D152" s="98" t="s">
        <v>1451</v>
      </c>
      <c r="E152" s="106">
        <v>7</v>
      </c>
      <c r="F152" s="196" t="s">
        <v>1452</v>
      </c>
      <c r="G152" s="106">
        <v>11</v>
      </c>
      <c r="H152" s="106">
        <v>11008020000</v>
      </c>
      <c r="I152" s="106">
        <v>11008020000</v>
      </c>
      <c r="J152" s="31" t="s">
        <v>240</v>
      </c>
      <c r="K152" s="85" t="s">
        <v>806</v>
      </c>
      <c r="L152" s="186">
        <v>0</v>
      </c>
      <c r="M152" s="191">
        <v>0</v>
      </c>
      <c r="N152" s="183">
        <v>0</v>
      </c>
      <c r="O152" t="s">
        <v>1262</v>
      </c>
      <c r="P152" s="82">
        <v>0</v>
      </c>
    </row>
    <row r="153" spans="1:16" x14ac:dyDescent="0.25">
      <c r="A153">
        <v>148</v>
      </c>
      <c r="B153" s="105" t="s">
        <v>241</v>
      </c>
      <c r="C153" s="105">
        <v>1100803</v>
      </c>
      <c r="D153" s="98" t="s">
        <v>1453</v>
      </c>
      <c r="E153" s="106">
        <v>7</v>
      </c>
      <c r="F153" s="196" t="s">
        <v>1454</v>
      </c>
      <c r="G153" s="106">
        <v>11</v>
      </c>
      <c r="H153" s="106">
        <v>11008030000</v>
      </c>
      <c r="I153" s="106">
        <v>11008030000</v>
      </c>
      <c r="J153" s="31" t="s">
        <v>242</v>
      </c>
      <c r="K153" s="85" t="s">
        <v>806</v>
      </c>
      <c r="L153" s="186">
        <v>0</v>
      </c>
      <c r="M153" s="191">
        <v>0</v>
      </c>
      <c r="N153" s="183">
        <v>0</v>
      </c>
      <c r="O153" t="s">
        <v>1262</v>
      </c>
      <c r="P153" s="82">
        <v>0</v>
      </c>
    </row>
    <row r="154" spans="1:16" x14ac:dyDescent="0.25">
      <c r="A154">
        <v>149</v>
      </c>
      <c r="B154" s="105" t="s">
        <v>243</v>
      </c>
      <c r="C154" s="105">
        <v>1100804</v>
      </c>
      <c r="D154" s="98" t="s">
        <v>1455</v>
      </c>
      <c r="E154" s="106">
        <v>7</v>
      </c>
      <c r="F154" s="196" t="s">
        <v>1456</v>
      </c>
      <c r="G154" s="106">
        <v>11</v>
      </c>
      <c r="H154" s="106">
        <v>11008040000</v>
      </c>
      <c r="I154" s="106">
        <v>11008040000</v>
      </c>
      <c r="J154" s="31" t="s">
        <v>244</v>
      </c>
      <c r="K154" s="85" t="s">
        <v>806</v>
      </c>
      <c r="L154" s="186">
        <v>1449282141.5999999</v>
      </c>
      <c r="M154" s="191">
        <v>1449282141</v>
      </c>
      <c r="N154" s="183">
        <v>1449282141</v>
      </c>
      <c r="O154" t="s">
        <v>1262</v>
      </c>
      <c r="P154" s="82">
        <v>1449282141</v>
      </c>
    </row>
    <row r="155" spans="1:16" x14ac:dyDescent="0.25">
      <c r="A155">
        <v>150</v>
      </c>
      <c r="B155" s="105" t="s">
        <v>245</v>
      </c>
      <c r="C155" s="105">
        <v>1100805</v>
      </c>
      <c r="D155" s="98" t="s">
        <v>1457</v>
      </c>
      <c r="E155" s="106">
        <v>7</v>
      </c>
      <c r="F155" s="196" t="s">
        <v>1458</v>
      </c>
      <c r="G155" s="106">
        <v>11</v>
      </c>
      <c r="H155" s="106">
        <v>11008050000</v>
      </c>
      <c r="I155" s="106">
        <v>11008050000</v>
      </c>
      <c r="J155" s="31" t="s">
        <v>246</v>
      </c>
      <c r="K155" s="31" t="s">
        <v>806</v>
      </c>
      <c r="L155" s="186">
        <v>0</v>
      </c>
      <c r="M155" s="191">
        <v>0</v>
      </c>
      <c r="N155" s="183">
        <v>0</v>
      </c>
      <c r="O155" t="s">
        <v>1262</v>
      </c>
      <c r="P155" s="82">
        <v>0</v>
      </c>
    </row>
    <row r="156" spans="1:16" x14ac:dyDescent="0.25">
      <c r="A156">
        <v>151</v>
      </c>
      <c r="B156" s="105" t="s">
        <v>219</v>
      </c>
      <c r="C156" s="105">
        <v>1100901</v>
      </c>
      <c r="D156" s="98" t="s">
        <v>1459</v>
      </c>
      <c r="E156" s="106">
        <v>7</v>
      </c>
      <c r="F156" s="196" t="s">
        <v>1460</v>
      </c>
      <c r="G156" s="106">
        <v>11</v>
      </c>
      <c r="H156" s="106">
        <v>11009010000</v>
      </c>
      <c r="I156" s="106">
        <v>11009010000</v>
      </c>
      <c r="J156" s="31" t="s">
        <v>220</v>
      </c>
      <c r="K156" s="26" t="s">
        <v>217</v>
      </c>
      <c r="L156" s="186">
        <v>1499072927.3599999</v>
      </c>
      <c r="M156" s="191">
        <v>1499072927</v>
      </c>
      <c r="N156" s="183">
        <v>1499072927</v>
      </c>
      <c r="O156" t="s">
        <v>1262</v>
      </c>
      <c r="P156" s="82">
        <v>1499072927</v>
      </c>
    </row>
    <row r="157" spans="1:16" x14ac:dyDescent="0.25">
      <c r="A157">
        <v>152</v>
      </c>
      <c r="B157" s="105" t="s">
        <v>221</v>
      </c>
      <c r="C157" s="105">
        <v>1100902</v>
      </c>
      <c r="D157" s="98" t="s">
        <v>1461</v>
      </c>
      <c r="E157" s="106">
        <v>7</v>
      </c>
      <c r="F157" s="196" t="s">
        <v>1462</v>
      </c>
      <c r="G157" s="106">
        <v>11</v>
      </c>
      <c r="H157" s="106">
        <v>11009020000</v>
      </c>
      <c r="I157" s="106">
        <v>11009020000</v>
      </c>
      <c r="J157" s="85" t="s">
        <v>222</v>
      </c>
      <c r="K157" s="26" t="s">
        <v>217</v>
      </c>
      <c r="L157" s="186">
        <v>1818260855.24</v>
      </c>
      <c r="M157" s="191">
        <v>1818260855</v>
      </c>
      <c r="N157" s="183">
        <v>1818260855</v>
      </c>
      <c r="O157" t="s">
        <v>1262</v>
      </c>
      <c r="P157" s="82">
        <v>1818260855</v>
      </c>
    </row>
    <row r="158" spans="1:16" x14ac:dyDescent="0.25">
      <c r="A158">
        <v>153</v>
      </c>
      <c r="B158" s="105" t="s">
        <v>223</v>
      </c>
      <c r="C158" s="105">
        <v>1100903</v>
      </c>
      <c r="D158" s="98" t="s">
        <v>1463</v>
      </c>
      <c r="E158" s="106">
        <v>7</v>
      </c>
      <c r="F158" s="196" t="s">
        <v>1464</v>
      </c>
      <c r="G158" s="106">
        <v>11</v>
      </c>
      <c r="H158" s="106">
        <v>11009030000</v>
      </c>
      <c r="I158" s="106">
        <v>11009030000</v>
      </c>
      <c r="J158" s="31" t="s">
        <v>224</v>
      </c>
      <c r="K158" s="95" t="s">
        <v>217</v>
      </c>
      <c r="L158" s="186">
        <v>645504629</v>
      </c>
      <c r="M158" s="191">
        <v>645504629</v>
      </c>
      <c r="N158" s="183">
        <v>645504629</v>
      </c>
      <c r="O158" t="s">
        <v>1262</v>
      </c>
      <c r="P158" s="82">
        <v>645504629</v>
      </c>
    </row>
    <row r="159" spans="1:16" x14ac:dyDescent="0.25">
      <c r="A159">
        <v>154</v>
      </c>
      <c r="B159" s="105" t="s">
        <v>225</v>
      </c>
      <c r="C159" s="105">
        <v>1100904</v>
      </c>
      <c r="D159" s="98" t="s">
        <v>1465</v>
      </c>
      <c r="E159" s="106">
        <v>7</v>
      </c>
      <c r="F159" s="196" t="s">
        <v>1466</v>
      </c>
      <c r="G159" s="106">
        <v>11</v>
      </c>
      <c r="H159" s="106">
        <v>11009040000</v>
      </c>
      <c r="I159" s="106">
        <v>11009040000</v>
      </c>
      <c r="J159" s="31" t="s">
        <v>226</v>
      </c>
      <c r="K159" s="95" t="s">
        <v>217</v>
      </c>
      <c r="L159" s="186">
        <v>632375597.57000005</v>
      </c>
      <c r="M159" s="191">
        <v>632375597</v>
      </c>
      <c r="N159" s="183">
        <v>632375597</v>
      </c>
      <c r="O159" t="s">
        <v>1262</v>
      </c>
      <c r="P159" s="82">
        <v>632375597</v>
      </c>
    </row>
    <row r="160" spans="1:16" x14ac:dyDescent="0.25">
      <c r="A160">
        <v>155</v>
      </c>
      <c r="B160" s="105" t="s">
        <v>229</v>
      </c>
      <c r="C160" s="105">
        <v>1101001</v>
      </c>
      <c r="D160" s="98" t="s">
        <v>1467</v>
      </c>
      <c r="E160" s="106">
        <v>7</v>
      </c>
      <c r="F160" s="196" t="s">
        <v>1468</v>
      </c>
      <c r="G160" s="106">
        <v>11</v>
      </c>
      <c r="H160" s="106">
        <v>11010010000</v>
      </c>
      <c r="I160" s="106">
        <v>11010010000</v>
      </c>
      <c r="J160" s="31" t="s">
        <v>230</v>
      </c>
      <c r="K160" s="107" t="s">
        <v>228</v>
      </c>
      <c r="L160" s="186">
        <v>48026441312.25</v>
      </c>
      <c r="M160" s="191">
        <v>48026441312</v>
      </c>
      <c r="N160" s="183">
        <v>48026441312</v>
      </c>
      <c r="O160" t="s">
        <v>1262</v>
      </c>
      <c r="P160" s="82">
        <v>48026441312</v>
      </c>
    </row>
    <row r="161" spans="1:16" x14ac:dyDescent="0.25">
      <c r="A161">
        <v>156</v>
      </c>
      <c r="B161" s="105" t="s">
        <v>231</v>
      </c>
      <c r="C161" s="105">
        <v>1101002</v>
      </c>
      <c r="D161" s="98" t="s">
        <v>1469</v>
      </c>
      <c r="E161" s="106">
        <v>7</v>
      </c>
      <c r="F161" s="196" t="s">
        <v>1470</v>
      </c>
      <c r="G161" s="106">
        <v>11</v>
      </c>
      <c r="H161" s="106">
        <v>11010020000</v>
      </c>
      <c r="I161" s="106">
        <v>11010020000</v>
      </c>
      <c r="J161" s="31" t="s">
        <v>232</v>
      </c>
      <c r="K161" s="107" t="s">
        <v>228</v>
      </c>
      <c r="L161" s="186">
        <v>8089003111.4300003</v>
      </c>
      <c r="M161" s="191">
        <v>8089003111</v>
      </c>
      <c r="N161" s="183">
        <v>8089003111</v>
      </c>
      <c r="O161" t="s">
        <v>1262</v>
      </c>
      <c r="P161" s="82">
        <v>8089003111</v>
      </c>
    </row>
    <row r="162" spans="1:16" x14ac:dyDescent="0.25">
      <c r="A162">
        <v>157</v>
      </c>
      <c r="B162" s="105" t="s">
        <v>233</v>
      </c>
      <c r="C162" s="105">
        <v>1101008</v>
      </c>
      <c r="D162" s="98" t="s">
        <v>1471</v>
      </c>
      <c r="E162" s="106">
        <v>7</v>
      </c>
      <c r="F162" s="196" t="s">
        <v>1472</v>
      </c>
      <c r="G162" s="106">
        <v>11</v>
      </c>
      <c r="H162" s="106">
        <v>11010080000</v>
      </c>
      <c r="I162" s="106">
        <v>11010080000</v>
      </c>
      <c r="J162" s="28" t="s">
        <v>234</v>
      </c>
      <c r="K162" s="107" t="s">
        <v>228</v>
      </c>
      <c r="L162" s="186">
        <v>161358317</v>
      </c>
      <c r="M162" s="191">
        <v>161358317</v>
      </c>
      <c r="N162" s="183">
        <v>161358317</v>
      </c>
      <c r="O162" t="s">
        <v>1262</v>
      </c>
      <c r="P162" s="82">
        <v>161358317</v>
      </c>
    </row>
    <row r="163" spans="1:16" x14ac:dyDescent="0.25">
      <c r="A163">
        <v>158</v>
      </c>
      <c r="B163" s="105" t="s">
        <v>248</v>
      </c>
      <c r="C163" s="105">
        <v>1200401</v>
      </c>
      <c r="D163" s="98" t="s">
        <v>1473</v>
      </c>
      <c r="E163" s="106">
        <v>7</v>
      </c>
      <c r="F163" s="196" t="s">
        <v>1474</v>
      </c>
      <c r="G163" s="106">
        <v>11</v>
      </c>
      <c r="H163" s="106">
        <v>12004010000</v>
      </c>
      <c r="I163" s="106">
        <v>12004010000</v>
      </c>
      <c r="J163" s="31" t="s">
        <v>249</v>
      </c>
      <c r="K163" s="26" t="s">
        <v>792</v>
      </c>
      <c r="L163" s="186">
        <v>22651614400</v>
      </c>
      <c r="M163" s="191">
        <v>22651614400</v>
      </c>
      <c r="N163" s="183">
        <v>22651614400</v>
      </c>
      <c r="O163" t="s">
        <v>1262</v>
      </c>
      <c r="P163" s="82">
        <v>22651614400</v>
      </c>
    </row>
    <row r="164" spans="1:16" x14ac:dyDescent="0.25">
      <c r="A164">
        <v>159</v>
      </c>
      <c r="B164" s="105" t="s">
        <v>250</v>
      </c>
      <c r="C164" s="105">
        <v>1200402</v>
      </c>
      <c r="D164" s="98" t="s">
        <v>1475</v>
      </c>
      <c r="E164" s="106">
        <v>7</v>
      </c>
      <c r="F164" s="196" t="s">
        <v>1476</v>
      </c>
      <c r="G164" s="106">
        <v>11</v>
      </c>
      <c r="H164" s="106">
        <v>12004020000</v>
      </c>
      <c r="I164" s="106">
        <v>12004020000</v>
      </c>
      <c r="J164" s="30" t="s">
        <v>251</v>
      </c>
      <c r="K164" s="26" t="s">
        <v>792</v>
      </c>
      <c r="L164" s="186">
        <v>50842672465.900002</v>
      </c>
      <c r="M164" s="191">
        <v>50842672465</v>
      </c>
      <c r="N164" s="183">
        <v>50842672465</v>
      </c>
      <c r="O164" t="s">
        <v>1262</v>
      </c>
      <c r="P164" s="82">
        <v>50842672465</v>
      </c>
    </row>
    <row r="165" spans="1:16" x14ac:dyDescent="0.25">
      <c r="A165">
        <v>160</v>
      </c>
      <c r="B165" s="105" t="s">
        <v>252</v>
      </c>
      <c r="C165" s="105">
        <v>1200403</v>
      </c>
      <c r="D165" s="98" t="s">
        <v>1477</v>
      </c>
      <c r="E165" s="106">
        <v>7</v>
      </c>
      <c r="F165" s="196" t="s">
        <v>1478</v>
      </c>
      <c r="G165" s="106">
        <v>11</v>
      </c>
      <c r="H165" s="106">
        <v>12004030000</v>
      </c>
      <c r="I165" s="106">
        <v>12004030000</v>
      </c>
      <c r="J165" s="31" t="s">
        <v>253</v>
      </c>
      <c r="K165" s="26" t="s">
        <v>792</v>
      </c>
      <c r="L165" s="186">
        <v>5430844615</v>
      </c>
      <c r="M165" s="191">
        <v>5430844615</v>
      </c>
      <c r="N165" s="183">
        <v>5430844615</v>
      </c>
      <c r="O165" t="s">
        <v>1262</v>
      </c>
      <c r="P165" s="82">
        <v>5430844615</v>
      </c>
    </row>
    <row r="166" spans="1:16" x14ac:dyDescent="0.25">
      <c r="A166">
        <v>161</v>
      </c>
      <c r="B166" s="105" t="s">
        <v>254</v>
      </c>
      <c r="C166" s="105">
        <v>1200404</v>
      </c>
      <c r="D166" s="98" t="s">
        <v>1479</v>
      </c>
      <c r="E166" s="106">
        <v>7</v>
      </c>
      <c r="F166" s="196" t="s">
        <v>1480</v>
      </c>
      <c r="G166" s="106">
        <v>11</v>
      </c>
      <c r="H166" s="106">
        <v>12004040000</v>
      </c>
      <c r="I166" s="106">
        <v>12004040000</v>
      </c>
      <c r="J166" s="31" t="s">
        <v>255</v>
      </c>
      <c r="K166" s="26" t="s">
        <v>792</v>
      </c>
      <c r="L166" s="186">
        <v>272941522576.35999</v>
      </c>
      <c r="M166" s="191">
        <v>272941522576</v>
      </c>
      <c r="N166" s="183">
        <v>272941522576</v>
      </c>
      <c r="O166" t="s">
        <v>1262</v>
      </c>
      <c r="P166" s="82">
        <v>272941522576</v>
      </c>
    </row>
    <row r="167" spans="1:16" x14ac:dyDescent="0.25">
      <c r="A167">
        <v>162</v>
      </c>
      <c r="B167" s="105" t="s">
        <v>256</v>
      </c>
      <c r="C167" s="105">
        <v>1200405</v>
      </c>
      <c r="D167" s="98" t="s">
        <v>1481</v>
      </c>
      <c r="E167" s="106">
        <v>7</v>
      </c>
      <c r="F167" s="196" t="s">
        <v>1482</v>
      </c>
      <c r="G167" s="106">
        <v>11</v>
      </c>
      <c r="H167" s="106">
        <v>12004050000</v>
      </c>
      <c r="I167" s="106">
        <v>12004050000</v>
      </c>
      <c r="J167" s="31" t="s">
        <v>257</v>
      </c>
      <c r="K167" s="26" t="s">
        <v>792</v>
      </c>
      <c r="L167" s="186">
        <v>10535080903</v>
      </c>
      <c r="M167" s="191">
        <v>10535080903</v>
      </c>
      <c r="N167" s="183">
        <v>10535080903</v>
      </c>
      <c r="O167" t="s">
        <v>1262</v>
      </c>
      <c r="P167" s="82">
        <v>10535080903</v>
      </c>
    </row>
    <row r="168" spans="1:16" x14ac:dyDescent="0.25">
      <c r="A168">
        <v>163</v>
      </c>
      <c r="B168" s="105" t="s">
        <v>258</v>
      </c>
      <c r="C168" s="105">
        <v>1200406</v>
      </c>
      <c r="D168" s="98" t="s">
        <v>1483</v>
      </c>
      <c r="E168" s="106">
        <v>7</v>
      </c>
      <c r="F168" s="196" t="s">
        <v>1484</v>
      </c>
      <c r="G168" s="106">
        <v>11</v>
      </c>
      <c r="H168" s="106">
        <v>12004060000</v>
      </c>
      <c r="I168" s="106">
        <v>12004060000</v>
      </c>
      <c r="J168" s="31" t="s">
        <v>259</v>
      </c>
      <c r="K168" s="26" t="s">
        <v>792</v>
      </c>
      <c r="L168" s="186">
        <v>4918939468.9200001</v>
      </c>
      <c r="M168" s="191">
        <v>4918939468</v>
      </c>
      <c r="N168" s="183">
        <v>4918939468</v>
      </c>
      <c r="O168" t="s">
        <v>1262</v>
      </c>
      <c r="P168" s="82">
        <v>4918939468</v>
      </c>
    </row>
    <row r="169" spans="1:16" x14ac:dyDescent="0.25">
      <c r="A169">
        <v>164</v>
      </c>
      <c r="B169" s="105" t="s">
        <v>260</v>
      </c>
      <c r="C169" s="105">
        <v>1200407</v>
      </c>
      <c r="D169" s="98" t="s">
        <v>1485</v>
      </c>
      <c r="E169" s="106">
        <v>7</v>
      </c>
      <c r="F169" s="196" t="s">
        <v>1486</v>
      </c>
      <c r="G169" s="106">
        <v>11</v>
      </c>
      <c r="H169" s="106">
        <v>12004070000</v>
      </c>
      <c r="I169" s="106">
        <v>12004070000</v>
      </c>
      <c r="J169" s="30" t="s">
        <v>261</v>
      </c>
      <c r="K169" s="26" t="s">
        <v>792</v>
      </c>
      <c r="L169" s="186">
        <v>14475459511.66</v>
      </c>
      <c r="M169" s="191">
        <v>14475459511</v>
      </c>
      <c r="N169" s="183">
        <v>14475459511</v>
      </c>
      <c r="O169" t="s">
        <v>1262</v>
      </c>
      <c r="P169" s="82">
        <v>14475459511</v>
      </c>
    </row>
    <row r="170" spans="1:16" x14ac:dyDescent="0.25">
      <c r="A170">
        <v>165</v>
      </c>
      <c r="B170" s="105" t="s">
        <v>276</v>
      </c>
      <c r="C170" s="105">
        <v>1200408</v>
      </c>
      <c r="D170" s="98" t="s">
        <v>1487</v>
      </c>
      <c r="E170" s="106">
        <v>7</v>
      </c>
      <c r="F170" s="196" t="s">
        <v>1488</v>
      </c>
      <c r="G170" s="106">
        <v>11</v>
      </c>
      <c r="H170" s="106">
        <v>12004080000</v>
      </c>
      <c r="I170" s="106">
        <v>12004080000</v>
      </c>
      <c r="J170" s="31" t="s">
        <v>799</v>
      </c>
      <c r="K170" s="26" t="s">
        <v>798</v>
      </c>
      <c r="L170" s="186">
        <v>1999090909</v>
      </c>
      <c r="M170" s="191">
        <v>1999090909</v>
      </c>
      <c r="N170" s="183">
        <v>1999090909</v>
      </c>
      <c r="O170" t="s">
        <v>1262</v>
      </c>
      <c r="P170" s="82">
        <v>1999090909</v>
      </c>
    </row>
    <row r="171" spans="1:16" x14ac:dyDescent="0.25">
      <c r="A171">
        <v>166</v>
      </c>
      <c r="B171" s="105" t="s">
        <v>263</v>
      </c>
      <c r="C171" s="105">
        <v>1200501</v>
      </c>
      <c r="D171" s="98" t="s">
        <v>1489</v>
      </c>
      <c r="E171" s="106">
        <v>7</v>
      </c>
      <c r="F171" s="196" t="s">
        <v>1490</v>
      </c>
      <c r="G171" s="106">
        <v>11</v>
      </c>
      <c r="H171" s="106">
        <v>12005010000</v>
      </c>
      <c r="I171" s="106">
        <v>12005010000</v>
      </c>
      <c r="J171" s="30" t="s">
        <v>264</v>
      </c>
      <c r="K171" s="26" t="s">
        <v>792</v>
      </c>
      <c r="L171" s="186">
        <v>-18214843570.98</v>
      </c>
      <c r="M171" s="191">
        <v>-18214843570</v>
      </c>
      <c r="N171" s="183">
        <v>-18214843570</v>
      </c>
      <c r="O171" t="s">
        <v>1491</v>
      </c>
      <c r="P171" s="82">
        <v>18214843570</v>
      </c>
    </row>
    <row r="172" spans="1:16" x14ac:dyDescent="0.25">
      <c r="A172">
        <v>167</v>
      </c>
      <c r="B172" s="105" t="s">
        <v>265</v>
      </c>
      <c r="C172" s="105">
        <v>1200502</v>
      </c>
      <c r="D172" s="98" t="s">
        <v>1492</v>
      </c>
      <c r="E172" s="106">
        <v>7</v>
      </c>
      <c r="F172" s="196" t="s">
        <v>1493</v>
      </c>
      <c r="G172" s="106">
        <v>11</v>
      </c>
      <c r="H172" s="106">
        <v>12005020000</v>
      </c>
      <c r="I172" s="106">
        <v>12005020000</v>
      </c>
      <c r="J172" s="31" t="s">
        <v>266</v>
      </c>
      <c r="K172" s="26" t="s">
        <v>792</v>
      </c>
      <c r="L172" s="186">
        <v>-2302731576.3000002</v>
      </c>
      <c r="M172" s="191">
        <v>-2302731576</v>
      </c>
      <c r="N172" s="183">
        <v>-2302731576</v>
      </c>
      <c r="O172" t="s">
        <v>1491</v>
      </c>
      <c r="P172" s="82">
        <v>2302731576</v>
      </c>
    </row>
    <row r="173" spans="1:16" x14ac:dyDescent="0.25">
      <c r="A173">
        <v>168</v>
      </c>
      <c r="B173" s="105" t="s">
        <v>267</v>
      </c>
      <c r="C173" s="105">
        <v>1200503</v>
      </c>
      <c r="D173" s="98" t="s">
        <v>1494</v>
      </c>
      <c r="E173" s="106">
        <v>7</v>
      </c>
      <c r="F173" s="196" t="s">
        <v>1495</v>
      </c>
      <c r="G173" s="106">
        <v>11</v>
      </c>
      <c r="H173" s="106">
        <v>12005030000</v>
      </c>
      <c r="I173" s="106">
        <v>12005030000</v>
      </c>
      <c r="J173" s="31" t="s">
        <v>268</v>
      </c>
      <c r="K173" s="26" t="s">
        <v>792</v>
      </c>
      <c r="L173" s="186">
        <v>-176586071321.5</v>
      </c>
      <c r="M173" s="191">
        <v>-176586071321</v>
      </c>
      <c r="N173" s="183">
        <v>-176586071321</v>
      </c>
      <c r="O173" t="s">
        <v>1491</v>
      </c>
      <c r="P173" s="82">
        <v>176586071321</v>
      </c>
    </row>
    <row r="174" spans="1:16" x14ac:dyDescent="0.25">
      <c r="A174">
        <v>169</v>
      </c>
      <c r="B174" s="105" t="s">
        <v>269</v>
      </c>
      <c r="C174" s="105">
        <v>1200504</v>
      </c>
      <c r="D174" s="98" t="s">
        <v>1496</v>
      </c>
      <c r="E174" s="106">
        <v>7</v>
      </c>
      <c r="F174" s="196" t="s">
        <v>1497</v>
      </c>
      <c r="G174" s="106">
        <v>11</v>
      </c>
      <c r="H174" s="106">
        <v>12005040000</v>
      </c>
      <c r="I174" s="106">
        <v>12005040000</v>
      </c>
      <c r="J174" s="31" t="s">
        <v>270</v>
      </c>
      <c r="K174" s="26" t="s">
        <v>792</v>
      </c>
      <c r="L174" s="186">
        <v>-7293926306.6199999</v>
      </c>
      <c r="M174" s="191">
        <v>-7293926306</v>
      </c>
      <c r="N174" s="183">
        <v>-7293926306</v>
      </c>
      <c r="O174" t="s">
        <v>1491</v>
      </c>
      <c r="P174" s="82">
        <v>7293926306</v>
      </c>
    </row>
    <row r="175" spans="1:16" x14ac:dyDescent="0.25">
      <c r="A175">
        <v>170</v>
      </c>
      <c r="B175" s="105" t="s">
        <v>271</v>
      </c>
      <c r="C175" s="105">
        <v>1200505</v>
      </c>
      <c r="D175" s="98" t="s">
        <v>1498</v>
      </c>
      <c r="E175" s="106">
        <v>7</v>
      </c>
      <c r="F175" s="196" t="s">
        <v>1499</v>
      </c>
      <c r="G175" s="106">
        <v>11</v>
      </c>
      <c r="H175" s="106">
        <v>12005050000</v>
      </c>
      <c r="I175" s="106">
        <v>12005050000</v>
      </c>
      <c r="J175" s="31" t="s">
        <v>272</v>
      </c>
      <c r="K175" s="26" t="s">
        <v>792</v>
      </c>
      <c r="L175" s="186">
        <v>-3921285123.2800002</v>
      </c>
      <c r="M175" s="191">
        <v>-3921285123</v>
      </c>
      <c r="N175" s="183">
        <v>-3921285123</v>
      </c>
      <c r="O175" t="s">
        <v>1491</v>
      </c>
      <c r="P175" s="82">
        <v>3921285123</v>
      </c>
    </row>
    <row r="176" spans="1:16" x14ac:dyDescent="0.25">
      <c r="A176">
        <v>171</v>
      </c>
      <c r="B176" s="105" t="s">
        <v>273</v>
      </c>
      <c r="C176" s="105">
        <v>1200506</v>
      </c>
      <c r="D176" s="98" t="s">
        <v>1500</v>
      </c>
      <c r="E176" s="106">
        <v>7</v>
      </c>
      <c r="F176" s="196" t="s">
        <v>1501</v>
      </c>
      <c r="G176" s="106">
        <v>11</v>
      </c>
      <c r="H176" s="106">
        <v>12005060000</v>
      </c>
      <c r="I176" s="106">
        <v>12005060000</v>
      </c>
      <c r="J176" s="31" t="s">
        <v>274</v>
      </c>
      <c r="K176" s="26" t="s">
        <v>792</v>
      </c>
      <c r="L176" s="186">
        <v>-8598810997.7999992</v>
      </c>
      <c r="M176" s="191">
        <v>-8598810997</v>
      </c>
      <c r="N176" s="183">
        <v>-8598810997</v>
      </c>
      <c r="O176" t="s">
        <v>1491</v>
      </c>
      <c r="P176" s="82">
        <v>8598810997</v>
      </c>
    </row>
    <row r="177" spans="1:16" x14ac:dyDescent="0.25">
      <c r="A177">
        <v>172</v>
      </c>
      <c r="B177" s="105" t="s">
        <v>277</v>
      </c>
      <c r="C177" s="105">
        <v>1200507</v>
      </c>
      <c r="D177" s="98" t="s">
        <v>1502</v>
      </c>
      <c r="E177" s="106">
        <v>7</v>
      </c>
      <c r="F177" s="196" t="s">
        <v>1503</v>
      </c>
      <c r="G177" s="106">
        <v>11</v>
      </c>
      <c r="H177" s="106">
        <v>12005070000</v>
      </c>
      <c r="I177" s="106">
        <v>12005070000</v>
      </c>
      <c r="J177" s="31" t="s">
        <v>800</v>
      </c>
      <c r="K177" s="26" t="s">
        <v>792</v>
      </c>
      <c r="L177" s="186">
        <v>-41647727.280000001</v>
      </c>
      <c r="M177" s="191">
        <v>-41647727</v>
      </c>
      <c r="N177" s="183">
        <v>-41647727</v>
      </c>
      <c r="O177" t="s">
        <v>1491</v>
      </c>
      <c r="P177" s="82">
        <v>41647727</v>
      </c>
    </row>
    <row r="178" spans="1:16" x14ac:dyDescent="0.25">
      <c r="A178">
        <v>173</v>
      </c>
      <c r="B178" s="105" t="s">
        <v>278</v>
      </c>
      <c r="C178" s="105">
        <v>1200701</v>
      </c>
      <c r="D178" s="98" t="s">
        <v>1504</v>
      </c>
      <c r="E178" s="106">
        <v>7</v>
      </c>
      <c r="F178" s="196" t="s">
        <v>1505</v>
      </c>
      <c r="G178" s="106">
        <v>11</v>
      </c>
      <c r="H178" s="106">
        <v>12007010000</v>
      </c>
      <c r="I178" s="106">
        <v>12007010000</v>
      </c>
      <c r="J178" s="28" t="s">
        <v>279</v>
      </c>
      <c r="K178" s="113" t="s">
        <v>801</v>
      </c>
      <c r="L178" s="186">
        <v>41008101.600000001</v>
      </c>
      <c r="M178" s="191">
        <v>41008101</v>
      </c>
      <c r="N178" s="183">
        <v>41008101</v>
      </c>
      <c r="O178" t="s">
        <v>1262</v>
      </c>
      <c r="P178" s="82">
        <v>41008101</v>
      </c>
    </row>
    <row r="179" spans="1:16" x14ac:dyDescent="0.25">
      <c r="A179">
        <v>174</v>
      </c>
      <c r="B179" s="105" t="s">
        <v>282</v>
      </c>
      <c r="C179" s="105">
        <v>21001001</v>
      </c>
      <c r="D179" s="98" t="s">
        <v>1506</v>
      </c>
      <c r="E179" s="106">
        <v>8</v>
      </c>
      <c r="F179" s="195" t="s">
        <v>1507</v>
      </c>
      <c r="G179" s="106">
        <v>11</v>
      </c>
      <c r="H179" s="106">
        <v>21001001000</v>
      </c>
      <c r="I179" s="106">
        <v>21001001000</v>
      </c>
      <c r="J179" s="28" t="s">
        <v>1015</v>
      </c>
      <c r="K179" s="107" t="s">
        <v>281</v>
      </c>
      <c r="L179" s="190">
        <v>-56210000</v>
      </c>
      <c r="M179" s="191">
        <v>-56210000</v>
      </c>
      <c r="N179" s="183">
        <v>-56210000</v>
      </c>
      <c r="O179" t="s">
        <v>1491</v>
      </c>
      <c r="P179" s="82">
        <v>56210000</v>
      </c>
    </row>
    <row r="180" spans="1:16" x14ac:dyDescent="0.25">
      <c r="A180">
        <v>175</v>
      </c>
      <c r="B180" s="105" t="s">
        <v>283</v>
      </c>
      <c r="C180" s="105">
        <v>21001002</v>
      </c>
      <c r="D180" s="98" t="s">
        <v>1508</v>
      </c>
      <c r="E180" s="106">
        <v>8</v>
      </c>
      <c r="F180" s="195" t="s">
        <v>1509</v>
      </c>
      <c r="G180" s="106">
        <v>11</v>
      </c>
      <c r="H180" s="106">
        <v>21001002000</v>
      </c>
      <c r="I180" s="106">
        <v>21001002001</v>
      </c>
      <c r="J180" s="28" t="s">
        <v>1016</v>
      </c>
      <c r="K180" s="107" t="s">
        <v>281</v>
      </c>
      <c r="L180" s="190">
        <v>-98852600</v>
      </c>
      <c r="M180" s="191">
        <v>-98852600</v>
      </c>
      <c r="N180" s="183">
        <v>-98852600</v>
      </c>
      <c r="O180" t="s">
        <v>1491</v>
      </c>
      <c r="P180" s="82">
        <v>98852600</v>
      </c>
    </row>
    <row r="181" spans="1:16" x14ac:dyDescent="0.25">
      <c r="A181">
        <v>176</v>
      </c>
      <c r="B181" s="105" t="s">
        <v>288</v>
      </c>
      <c r="C181" s="105">
        <v>210010020</v>
      </c>
      <c r="D181" s="98" t="s">
        <v>1510</v>
      </c>
      <c r="E181" s="106">
        <v>9</v>
      </c>
      <c r="F181" s="195" t="s">
        <v>1509</v>
      </c>
      <c r="G181" s="106">
        <v>11</v>
      </c>
      <c r="H181" s="106">
        <v>21001002000</v>
      </c>
      <c r="I181" s="106">
        <v>21001002000</v>
      </c>
      <c r="J181" s="28" t="s">
        <v>1017</v>
      </c>
      <c r="K181" s="107" t="s">
        <v>281</v>
      </c>
      <c r="L181" s="190">
        <v>-26532000</v>
      </c>
      <c r="M181" s="191">
        <v>-26532000</v>
      </c>
      <c r="N181" s="183">
        <v>-26532000</v>
      </c>
      <c r="O181" t="s">
        <v>1491</v>
      </c>
      <c r="P181" s="82">
        <v>26532000</v>
      </c>
    </row>
    <row r="182" spans="1:16" x14ac:dyDescent="0.25">
      <c r="A182">
        <v>177</v>
      </c>
      <c r="B182" s="105" t="s">
        <v>293</v>
      </c>
      <c r="C182" s="105">
        <v>210010046</v>
      </c>
      <c r="D182" s="98" t="s">
        <v>1511</v>
      </c>
      <c r="E182" s="106">
        <v>9</v>
      </c>
      <c r="F182" s="195" t="s">
        <v>1512</v>
      </c>
      <c r="G182" s="106">
        <v>11</v>
      </c>
      <c r="H182" s="106">
        <v>21001004600</v>
      </c>
      <c r="I182" s="106">
        <v>21001004600</v>
      </c>
      <c r="J182" s="28" t="s">
        <v>1018</v>
      </c>
      <c r="K182" s="107" t="s">
        <v>281</v>
      </c>
      <c r="L182" s="190">
        <v>-1878477000</v>
      </c>
      <c r="M182" s="191">
        <v>-1878477000</v>
      </c>
      <c r="N182" s="183">
        <v>-1878477000</v>
      </c>
      <c r="O182" t="s">
        <v>1491</v>
      </c>
      <c r="P182" s="82">
        <v>1878477000</v>
      </c>
    </row>
    <row r="183" spans="1:16" x14ac:dyDescent="0.25">
      <c r="A183">
        <v>178</v>
      </c>
      <c r="B183" s="105" t="s">
        <v>284</v>
      </c>
      <c r="C183" s="105">
        <v>21001005</v>
      </c>
      <c r="D183" s="98" t="s">
        <v>1513</v>
      </c>
      <c r="E183" s="106">
        <v>8</v>
      </c>
      <c r="F183" s="195" t="s">
        <v>1514</v>
      </c>
      <c r="G183" s="106">
        <v>11</v>
      </c>
      <c r="H183" s="106">
        <v>21001005000</v>
      </c>
      <c r="I183" s="106">
        <v>21001005000</v>
      </c>
      <c r="J183" s="28" t="s">
        <v>1019</v>
      </c>
      <c r="K183" s="107" t="s">
        <v>281</v>
      </c>
      <c r="L183" s="190">
        <v>-1100000</v>
      </c>
      <c r="M183" s="191">
        <v>-1100000</v>
      </c>
      <c r="N183" s="183">
        <v>-1100000</v>
      </c>
      <c r="O183" t="s">
        <v>1491</v>
      </c>
      <c r="P183" s="82">
        <v>1100000</v>
      </c>
    </row>
    <row r="184" spans="1:16" x14ac:dyDescent="0.25">
      <c r="A184">
        <v>179</v>
      </c>
      <c r="B184" s="105" t="s">
        <v>296</v>
      </c>
      <c r="C184" s="105">
        <v>210010053</v>
      </c>
      <c r="D184" s="98" t="s">
        <v>1515</v>
      </c>
      <c r="E184" s="106">
        <v>9</v>
      </c>
      <c r="F184" s="195" t="s">
        <v>1516</v>
      </c>
      <c r="G184" s="106">
        <v>11</v>
      </c>
      <c r="H184" s="106">
        <v>21001005300</v>
      </c>
      <c r="I184" s="106">
        <v>21001005300</v>
      </c>
      <c r="J184" s="28" t="s">
        <v>1020</v>
      </c>
      <c r="K184" s="107" t="s">
        <v>281</v>
      </c>
      <c r="L184" s="190">
        <v>-2706500</v>
      </c>
      <c r="M184" s="191">
        <v>-2706500</v>
      </c>
      <c r="N184" s="183">
        <v>-2706500</v>
      </c>
      <c r="O184" t="s">
        <v>1491</v>
      </c>
      <c r="P184" s="82">
        <v>2706500</v>
      </c>
    </row>
    <row r="185" spans="1:16" x14ac:dyDescent="0.25">
      <c r="A185">
        <v>180</v>
      </c>
      <c r="B185" s="105" t="s">
        <v>285</v>
      </c>
      <c r="C185" s="105">
        <v>21001006</v>
      </c>
      <c r="D185" s="98" t="s">
        <v>1517</v>
      </c>
      <c r="E185" s="106">
        <v>8</v>
      </c>
      <c r="F185" s="195" t="s">
        <v>1518</v>
      </c>
      <c r="G185" s="106">
        <v>11</v>
      </c>
      <c r="H185" s="106">
        <v>21001006000</v>
      </c>
      <c r="I185" s="106">
        <v>21001006000</v>
      </c>
      <c r="J185" s="106" t="s">
        <v>1021</v>
      </c>
      <c r="K185" s="107" t="s">
        <v>281</v>
      </c>
      <c r="L185" s="190">
        <v>-37774000</v>
      </c>
      <c r="M185" s="191">
        <v>-37774000</v>
      </c>
      <c r="N185" s="183">
        <v>-37774000</v>
      </c>
      <c r="O185" t="s">
        <v>1491</v>
      </c>
      <c r="P185" s="82">
        <v>37774000</v>
      </c>
    </row>
    <row r="186" spans="1:16" x14ac:dyDescent="0.25">
      <c r="A186">
        <v>181</v>
      </c>
      <c r="B186" s="105" t="s">
        <v>286</v>
      </c>
      <c r="C186" s="105">
        <v>21001015</v>
      </c>
      <c r="D186" s="98" t="s">
        <v>1519</v>
      </c>
      <c r="E186" s="106">
        <v>8</v>
      </c>
      <c r="F186" s="195" t="s">
        <v>1520</v>
      </c>
      <c r="G186" s="106">
        <v>11</v>
      </c>
      <c r="H186" s="106">
        <v>21001015000</v>
      </c>
      <c r="I186" s="106">
        <v>21001015000</v>
      </c>
      <c r="J186" s="28" t="s">
        <v>1022</v>
      </c>
      <c r="K186" s="107" t="s">
        <v>281</v>
      </c>
      <c r="L186" s="190">
        <v>-14580000</v>
      </c>
      <c r="M186" s="191">
        <v>-14580000</v>
      </c>
      <c r="N186" s="183">
        <v>-14580000</v>
      </c>
      <c r="O186" t="s">
        <v>1491</v>
      </c>
      <c r="P186" s="82">
        <v>14580000</v>
      </c>
    </row>
    <row r="187" spans="1:16" x14ac:dyDescent="0.25">
      <c r="A187">
        <v>182</v>
      </c>
      <c r="B187" s="105" t="s">
        <v>287</v>
      </c>
      <c r="C187" s="105">
        <v>21001019</v>
      </c>
      <c r="D187" s="98" t="s">
        <v>1521</v>
      </c>
      <c r="E187" s="106">
        <v>8</v>
      </c>
      <c r="F187" s="195" t="s">
        <v>1522</v>
      </c>
      <c r="G187" s="106">
        <v>11</v>
      </c>
      <c r="H187" s="106">
        <v>21001019000</v>
      </c>
      <c r="I187" s="106">
        <v>21001019000</v>
      </c>
      <c r="J187" s="28" t="s">
        <v>1023</v>
      </c>
      <c r="K187" s="107" t="s">
        <v>281</v>
      </c>
      <c r="L187" s="190">
        <v>-974589000</v>
      </c>
      <c r="M187" s="191">
        <v>-974589000</v>
      </c>
      <c r="N187" s="183">
        <v>-974589000</v>
      </c>
      <c r="O187" t="s">
        <v>1491</v>
      </c>
      <c r="P187" s="82">
        <v>974589000</v>
      </c>
    </row>
    <row r="188" spans="1:16" x14ac:dyDescent="0.25">
      <c r="A188">
        <v>183</v>
      </c>
      <c r="B188" s="105" t="s">
        <v>289</v>
      </c>
      <c r="C188" s="105">
        <v>21001022</v>
      </c>
      <c r="D188" s="98" t="s">
        <v>1523</v>
      </c>
      <c r="E188" s="106">
        <v>8</v>
      </c>
      <c r="F188" s="195" t="s">
        <v>1524</v>
      </c>
      <c r="G188" s="106">
        <v>11</v>
      </c>
      <c r="H188" s="106">
        <v>21001022000</v>
      </c>
      <c r="I188" s="106">
        <v>21001022000</v>
      </c>
      <c r="J188" s="28" t="s">
        <v>1024</v>
      </c>
      <c r="K188" s="107" t="s">
        <v>281</v>
      </c>
      <c r="L188" s="190">
        <v>-114239999</v>
      </c>
      <c r="M188" s="191">
        <v>-114239999</v>
      </c>
      <c r="N188" s="183">
        <v>-114239999</v>
      </c>
      <c r="O188" t="s">
        <v>1491</v>
      </c>
      <c r="P188" s="82">
        <v>114239999</v>
      </c>
    </row>
    <row r="189" spans="1:16" x14ac:dyDescent="0.25">
      <c r="A189">
        <v>184</v>
      </c>
      <c r="B189" s="105" t="s">
        <v>290</v>
      </c>
      <c r="C189" s="105">
        <v>21001028</v>
      </c>
      <c r="D189" s="98" t="s">
        <v>1525</v>
      </c>
      <c r="E189" s="106">
        <v>8</v>
      </c>
      <c r="F189" s="195" t="s">
        <v>1526</v>
      </c>
      <c r="G189" s="106">
        <v>11</v>
      </c>
      <c r="H189" s="106">
        <v>21001028000</v>
      </c>
      <c r="I189" s="106">
        <v>21001028000</v>
      </c>
      <c r="J189" s="28" t="s">
        <v>1025</v>
      </c>
      <c r="K189" s="107" t="s">
        <v>281</v>
      </c>
      <c r="L189" s="190">
        <v>-16152070</v>
      </c>
      <c r="M189" s="191">
        <v>-16152070</v>
      </c>
      <c r="N189" s="183">
        <v>-16152070</v>
      </c>
      <c r="O189" t="s">
        <v>1491</v>
      </c>
      <c r="P189" s="82">
        <v>16152070</v>
      </c>
    </row>
    <row r="190" spans="1:16" x14ac:dyDescent="0.25">
      <c r="A190">
        <v>185</v>
      </c>
      <c r="B190" s="105" t="s">
        <v>291</v>
      </c>
      <c r="C190" s="105">
        <v>21001029</v>
      </c>
      <c r="D190" s="98" t="s">
        <v>1527</v>
      </c>
      <c r="E190" s="106">
        <v>8</v>
      </c>
      <c r="F190" s="195" t="s">
        <v>1528</v>
      </c>
      <c r="G190" s="106">
        <v>11</v>
      </c>
      <c r="H190" s="106">
        <v>21001029000</v>
      </c>
      <c r="I190" s="106">
        <v>21001029000</v>
      </c>
      <c r="J190" s="106" t="s">
        <v>1026</v>
      </c>
      <c r="K190" s="107" t="s">
        <v>281</v>
      </c>
      <c r="L190" s="190">
        <v>-17144774790</v>
      </c>
      <c r="M190" s="191">
        <v>-17144774790</v>
      </c>
      <c r="N190" s="183">
        <v>-17144774790</v>
      </c>
      <c r="O190" t="s">
        <v>1491</v>
      </c>
      <c r="P190" s="82">
        <v>17144774790</v>
      </c>
    </row>
    <row r="191" spans="1:16" x14ac:dyDescent="0.25">
      <c r="A191">
        <v>186</v>
      </c>
      <c r="B191" s="105" t="s">
        <v>292</v>
      </c>
      <c r="C191" s="105">
        <v>21001041</v>
      </c>
      <c r="D191" s="98" t="s">
        <v>1529</v>
      </c>
      <c r="E191" s="106">
        <v>8</v>
      </c>
      <c r="F191" s="195" t="s">
        <v>1530</v>
      </c>
      <c r="G191" s="106">
        <v>11</v>
      </c>
      <c r="H191" s="106">
        <v>21001041000</v>
      </c>
      <c r="I191" s="106">
        <v>21001041000</v>
      </c>
      <c r="J191" s="28" t="s">
        <v>1027</v>
      </c>
      <c r="K191" s="107" t="s">
        <v>281</v>
      </c>
      <c r="L191" s="190">
        <v>-256044216.09999999</v>
      </c>
      <c r="M191" s="191">
        <v>-256044216</v>
      </c>
      <c r="N191" s="183">
        <v>-256044216</v>
      </c>
      <c r="O191" t="s">
        <v>1491</v>
      </c>
      <c r="P191" s="82">
        <v>256044216</v>
      </c>
    </row>
    <row r="192" spans="1:16" x14ac:dyDescent="0.25">
      <c r="A192">
        <v>187</v>
      </c>
      <c r="B192" s="105" t="s">
        <v>294</v>
      </c>
      <c r="C192" s="105">
        <v>21001048</v>
      </c>
      <c r="D192" s="98" t="s">
        <v>1531</v>
      </c>
      <c r="E192" s="106">
        <v>8</v>
      </c>
      <c r="F192" s="195" t="s">
        <v>1532</v>
      </c>
      <c r="G192" s="106">
        <v>11</v>
      </c>
      <c r="H192" s="106">
        <v>21001048000</v>
      </c>
      <c r="I192" s="106">
        <v>21001048000</v>
      </c>
      <c r="J192" s="28" t="s">
        <v>1028</v>
      </c>
      <c r="K192" s="107" t="s">
        <v>281</v>
      </c>
      <c r="L192" s="190">
        <v>-92348040</v>
      </c>
      <c r="M192" s="191">
        <v>-92348040</v>
      </c>
      <c r="N192" s="183">
        <v>-92348040</v>
      </c>
      <c r="O192" t="s">
        <v>1491</v>
      </c>
      <c r="P192" s="82">
        <v>92348040</v>
      </c>
    </row>
    <row r="193" spans="1:16" x14ac:dyDescent="0.25">
      <c r="A193">
        <v>188</v>
      </c>
      <c r="B193" s="105" t="s">
        <v>295</v>
      </c>
      <c r="C193" s="105">
        <v>21001051</v>
      </c>
      <c r="D193" s="98" t="s">
        <v>1533</v>
      </c>
      <c r="E193" s="106">
        <v>8</v>
      </c>
      <c r="F193" s="195" t="s">
        <v>1534</v>
      </c>
      <c r="G193" s="106">
        <v>11</v>
      </c>
      <c r="H193" s="106">
        <v>21001051000</v>
      </c>
      <c r="I193" s="106">
        <v>21001051000</v>
      </c>
      <c r="J193" s="106" t="s">
        <v>1029</v>
      </c>
      <c r="K193" s="107" t="s">
        <v>281</v>
      </c>
      <c r="L193" s="190">
        <v>-112310000</v>
      </c>
      <c r="M193" s="191">
        <v>-112310000</v>
      </c>
      <c r="N193" s="183">
        <v>-112310000</v>
      </c>
      <c r="O193" t="s">
        <v>1491</v>
      </c>
      <c r="P193" s="82">
        <v>112310000</v>
      </c>
    </row>
    <row r="194" spans="1:16" x14ac:dyDescent="0.25">
      <c r="A194">
        <v>189</v>
      </c>
      <c r="B194" s="105" t="s">
        <v>297</v>
      </c>
      <c r="C194" s="105">
        <v>21001075</v>
      </c>
      <c r="D194" s="98" t="s">
        <v>1535</v>
      </c>
      <c r="E194" s="106">
        <v>8</v>
      </c>
      <c r="F194" s="195" t="s">
        <v>1536</v>
      </c>
      <c r="G194" s="106">
        <v>11</v>
      </c>
      <c r="H194" s="106">
        <v>21001075000</v>
      </c>
      <c r="I194" s="106">
        <v>21001075000</v>
      </c>
      <c r="J194" s="28" t="s">
        <v>1030</v>
      </c>
      <c r="K194" s="107" t="s">
        <v>281</v>
      </c>
      <c r="L194" s="190">
        <v>-11225000</v>
      </c>
      <c r="M194" s="191">
        <v>-11225000</v>
      </c>
      <c r="N194" s="183">
        <v>-11225000</v>
      </c>
      <c r="O194" t="s">
        <v>1491</v>
      </c>
      <c r="P194" s="82">
        <v>11225000</v>
      </c>
    </row>
    <row r="195" spans="1:16" x14ac:dyDescent="0.25">
      <c r="A195">
        <v>190</v>
      </c>
      <c r="B195" s="105" t="s">
        <v>298</v>
      </c>
      <c r="C195" s="105">
        <v>21001079</v>
      </c>
      <c r="D195" s="98" t="s">
        <v>1537</v>
      </c>
      <c r="E195" s="106">
        <v>8</v>
      </c>
      <c r="F195" s="195" t="s">
        <v>1538</v>
      </c>
      <c r="G195" s="106">
        <v>11</v>
      </c>
      <c r="H195" s="106">
        <v>21001079000</v>
      </c>
      <c r="I195" s="106">
        <v>21001079000</v>
      </c>
      <c r="J195" s="28" t="s">
        <v>1031</v>
      </c>
      <c r="K195" s="107" t="s">
        <v>281</v>
      </c>
      <c r="L195" s="190">
        <v>-10147600</v>
      </c>
      <c r="M195" s="191">
        <v>-10147600</v>
      </c>
      <c r="N195" s="183">
        <v>-10147600</v>
      </c>
      <c r="O195" t="s">
        <v>1491</v>
      </c>
      <c r="P195" s="82">
        <v>10147600</v>
      </c>
    </row>
    <row r="196" spans="1:16" x14ac:dyDescent="0.25">
      <c r="A196">
        <v>191</v>
      </c>
      <c r="B196" s="105" t="s">
        <v>360</v>
      </c>
      <c r="C196" s="105">
        <v>210010852</v>
      </c>
      <c r="D196" s="98" t="s">
        <v>1539</v>
      </c>
      <c r="E196" s="106">
        <v>9</v>
      </c>
      <c r="F196" s="195" t="s">
        <v>1540</v>
      </c>
      <c r="G196" s="106">
        <v>11</v>
      </c>
      <c r="H196" s="106">
        <v>21001085200</v>
      </c>
      <c r="I196" s="106">
        <v>21001085200</v>
      </c>
      <c r="J196" s="28" t="s">
        <v>1032</v>
      </c>
      <c r="K196" s="107" t="s">
        <v>281</v>
      </c>
      <c r="L196" s="190">
        <v>-2640000</v>
      </c>
      <c r="M196" s="191">
        <v>-2640000</v>
      </c>
      <c r="N196" s="183">
        <v>-2640000</v>
      </c>
      <c r="O196" t="s">
        <v>1491</v>
      </c>
      <c r="P196" s="82">
        <v>2640000</v>
      </c>
    </row>
    <row r="197" spans="1:16" x14ac:dyDescent="0.25">
      <c r="A197">
        <v>192</v>
      </c>
      <c r="B197" s="105" t="s">
        <v>299</v>
      </c>
      <c r="C197" s="105">
        <v>21001086</v>
      </c>
      <c r="D197" s="98" t="s">
        <v>1541</v>
      </c>
      <c r="E197" s="106">
        <v>8</v>
      </c>
      <c r="F197" s="195" t="s">
        <v>1542</v>
      </c>
      <c r="G197" s="106">
        <v>11</v>
      </c>
      <c r="H197" s="106">
        <v>21001086000</v>
      </c>
      <c r="I197" s="106">
        <v>21001086000</v>
      </c>
      <c r="J197" s="28" t="s">
        <v>1033</v>
      </c>
      <c r="K197" s="107" t="s">
        <v>281</v>
      </c>
      <c r="L197" s="190">
        <v>-138600000</v>
      </c>
      <c r="M197" s="191">
        <v>-138600000</v>
      </c>
      <c r="N197" s="183">
        <v>-138600000</v>
      </c>
      <c r="O197" t="s">
        <v>1491</v>
      </c>
      <c r="P197" s="82">
        <v>138600000</v>
      </c>
    </row>
    <row r="198" spans="1:16" x14ac:dyDescent="0.25">
      <c r="A198">
        <v>193</v>
      </c>
      <c r="B198" s="105" t="s">
        <v>300</v>
      </c>
      <c r="C198" s="105">
        <v>21001089</v>
      </c>
      <c r="D198" s="98" t="s">
        <v>1543</v>
      </c>
      <c r="E198" s="106">
        <v>8</v>
      </c>
      <c r="F198" s="195" t="s">
        <v>1544</v>
      </c>
      <c r="G198" s="106">
        <v>11</v>
      </c>
      <c r="H198" s="106">
        <v>21001089000</v>
      </c>
      <c r="I198" s="106">
        <v>21001089000</v>
      </c>
      <c r="J198" s="28" t="s">
        <v>1034</v>
      </c>
      <c r="K198" s="107" t="s">
        <v>281</v>
      </c>
      <c r="L198" s="190">
        <v>-840946282.35000002</v>
      </c>
      <c r="M198" s="191">
        <v>-840946282</v>
      </c>
      <c r="N198" s="183">
        <v>-840946282</v>
      </c>
      <c r="O198" t="s">
        <v>1491</v>
      </c>
      <c r="P198" s="82">
        <v>840946282</v>
      </c>
    </row>
    <row r="199" spans="1:16" x14ac:dyDescent="0.25">
      <c r="A199">
        <v>194</v>
      </c>
      <c r="B199" s="105" t="s">
        <v>384</v>
      </c>
      <c r="C199" s="105">
        <v>210011006</v>
      </c>
      <c r="D199" s="98" t="s">
        <v>1545</v>
      </c>
      <c r="E199" s="106">
        <v>9</v>
      </c>
      <c r="F199" s="195" t="s">
        <v>1546</v>
      </c>
      <c r="G199" s="106">
        <v>11</v>
      </c>
      <c r="H199" s="106">
        <v>21001100600</v>
      </c>
      <c r="I199" s="106">
        <v>21001100600</v>
      </c>
      <c r="J199" s="28" t="s">
        <v>1035</v>
      </c>
      <c r="K199" s="107" t="s">
        <v>281</v>
      </c>
      <c r="L199" s="190">
        <v>-497410146</v>
      </c>
      <c r="M199" s="191">
        <v>-497410146</v>
      </c>
      <c r="N199" s="183">
        <v>-497410146</v>
      </c>
      <c r="O199" t="s">
        <v>1491</v>
      </c>
      <c r="P199" s="82">
        <v>497410146</v>
      </c>
    </row>
    <row r="200" spans="1:16" x14ac:dyDescent="0.25">
      <c r="A200">
        <v>195</v>
      </c>
      <c r="B200" s="105" t="s">
        <v>385</v>
      </c>
      <c r="C200" s="105">
        <v>210011010</v>
      </c>
      <c r="D200" s="98" t="s">
        <v>1547</v>
      </c>
      <c r="E200" s="106">
        <v>9</v>
      </c>
      <c r="F200" s="195" t="s">
        <v>1548</v>
      </c>
      <c r="G200" s="106">
        <v>11</v>
      </c>
      <c r="H200" s="106">
        <v>21001101000</v>
      </c>
      <c r="I200" s="106">
        <v>21001101000</v>
      </c>
      <c r="J200" s="28" t="s">
        <v>1036</v>
      </c>
      <c r="K200" s="107" t="s">
        <v>281</v>
      </c>
      <c r="L200" s="190">
        <v>-315389600</v>
      </c>
      <c r="M200" s="191">
        <v>-315389600</v>
      </c>
      <c r="N200" s="183">
        <v>-315389600</v>
      </c>
      <c r="O200" t="s">
        <v>1491</v>
      </c>
      <c r="P200" s="82">
        <v>315389600</v>
      </c>
    </row>
    <row r="201" spans="1:16" x14ac:dyDescent="0.25">
      <c r="A201">
        <v>196</v>
      </c>
      <c r="B201" s="105" t="s">
        <v>386</v>
      </c>
      <c r="C201" s="105">
        <v>210011022</v>
      </c>
      <c r="D201" s="98" t="s">
        <v>1549</v>
      </c>
      <c r="E201" s="106">
        <v>9</v>
      </c>
      <c r="F201" s="195" t="s">
        <v>1550</v>
      </c>
      <c r="G201" s="106">
        <v>11</v>
      </c>
      <c r="H201" s="106">
        <v>21001102200</v>
      </c>
      <c r="I201" s="106">
        <v>21001102200</v>
      </c>
      <c r="J201" s="28" t="s">
        <v>1037</v>
      </c>
      <c r="K201" s="107" t="s">
        <v>281</v>
      </c>
      <c r="L201" s="190">
        <v>-1150001</v>
      </c>
      <c r="M201" s="191">
        <v>-1150001</v>
      </c>
      <c r="N201" s="183">
        <v>-1150001</v>
      </c>
      <c r="O201" t="s">
        <v>1491</v>
      </c>
      <c r="P201" s="82">
        <v>1150001</v>
      </c>
    </row>
    <row r="202" spans="1:16" x14ac:dyDescent="0.25">
      <c r="A202">
        <v>197</v>
      </c>
      <c r="B202" s="105" t="s">
        <v>387</v>
      </c>
      <c r="C202" s="105">
        <v>210011027</v>
      </c>
      <c r="D202" s="98" t="s">
        <v>1551</v>
      </c>
      <c r="E202" s="106">
        <v>9</v>
      </c>
      <c r="F202" s="195" t="s">
        <v>1552</v>
      </c>
      <c r="G202" s="106">
        <v>11</v>
      </c>
      <c r="H202" s="106">
        <v>21001102700</v>
      </c>
      <c r="I202" s="106">
        <v>21001102700</v>
      </c>
      <c r="J202" s="28" t="s">
        <v>1038</v>
      </c>
      <c r="K202" s="107" t="s">
        <v>281</v>
      </c>
      <c r="L202" s="190">
        <v>-6031315</v>
      </c>
      <c r="M202" s="191">
        <v>-6031315</v>
      </c>
      <c r="N202" s="183">
        <v>-6031315</v>
      </c>
      <c r="O202" t="s">
        <v>1491</v>
      </c>
      <c r="P202" s="82">
        <v>6031315</v>
      </c>
    </row>
    <row r="203" spans="1:16" x14ac:dyDescent="0.25">
      <c r="A203">
        <v>198</v>
      </c>
      <c r="B203" s="105" t="s">
        <v>301</v>
      </c>
      <c r="C203" s="105">
        <v>21001103</v>
      </c>
      <c r="D203" s="98" t="s">
        <v>1553</v>
      </c>
      <c r="E203" s="106">
        <v>8</v>
      </c>
      <c r="F203" s="195" t="s">
        <v>1554</v>
      </c>
      <c r="G203" s="106">
        <v>11</v>
      </c>
      <c r="H203" s="106">
        <v>21001103000</v>
      </c>
      <c r="I203" s="106">
        <v>21001103000</v>
      </c>
      <c r="J203" s="28" t="s">
        <v>1039</v>
      </c>
      <c r="K203" s="107" t="s">
        <v>281</v>
      </c>
      <c r="L203" s="190">
        <v>-300000</v>
      </c>
      <c r="M203" s="191">
        <v>-300000</v>
      </c>
      <c r="N203" s="183">
        <v>-300000</v>
      </c>
      <c r="O203" t="s">
        <v>1491</v>
      </c>
      <c r="P203" s="82">
        <v>300000</v>
      </c>
    </row>
    <row r="204" spans="1:16" x14ac:dyDescent="0.25">
      <c r="A204">
        <v>199</v>
      </c>
      <c r="B204" s="105" t="s">
        <v>388</v>
      </c>
      <c r="C204" s="105">
        <v>210011045</v>
      </c>
      <c r="D204" s="98" t="s">
        <v>1555</v>
      </c>
      <c r="E204" s="106">
        <v>9</v>
      </c>
      <c r="F204" s="195" t="s">
        <v>1556</v>
      </c>
      <c r="G204" s="106">
        <v>11</v>
      </c>
      <c r="H204" s="106">
        <v>21001104500</v>
      </c>
      <c r="I204" s="106">
        <v>21001104500</v>
      </c>
      <c r="J204" s="28" t="s">
        <v>1040</v>
      </c>
      <c r="K204" s="107" t="s">
        <v>281</v>
      </c>
      <c r="L204" s="190">
        <v>-249535000</v>
      </c>
      <c r="M204" s="191">
        <v>-249535000</v>
      </c>
      <c r="N204" s="183">
        <v>-249535000</v>
      </c>
      <c r="O204" t="s">
        <v>1491</v>
      </c>
      <c r="P204" s="82">
        <v>249535000</v>
      </c>
    </row>
    <row r="205" spans="1:16" x14ac:dyDescent="0.25">
      <c r="A205">
        <v>200</v>
      </c>
      <c r="B205" s="105" t="s">
        <v>389</v>
      </c>
      <c r="C205" s="105">
        <v>210011046</v>
      </c>
      <c r="D205" s="98" t="s">
        <v>1557</v>
      </c>
      <c r="E205" s="106">
        <v>9</v>
      </c>
      <c r="F205" s="195" t="s">
        <v>1558</v>
      </c>
      <c r="G205" s="106">
        <v>11</v>
      </c>
      <c r="H205" s="106">
        <v>21001104600</v>
      </c>
      <c r="I205" s="106">
        <v>21001104600</v>
      </c>
      <c r="J205" s="28" t="s">
        <v>1041</v>
      </c>
      <c r="K205" s="107" t="s">
        <v>281</v>
      </c>
      <c r="L205" s="190">
        <v>-21939500</v>
      </c>
      <c r="M205" s="191">
        <v>-21939500</v>
      </c>
      <c r="N205" s="183">
        <v>-21939500</v>
      </c>
      <c r="O205" t="s">
        <v>1491</v>
      </c>
      <c r="P205" s="82">
        <v>21939500</v>
      </c>
    </row>
    <row r="206" spans="1:16" x14ac:dyDescent="0.25">
      <c r="A206">
        <v>201</v>
      </c>
      <c r="B206" s="105" t="s">
        <v>390</v>
      </c>
      <c r="C206" s="105">
        <v>210011049</v>
      </c>
      <c r="D206" s="98" t="s">
        <v>1559</v>
      </c>
      <c r="E206" s="106">
        <v>9</v>
      </c>
      <c r="F206" s="195" t="s">
        <v>1560</v>
      </c>
      <c r="G206" s="106">
        <v>11</v>
      </c>
      <c r="H206" s="106">
        <v>21001104900</v>
      </c>
      <c r="I206" s="106">
        <v>21001104900</v>
      </c>
      <c r="J206" s="28" t="s">
        <v>1042</v>
      </c>
      <c r="K206" s="107" t="s">
        <v>281</v>
      </c>
      <c r="L206" s="190">
        <v>-801511200</v>
      </c>
      <c r="M206" s="191">
        <v>-801511200</v>
      </c>
      <c r="N206" s="183">
        <v>-801511200</v>
      </c>
      <c r="O206" t="s">
        <v>1491</v>
      </c>
      <c r="P206" s="82">
        <v>801511200</v>
      </c>
    </row>
    <row r="207" spans="1:16" x14ac:dyDescent="0.25">
      <c r="A207">
        <v>202</v>
      </c>
      <c r="B207" s="105" t="s">
        <v>391</v>
      </c>
      <c r="C207" s="105">
        <v>210011054</v>
      </c>
      <c r="D207" s="98" t="s">
        <v>1561</v>
      </c>
      <c r="E207" s="106">
        <v>9</v>
      </c>
      <c r="F207" s="195" t="s">
        <v>1562</v>
      </c>
      <c r="G207" s="106">
        <v>11</v>
      </c>
      <c r="H207" s="106">
        <v>21001105400</v>
      </c>
      <c r="I207" s="106">
        <v>21001105400</v>
      </c>
      <c r="J207" s="106" t="s">
        <v>1043</v>
      </c>
      <c r="K207" s="107" t="s">
        <v>281</v>
      </c>
      <c r="L207" s="190">
        <v>-958760638.17999995</v>
      </c>
      <c r="M207" s="191">
        <v>-958760638</v>
      </c>
      <c r="N207" s="183">
        <v>-958760638</v>
      </c>
      <c r="O207" t="s">
        <v>1491</v>
      </c>
      <c r="P207" s="82">
        <v>958760638</v>
      </c>
    </row>
    <row r="208" spans="1:16" x14ac:dyDescent="0.25">
      <c r="A208">
        <v>203</v>
      </c>
      <c r="B208" s="105" t="s">
        <v>392</v>
      </c>
      <c r="C208" s="105">
        <v>210011055</v>
      </c>
      <c r="D208" s="98" t="s">
        <v>1563</v>
      </c>
      <c r="E208" s="106">
        <v>9</v>
      </c>
      <c r="F208" s="195" t="s">
        <v>1564</v>
      </c>
      <c r="G208" s="106">
        <v>11</v>
      </c>
      <c r="H208" s="106">
        <v>21001105500</v>
      </c>
      <c r="I208" s="106">
        <v>21001105500</v>
      </c>
      <c r="J208" s="106" t="s">
        <v>1044</v>
      </c>
      <c r="K208" s="107" t="s">
        <v>281</v>
      </c>
      <c r="L208" s="190">
        <v>-33676500</v>
      </c>
      <c r="M208" s="191">
        <v>-33676500</v>
      </c>
      <c r="N208" s="183">
        <v>-33676500</v>
      </c>
      <c r="O208" t="s">
        <v>1491</v>
      </c>
      <c r="P208" s="82">
        <v>33676500</v>
      </c>
    </row>
    <row r="209" spans="1:16" x14ac:dyDescent="0.25">
      <c r="A209">
        <v>204</v>
      </c>
      <c r="B209" s="105" t="s">
        <v>393</v>
      </c>
      <c r="C209" s="105">
        <v>210011058</v>
      </c>
      <c r="D209" s="98" t="s">
        <v>1565</v>
      </c>
      <c r="E209" s="106">
        <v>9</v>
      </c>
      <c r="F209" s="195" t="s">
        <v>1566</v>
      </c>
      <c r="G209" s="106">
        <v>11</v>
      </c>
      <c r="H209" s="106">
        <v>21001105800</v>
      </c>
      <c r="I209" s="106">
        <v>21001105800</v>
      </c>
      <c r="J209" s="28" t="s">
        <v>1045</v>
      </c>
      <c r="K209" s="107" t="s">
        <v>281</v>
      </c>
      <c r="L209" s="190">
        <v>-27500000</v>
      </c>
      <c r="M209" s="191">
        <v>-27500000</v>
      </c>
      <c r="N209" s="183">
        <v>-27500000</v>
      </c>
      <c r="O209" t="s">
        <v>1491</v>
      </c>
      <c r="P209" s="82">
        <v>27500000</v>
      </c>
    </row>
    <row r="210" spans="1:16" x14ac:dyDescent="0.25">
      <c r="A210">
        <v>205</v>
      </c>
      <c r="B210" s="105" t="s">
        <v>394</v>
      </c>
      <c r="C210" s="105">
        <v>210011059</v>
      </c>
      <c r="D210" s="98" t="s">
        <v>1567</v>
      </c>
      <c r="E210" s="106">
        <v>9</v>
      </c>
      <c r="F210" s="195" t="s">
        <v>1568</v>
      </c>
      <c r="G210" s="106">
        <v>11</v>
      </c>
      <c r="H210" s="106">
        <v>21001105900</v>
      </c>
      <c r="I210" s="106">
        <v>21001105900</v>
      </c>
      <c r="J210" s="106" t="s">
        <v>1046</v>
      </c>
      <c r="K210" s="107" t="s">
        <v>281</v>
      </c>
      <c r="L210" s="190">
        <v>-30979575</v>
      </c>
      <c r="M210" s="191">
        <v>-30979575</v>
      </c>
      <c r="N210" s="183">
        <v>-30979575</v>
      </c>
      <c r="O210" t="s">
        <v>1491</v>
      </c>
      <c r="P210" s="82">
        <v>30979575</v>
      </c>
    </row>
    <row r="211" spans="1:16" x14ac:dyDescent="0.25">
      <c r="A211">
        <v>206</v>
      </c>
      <c r="B211" s="105" t="s">
        <v>395</v>
      </c>
      <c r="C211" s="105">
        <v>210011069</v>
      </c>
      <c r="D211" s="98" t="s">
        <v>1569</v>
      </c>
      <c r="E211" s="106">
        <v>9</v>
      </c>
      <c r="F211" s="195" t="s">
        <v>1570</v>
      </c>
      <c r="G211" s="106">
        <v>11</v>
      </c>
      <c r="H211" s="106">
        <v>21001106900</v>
      </c>
      <c r="I211" s="106">
        <v>21001106900</v>
      </c>
      <c r="J211" s="28" t="s">
        <v>1047</v>
      </c>
      <c r="K211" s="107" t="s">
        <v>281</v>
      </c>
      <c r="L211" s="190">
        <v>-16492310</v>
      </c>
      <c r="M211" s="191">
        <v>-16492310</v>
      </c>
      <c r="N211" s="183">
        <v>-16492310</v>
      </c>
      <c r="O211" t="s">
        <v>1491</v>
      </c>
      <c r="P211" s="82">
        <v>16492310</v>
      </c>
    </row>
    <row r="212" spans="1:16" x14ac:dyDescent="0.25">
      <c r="A212">
        <v>207</v>
      </c>
      <c r="B212" s="105" t="s">
        <v>396</v>
      </c>
      <c r="C212" s="105">
        <v>210011070</v>
      </c>
      <c r="D212" s="98" t="s">
        <v>1571</v>
      </c>
      <c r="E212" s="106">
        <v>9</v>
      </c>
      <c r="F212" s="195" t="s">
        <v>1572</v>
      </c>
      <c r="G212" s="106">
        <v>11</v>
      </c>
      <c r="H212" s="106">
        <v>21001107000</v>
      </c>
      <c r="I212" s="106">
        <v>21001107000</v>
      </c>
      <c r="J212" s="28" t="s">
        <v>1048</v>
      </c>
      <c r="K212" s="107" t="s">
        <v>281</v>
      </c>
      <c r="L212" s="190">
        <v>-28531803</v>
      </c>
      <c r="M212" s="191">
        <v>-28531803</v>
      </c>
      <c r="N212" s="183">
        <v>-28531803</v>
      </c>
      <c r="O212" t="s">
        <v>1491</v>
      </c>
      <c r="P212" s="82">
        <v>28531803</v>
      </c>
    </row>
    <row r="213" spans="1:16" x14ac:dyDescent="0.25">
      <c r="A213">
        <v>208</v>
      </c>
      <c r="B213" s="105" t="s">
        <v>397</v>
      </c>
      <c r="C213" s="105">
        <v>210011072</v>
      </c>
      <c r="D213" s="98" t="s">
        <v>1573</v>
      </c>
      <c r="E213" s="106">
        <v>9</v>
      </c>
      <c r="F213" s="195" t="s">
        <v>1574</v>
      </c>
      <c r="G213" s="106">
        <v>11</v>
      </c>
      <c r="H213" s="106">
        <v>21001107200</v>
      </c>
      <c r="I213" s="106">
        <v>21001107200</v>
      </c>
      <c r="J213" s="28" t="s">
        <v>1049</v>
      </c>
      <c r="K213" s="107" t="s">
        <v>281</v>
      </c>
      <c r="L213" s="190">
        <v>-1472720</v>
      </c>
      <c r="M213" s="191">
        <v>-1472720</v>
      </c>
      <c r="N213" s="183">
        <v>-1472720</v>
      </c>
      <c r="O213" t="s">
        <v>1491</v>
      </c>
      <c r="P213" s="82">
        <v>1472720</v>
      </c>
    </row>
    <row r="214" spans="1:16" x14ac:dyDescent="0.25">
      <c r="A214">
        <v>209</v>
      </c>
      <c r="B214" s="105" t="s">
        <v>398</v>
      </c>
      <c r="C214" s="105">
        <v>210011075</v>
      </c>
      <c r="D214" s="98" t="s">
        <v>1575</v>
      </c>
      <c r="E214" s="106">
        <v>9</v>
      </c>
      <c r="F214" s="195" t="s">
        <v>1576</v>
      </c>
      <c r="G214" s="106">
        <v>11</v>
      </c>
      <c r="H214" s="106">
        <v>21001107500</v>
      </c>
      <c r="I214" s="106">
        <v>21001107500</v>
      </c>
      <c r="J214" s="106" t="s">
        <v>1050</v>
      </c>
      <c r="K214" s="107" t="s">
        <v>281</v>
      </c>
      <c r="L214" s="190">
        <v>-50822820</v>
      </c>
      <c r="M214" s="191">
        <v>-50822820</v>
      </c>
      <c r="N214" s="183">
        <v>-50822820</v>
      </c>
      <c r="O214" t="s">
        <v>1491</v>
      </c>
      <c r="P214" s="82">
        <v>50822820</v>
      </c>
    </row>
    <row r="215" spans="1:16" x14ac:dyDescent="0.25">
      <c r="A215">
        <v>210</v>
      </c>
      <c r="B215" s="105" t="s">
        <v>399</v>
      </c>
      <c r="C215" s="105">
        <v>210011076</v>
      </c>
      <c r="D215" s="98" t="s">
        <v>1577</v>
      </c>
      <c r="E215" s="106">
        <v>9</v>
      </c>
      <c r="F215" s="195" t="s">
        <v>1578</v>
      </c>
      <c r="G215" s="106">
        <v>11</v>
      </c>
      <c r="H215" s="106">
        <v>21001107600</v>
      </c>
      <c r="I215" s="106">
        <v>21001107600</v>
      </c>
      <c r="J215" s="106" t="s">
        <v>1051</v>
      </c>
      <c r="K215" s="107" t="s">
        <v>281</v>
      </c>
      <c r="L215" s="190">
        <v>-13608000</v>
      </c>
      <c r="M215" s="191">
        <v>-13608000</v>
      </c>
      <c r="N215" s="183">
        <v>-13608000</v>
      </c>
      <c r="O215" t="s">
        <v>1491</v>
      </c>
      <c r="P215" s="82">
        <v>13608000</v>
      </c>
    </row>
    <row r="216" spans="1:16" x14ac:dyDescent="0.25">
      <c r="A216">
        <v>211</v>
      </c>
      <c r="B216" s="105" t="s">
        <v>400</v>
      </c>
      <c r="C216" s="105">
        <v>210011077</v>
      </c>
      <c r="D216" s="98" t="s">
        <v>1579</v>
      </c>
      <c r="E216" s="106">
        <v>9</v>
      </c>
      <c r="F216" s="195" t="s">
        <v>1580</v>
      </c>
      <c r="G216" s="106">
        <v>11</v>
      </c>
      <c r="H216" s="106">
        <v>21001107700</v>
      </c>
      <c r="I216" s="106">
        <v>21001107700</v>
      </c>
      <c r="J216" s="28" t="s">
        <v>1052</v>
      </c>
      <c r="K216" s="107" t="s">
        <v>281</v>
      </c>
      <c r="L216" s="190">
        <v>-33099000</v>
      </c>
      <c r="M216" s="191">
        <v>-33099000</v>
      </c>
      <c r="N216" s="183">
        <v>-33099000</v>
      </c>
      <c r="O216" t="s">
        <v>1491</v>
      </c>
      <c r="P216" s="82">
        <v>33099000</v>
      </c>
    </row>
    <row r="217" spans="1:16" x14ac:dyDescent="0.25">
      <c r="A217">
        <v>212</v>
      </c>
      <c r="B217" s="105" t="s">
        <v>401</v>
      </c>
      <c r="C217" s="105">
        <v>210011078</v>
      </c>
      <c r="D217" s="98" t="s">
        <v>1581</v>
      </c>
      <c r="E217" s="106">
        <v>9</v>
      </c>
      <c r="F217" s="195" t="s">
        <v>1582</v>
      </c>
      <c r="G217" s="106">
        <v>11</v>
      </c>
      <c r="H217" s="106">
        <v>21001107800</v>
      </c>
      <c r="I217" s="106">
        <v>21001107800</v>
      </c>
      <c r="J217" s="28" t="s">
        <v>1053</v>
      </c>
      <c r="K217" s="107" t="s">
        <v>281</v>
      </c>
      <c r="L217" s="190">
        <v>-1680000</v>
      </c>
      <c r="M217" s="191">
        <v>-1680000</v>
      </c>
      <c r="N217" s="183">
        <v>-1680000</v>
      </c>
      <c r="O217" t="s">
        <v>1491</v>
      </c>
      <c r="P217" s="82">
        <v>1680000</v>
      </c>
    </row>
    <row r="218" spans="1:16" x14ac:dyDescent="0.25">
      <c r="A218">
        <v>213</v>
      </c>
      <c r="B218" s="105" t="s">
        <v>402</v>
      </c>
      <c r="C218" s="105">
        <v>210011081</v>
      </c>
      <c r="D218" s="98" t="s">
        <v>1583</v>
      </c>
      <c r="E218" s="106">
        <v>9</v>
      </c>
      <c r="F218" s="195" t="s">
        <v>1584</v>
      </c>
      <c r="G218" s="106">
        <v>11</v>
      </c>
      <c r="H218" s="106">
        <v>21001108100</v>
      </c>
      <c r="I218" s="106">
        <v>21001108100</v>
      </c>
      <c r="J218" s="106" t="s">
        <v>1054</v>
      </c>
      <c r="K218" s="107" t="s">
        <v>281</v>
      </c>
      <c r="L218" s="190">
        <v>-4400000</v>
      </c>
      <c r="M218" s="191">
        <v>-4400000</v>
      </c>
      <c r="N218" s="183">
        <v>-4400000</v>
      </c>
      <c r="O218" t="s">
        <v>1491</v>
      </c>
      <c r="P218" s="82">
        <v>4400000</v>
      </c>
    </row>
    <row r="219" spans="1:16" x14ac:dyDescent="0.25">
      <c r="A219">
        <v>214</v>
      </c>
      <c r="B219" s="105" t="s">
        <v>403</v>
      </c>
      <c r="C219" s="105">
        <v>210011091</v>
      </c>
      <c r="D219" s="98" t="s">
        <v>1585</v>
      </c>
      <c r="E219" s="106">
        <v>9</v>
      </c>
      <c r="F219" s="195" t="s">
        <v>1586</v>
      </c>
      <c r="G219" s="106">
        <v>11</v>
      </c>
      <c r="H219" s="106">
        <v>21001109100</v>
      </c>
      <c r="I219" s="106">
        <v>21001109100</v>
      </c>
      <c r="J219" s="28" t="s">
        <v>1055</v>
      </c>
      <c r="K219" s="107" t="s">
        <v>281</v>
      </c>
      <c r="L219" s="190">
        <v>-4760418775.5</v>
      </c>
      <c r="M219" s="191">
        <v>-4760418775</v>
      </c>
      <c r="N219" s="183">
        <v>-4760418775</v>
      </c>
      <c r="O219" t="s">
        <v>1491</v>
      </c>
      <c r="P219" s="82">
        <v>4760418775</v>
      </c>
    </row>
    <row r="220" spans="1:16" x14ac:dyDescent="0.25">
      <c r="A220">
        <v>215</v>
      </c>
      <c r="B220" s="105" t="s">
        <v>404</v>
      </c>
      <c r="C220" s="105">
        <v>210011100</v>
      </c>
      <c r="D220" s="98" t="s">
        <v>1587</v>
      </c>
      <c r="E220" s="106">
        <v>9</v>
      </c>
      <c r="F220" s="195" t="s">
        <v>1588</v>
      </c>
      <c r="G220" s="106">
        <v>11</v>
      </c>
      <c r="H220" s="106">
        <v>21001110000</v>
      </c>
      <c r="I220" s="106">
        <v>21001110000</v>
      </c>
      <c r="J220" s="28" t="s">
        <v>1056</v>
      </c>
      <c r="K220" s="107" t="s">
        <v>281</v>
      </c>
      <c r="L220" s="190">
        <v>-15510743</v>
      </c>
      <c r="M220" s="191">
        <v>-15510743</v>
      </c>
      <c r="N220" s="183">
        <v>-15510743</v>
      </c>
      <c r="O220" t="s">
        <v>1491</v>
      </c>
      <c r="P220" s="82">
        <v>15510743</v>
      </c>
    </row>
    <row r="221" spans="1:16" x14ac:dyDescent="0.25">
      <c r="A221">
        <v>216</v>
      </c>
      <c r="B221" s="105" t="s">
        <v>405</v>
      </c>
      <c r="C221" s="105">
        <v>210011101</v>
      </c>
      <c r="D221" s="98" t="s">
        <v>1589</v>
      </c>
      <c r="E221" s="106">
        <v>9</v>
      </c>
      <c r="F221" s="195" t="s">
        <v>1590</v>
      </c>
      <c r="G221" s="106">
        <v>11</v>
      </c>
      <c r="H221" s="106">
        <v>21001110100</v>
      </c>
      <c r="I221" s="106">
        <v>21001110100</v>
      </c>
      <c r="J221" s="28" t="s">
        <v>1057</v>
      </c>
      <c r="K221" s="107" t="s">
        <v>281</v>
      </c>
      <c r="L221" s="190">
        <v>-159637410</v>
      </c>
      <c r="M221" s="191">
        <v>-159637410</v>
      </c>
      <c r="N221" s="183">
        <v>-159637410</v>
      </c>
      <c r="O221" t="s">
        <v>1491</v>
      </c>
      <c r="P221" s="82">
        <v>159637410</v>
      </c>
    </row>
    <row r="222" spans="1:16" x14ac:dyDescent="0.25">
      <c r="A222">
        <v>217</v>
      </c>
      <c r="B222" s="105" t="s">
        <v>406</v>
      </c>
      <c r="C222" s="105">
        <v>210011103</v>
      </c>
      <c r="D222" s="98" t="s">
        <v>1591</v>
      </c>
      <c r="E222" s="106">
        <v>9</v>
      </c>
      <c r="F222" s="195" t="s">
        <v>1592</v>
      </c>
      <c r="G222" s="106">
        <v>11</v>
      </c>
      <c r="H222" s="106">
        <v>21001110300</v>
      </c>
      <c r="I222" s="106">
        <v>21001110300</v>
      </c>
      <c r="J222" s="28" t="s">
        <v>1058</v>
      </c>
      <c r="K222" s="107" t="s">
        <v>281</v>
      </c>
      <c r="L222" s="190">
        <v>-174036600</v>
      </c>
      <c r="M222" s="191">
        <v>-174036600</v>
      </c>
      <c r="N222" s="183">
        <v>-174036600</v>
      </c>
      <c r="O222" t="s">
        <v>1491</v>
      </c>
      <c r="P222" s="82">
        <v>174036600</v>
      </c>
    </row>
    <row r="223" spans="1:16" x14ac:dyDescent="0.25">
      <c r="A223">
        <v>218</v>
      </c>
      <c r="B223" s="105" t="s">
        <v>407</v>
      </c>
      <c r="C223" s="105">
        <v>210011104</v>
      </c>
      <c r="D223" s="98" t="s">
        <v>1593</v>
      </c>
      <c r="E223" s="106">
        <v>9</v>
      </c>
      <c r="F223" s="195" t="s">
        <v>1594</v>
      </c>
      <c r="G223" s="106">
        <v>11</v>
      </c>
      <c r="H223" s="106">
        <v>21001110400</v>
      </c>
      <c r="I223" s="106">
        <v>21001110400</v>
      </c>
      <c r="J223" s="106" t="s">
        <v>1059</v>
      </c>
      <c r="K223" s="107" t="s">
        <v>281</v>
      </c>
      <c r="L223" s="190">
        <v>-1320000</v>
      </c>
      <c r="M223" s="191">
        <v>-1320000</v>
      </c>
      <c r="N223" s="183">
        <v>-1320000</v>
      </c>
      <c r="O223" t="s">
        <v>1491</v>
      </c>
      <c r="P223" s="82">
        <v>1320000</v>
      </c>
    </row>
    <row r="224" spans="1:16" x14ac:dyDescent="0.25">
      <c r="A224">
        <v>219</v>
      </c>
      <c r="B224" s="105" t="s">
        <v>408</v>
      </c>
      <c r="C224" s="105">
        <v>210011106</v>
      </c>
      <c r="D224" s="98" t="s">
        <v>1595</v>
      </c>
      <c r="E224" s="106">
        <v>9</v>
      </c>
      <c r="F224" s="195" t="s">
        <v>1596</v>
      </c>
      <c r="G224" s="106">
        <v>11</v>
      </c>
      <c r="H224" s="106">
        <v>21001110600</v>
      </c>
      <c r="I224" s="106">
        <v>21001110600</v>
      </c>
      <c r="J224" s="28" t="s">
        <v>1060</v>
      </c>
      <c r="K224" s="107" t="s">
        <v>281</v>
      </c>
      <c r="L224" s="190">
        <v>-62210400</v>
      </c>
      <c r="M224" s="191">
        <v>-62210400</v>
      </c>
      <c r="N224" s="183">
        <v>-62210400</v>
      </c>
      <c r="O224" t="s">
        <v>1491</v>
      </c>
      <c r="P224" s="82">
        <v>62210400</v>
      </c>
    </row>
    <row r="225" spans="1:16" x14ac:dyDescent="0.25">
      <c r="A225">
        <v>220</v>
      </c>
      <c r="B225" s="105" t="s">
        <v>409</v>
      </c>
      <c r="C225" s="105">
        <v>210011112</v>
      </c>
      <c r="D225" s="98" t="s">
        <v>1597</v>
      </c>
      <c r="E225" s="106">
        <v>9</v>
      </c>
      <c r="F225" s="195" t="s">
        <v>1598</v>
      </c>
      <c r="G225" s="106">
        <v>11</v>
      </c>
      <c r="H225" s="106">
        <v>21001111200</v>
      </c>
      <c r="I225" s="106">
        <v>21001111200</v>
      </c>
      <c r="J225" s="28" t="s">
        <v>1061</v>
      </c>
      <c r="K225" s="107" t="s">
        <v>281</v>
      </c>
      <c r="L225" s="190">
        <v>-550000</v>
      </c>
      <c r="M225" s="191">
        <v>-550000</v>
      </c>
      <c r="N225" s="183">
        <v>-550000</v>
      </c>
      <c r="O225" t="s">
        <v>1491</v>
      </c>
      <c r="P225" s="82">
        <v>550000</v>
      </c>
    </row>
    <row r="226" spans="1:16" x14ac:dyDescent="0.25">
      <c r="A226">
        <v>221</v>
      </c>
      <c r="B226" s="105" t="s">
        <v>410</v>
      </c>
      <c r="C226" s="105">
        <v>210011113</v>
      </c>
      <c r="D226" s="98" t="s">
        <v>1599</v>
      </c>
      <c r="E226" s="106">
        <v>9</v>
      </c>
      <c r="F226" s="195" t="s">
        <v>1600</v>
      </c>
      <c r="G226" s="106">
        <v>11</v>
      </c>
      <c r="H226" s="106">
        <v>21001111300</v>
      </c>
      <c r="I226" s="106">
        <v>21001111300</v>
      </c>
      <c r="J226" s="106" t="s">
        <v>1062</v>
      </c>
      <c r="K226" s="107" t="s">
        <v>281</v>
      </c>
      <c r="L226" s="190">
        <v>-1294700</v>
      </c>
      <c r="M226" s="191">
        <v>-1294700</v>
      </c>
      <c r="N226" s="183">
        <v>-1294700</v>
      </c>
      <c r="O226" t="s">
        <v>1491</v>
      </c>
      <c r="P226" s="82">
        <v>1294700</v>
      </c>
    </row>
    <row r="227" spans="1:16" x14ac:dyDescent="0.25">
      <c r="A227">
        <v>222</v>
      </c>
      <c r="B227" s="105" t="s">
        <v>411</v>
      </c>
      <c r="C227" s="105">
        <v>210011114</v>
      </c>
      <c r="D227" s="98" t="s">
        <v>1601</v>
      </c>
      <c r="E227" s="106">
        <v>9</v>
      </c>
      <c r="F227" s="195" t="s">
        <v>1602</v>
      </c>
      <c r="G227" s="106">
        <v>11</v>
      </c>
      <c r="H227" s="106">
        <v>21001111400</v>
      </c>
      <c r="I227" s="106">
        <v>21001111400</v>
      </c>
      <c r="J227" s="106" t="s">
        <v>1063</v>
      </c>
      <c r="K227" s="107" t="s">
        <v>281</v>
      </c>
      <c r="L227" s="190">
        <v>-1745297</v>
      </c>
      <c r="M227" s="191">
        <v>-1745297</v>
      </c>
      <c r="N227" s="183">
        <v>-1745297</v>
      </c>
      <c r="O227" t="s">
        <v>1491</v>
      </c>
      <c r="P227" s="82">
        <v>1745297</v>
      </c>
    </row>
    <row r="228" spans="1:16" x14ac:dyDescent="0.25">
      <c r="A228">
        <v>223</v>
      </c>
      <c r="B228" s="105" t="s">
        <v>412</v>
      </c>
      <c r="C228" s="105">
        <v>210011123</v>
      </c>
      <c r="D228" s="98" t="s">
        <v>1603</v>
      </c>
      <c r="E228" s="106">
        <v>9</v>
      </c>
      <c r="F228" s="195" t="s">
        <v>1604</v>
      </c>
      <c r="G228" s="106">
        <v>11</v>
      </c>
      <c r="H228" s="106">
        <v>21001112300</v>
      </c>
      <c r="I228" s="106">
        <v>21001112300</v>
      </c>
      <c r="J228" s="28" t="s">
        <v>1064</v>
      </c>
      <c r="K228" s="107" t="s">
        <v>281</v>
      </c>
      <c r="L228" s="190">
        <v>-1407450</v>
      </c>
      <c r="M228" s="191">
        <v>-1407450</v>
      </c>
      <c r="N228" s="183">
        <v>-1407450</v>
      </c>
      <c r="O228" t="s">
        <v>1491</v>
      </c>
      <c r="P228" s="82">
        <v>1407450</v>
      </c>
    </row>
    <row r="229" spans="1:16" x14ac:dyDescent="0.25">
      <c r="A229">
        <v>224</v>
      </c>
      <c r="B229" s="105" t="s">
        <v>413</v>
      </c>
      <c r="C229" s="105">
        <v>210011147</v>
      </c>
      <c r="D229" s="98" t="s">
        <v>1605</v>
      </c>
      <c r="E229" s="106">
        <v>9</v>
      </c>
      <c r="F229" s="195" t="s">
        <v>1606</v>
      </c>
      <c r="G229" s="106">
        <v>11</v>
      </c>
      <c r="H229" s="106">
        <v>21001114700</v>
      </c>
      <c r="I229" s="106">
        <v>21001114700</v>
      </c>
      <c r="J229" s="28" t="s">
        <v>1065</v>
      </c>
      <c r="K229" s="107" t="s">
        <v>281</v>
      </c>
      <c r="L229" s="190">
        <v>-32196960</v>
      </c>
      <c r="M229" s="191">
        <v>-32196960</v>
      </c>
      <c r="N229" s="183">
        <v>-32196960</v>
      </c>
      <c r="O229" t="s">
        <v>1491</v>
      </c>
      <c r="P229" s="82">
        <v>32196960</v>
      </c>
    </row>
    <row r="230" spans="1:16" x14ac:dyDescent="0.25">
      <c r="A230">
        <v>225</v>
      </c>
      <c r="B230" s="105" t="s">
        <v>414</v>
      </c>
      <c r="C230" s="105">
        <v>210011148</v>
      </c>
      <c r="D230" s="98" t="s">
        <v>1607</v>
      </c>
      <c r="E230" s="106">
        <v>9</v>
      </c>
      <c r="F230" s="195" t="s">
        <v>1608</v>
      </c>
      <c r="G230" s="106">
        <v>11</v>
      </c>
      <c r="H230" s="106">
        <v>21001114800</v>
      </c>
      <c r="I230" s="106">
        <v>21001114800</v>
      </c>
      <c r="J230" s="28" t="s">
        <v>1066</v>
      </c>
      <c r="K230" s="107" t="s">
        <v>281</v>
      </c>
      <c r="L230" s="190">
        <v>-40248900</v>
      </c>
      <c r="M230" s="191">
        <v>-40248900</v>
      </c>
      <c r="N230" s="183">
        <v>-40248900</v>
      </c>
      <c r="O230" t="s">
        <v>1491</v>
      </c>
      <c r="P230" s="82">
        <v>40248900</v>
      </c>
    </row>
    <row r="231" spans="1:16" x14ac:dyDescent="0.25">
      <c r="A231">
        <v>226</v>
      </c>
      <c r="B231" s="105" t="s">
        <v>415</v>
      </c>
      <c r="C231" s="105">
        <v>210011149</v>
      </c>
      <c r="D231" s="98" t="s">
        <v>1609</v>
      </c>
      <c r="E231" s="106">
        <v>9</v>
      </c>
      <c r="F231" s="195" t="s">
        <v>1610</v>
      </c>
      <c r="G231" s="106">
        <v>11</v>
      </c>
      <c r="H231" s="106">
        <v>21001114900</v>
      </c>
      <c r="I231" s="106">
        <v>21001114900</v>
      </c>
      <c r="J231" s="28" t="s">
        <v>1067</v>
      </c>
      <c r="K231" s="107" t="s">
        <v>281</v>
      </c>
      <c r="L231" s="190">
        <v>-11000000</v>
      </c>
      <c r="M231" s="191">
        <v>-11000000</v>
      </c>
      <c r="N231" s="183">
        <v>-11000000</v>
      </c>
      <c r="O231" t="s">
        <v>1491</v>
      </c>
      <c r="P231" s="82">
        <v>11000000</v>
      </c>
    </row>
    <row r="232" spans="1:16" x14ac:dyDescent="0.25">
      <c r="A232">
        <v>227</v>
      </c>
      <c r="B232" s="105" t="s">
        <v>416</v>
      </c>
      <c r="C232" s="105">
        <v>210011150</v>
      </c>
      <c r="D232" s="98" t="s">
        <v>1611</v>
      </c>
      <c r="E232" s="106">
        <v>9</v>
      </c>
      <c r="F232" s="195" t="s">
        <v>1612</v>
      </c>
      <c r="G232" s="106">
        <v>11</v>
      </c>
      <c r="H232" s="106">
        <v>21001115000</v>
      </c>
      <c r="I232" s="106">
        <v>21001115000</v>
      </c>
      <c r="J232" s="28" t="s">
        <v>1068</v>
      </c>
      <c r="K232" s="107" t="s">
        <v>281</v>
      </c>
      <c r="L232" s="190">
        <v>-51627500</v>
      </c>
      <c r="M232" s="191">
        <v>-51627500</v>
      </c>
      <c r="N232" s="183">
        <v>-51627500</v>
      </c>
      <c r="O232" t="s">
        <v>1491</v>
      </c>
      <c r="P232" s="82">
        <v>51627500</v>
      </c>
    </row>
    <row r="233" spans="1:16" x14ac:dyDescent="0.25">
      <c r="A233">
        <v>228</v>
      </c>
      <c r="B233" s="105" t="s">
        <v>417</v>
      </c>
      <c r="C233" s="105">
        <v>210011156</v>
      </c>
      <c r="D233" s="98" t="s">
        <v>1613</v>
      </c>
      <c r="E233" s="106">
        <v>9</v>
      </c>
      <c r="F233" s="195" t="s">
        <v>1614</v>
      </c>
      <c r="G233" s="106">
        <v>11</v>
      </c>
      <c r="H233" s="106">
        <v>21001115600</v>
      </c>
      <c r="I233" s="106">
        <v>21001115600</v>
      </c>
      <c r="J233" s="28" t="s">
        <v>1069</v>
      </c>
      <c r="K233" s="107" t="s">
        <v>281</v>
      </c>
      <c r="L233" s="190">
        <v>-1939000</v>
      </c>
      <c r="M233" s="191">
        <v>-1939000</v>
      </c>
      <c r="N233" s="183">
        <v>-1939000</v>
      </c>
      <c r="O233" t="s">
        <v>1491</v>
      </c>
      <c r="P233" s="82">
        <v>1939000</v>
      </c>
    </row>
    <row r="234" spans="1:16" x14ac:dyDescent="0.25">
      <c r="A234">
        <v>229</v>
      </c>
      <c r="B234" s="105" t="s">
        <v>418</v>
      </c>
      <c r="C234" s="105">
        <v>210011158</v>
      </c>
      <c r="D234" s="98" t="s">
        <v>1615</v>
      </c>
      <c r="E234" s="106">
        <v>9</v>
      </c>
      <c r="F234" s="195" t="s">
        <v>1616</v>
      </c>
      <c r="G234" s="106">
        <v>11</v>
      </c>
      <c r="H234" s="106">
        <v>21001115800</v>
      </c>
      <c r="I234" s="106">
        <v>21001115800</v>
      </c>
      <c r="J234" s="106" t="s">
        <v>1070</v>
      </c>
      <c r="K234" s="107" t="s">
        <v>281</v>
      </c>
      <c r="L234" s="190">
        <v>-8350830</v>
      </c>
      <c r="M234" s="191">
        <v>-8350830</v>
      </c>
      <c r="N234" s="183">
        <v>-8350830</v>
      </c>
      <c r="O234" t="s">
        <v>1491</v>
      </c>
      <c r="P234" s="82">
        <v>8350830</v>
      </c>
    </row>
    <row r="235" spans="1:16" x14ac:dyDescent="0.25">
      <c r="A235">
        <v>230</v>
      </c>
      <c r="B235" s="105" t="s">
        <v>419</v>
      </c>
      <c r="C235" s="105">
        <v>210011169</v>
      </c>
      <c r="D235" s="98" t="s">
        <v>1617</v>
      </c>
      <c r="E235" s="106">
        <v>9</v>
      </c>
      <c r="F235" s="195" t="s">
        <v>1618</v>
      </c>
      <c r="G235" s="106">
        <v>11</v>
      </c>
      <c r="H235" s="106">
        <v>21001116900</v>
      </c>
      <c r="I235" s="106">
        <v>21001116900</v>
      </c>
      <c r="J235" s="28" t="s">
        <v>1071</v>
      </c>
      <c r="K235" s="107" t="s">
        <v>281</v>
      </c>
      <c r="L235" s="190">
        <v>-3676000</v>
      </c>
      <c r="M235" s="191">
        <v>-3676000</v>
      </c>
      <c r="N235" s="183">
        <v>-3676000</v>
      </c>
      <c r="O235" t="s">
        <v>1491</v>
      </c>
      <c r="P235" s="82">
        <v>3676000</v>
      </c>
    </row>
    <row r="236" spans="1:16" x14ac:dyDescent="0.25">
      <c r="A236">
        <v>231</v>
      </c>
      <c r="B236" s="105" t="s">
        <v>420</v>
      </c>
      <c r="C236" s="105">
        <v>210011172</v>
      </c>
      <c r="D236" s="98" t="s">
        <v>1619</v>
      </c>
      <c r="E236" s="106">
        <v>9</v>
      </c>
      <c r="F236" s="195" t="s">
        <v>1620</v>
      </c>
      <c r="G236" s="106">
        <v>11</v>
      </c>
      <c r="H236" s="106">
        <v>21001117200</v>
      </c>
      <c r="I236" s="106">
        <v>21001117200</v>
      </c>
      <c r="J236" s="28" t="s">
        <v>1072</v>
      </c>
      <c r="K236" s="107" t="s">
        <v>281</v>
      </c>
      <c r="L236" s="190">
        <v>-255761000</v>
      </c>
      <c r="M236" s="191">
        <v>-255761000</v>
      </c>
      <c r="N236" s="183">
        <v>-255761000</v>
      </c>
      <c r="O236" t="s">
        <v>1491</v>
      </c>
      <c r="P236" s="82">
        <v>255761000</v>
      </c>
    </row>
    <row r="237" spans="1:16" x14ac:dyDescent="0.25">
      <c r="A237">
        <v>232</v>
      </c>
      <c r="B237" s="105" t="s">
        <v>421</v>
      </c>
      <c r="C237" s="105">
        <v>210011175</v>
      </c>
      <c r="D237" s="98" t="s">
        <v>1621</v>
      </c>
      <c r="E237" s="106">
        <v>9</v>
      </c>
      <c r="F237" s="195" t="s">
        <v>1622</v>
      </c>
      <c r="G237" s="106">
        <v>11</v>
      </c>
      <c r="H237" s="106">
        <v>21001117500</v>
      </c>
      <c r="I237" s="106">
        <v>21001117500</v>
      </c>
      <c r="J237" s="28" t="s">
        <v>1073</v>
      </c>
      <c r="K237" s="107" t="s">
        <v>281</v>
      </c>
      <c r="L237" s="190">
        <v>-1424500</v>
      </c>
      <c r="M237" s="191">
        <v>-1424500</v>
      </c>
      <c r="N237" s="183">
        <v>-1424500</v>
      </c>
      <c r="O237" t="s">
        <v>1491</v>
      </c>
      <c r="P237" s="82">
        <v>1424500</v>
      </c>
    </row>
    <row r="238" spans="1:16" x14ac:dyDescent="0.25">
      <c r="A238">
        <v>233</v>
      </c>
      <c r="B238" s="105" t="s">
        <v>422</v>
      </c>
      <c r="C238" s="105">
        <v>210011179</v>
      </c>
      <c r="D238" s="98" t="s">
        <v>1623</v>
      </c>
      <c r="E238" s="106">
        <v>9</v>
      </c>
      <c r="F238" s="195" t="s">
        <v>1624</v>
      </c>
      <c r="G238" s="106">
        <v>11</v>
      </c>
      <c r="H238" s="106">
        <v>21001117900</v>
      </c>
      <c r="I238" s="106">
        <v>21001117900</v>
      </c>
      <c r="J238" s="106" t="s">
        <v>1074</v>
      </c>
      <c r="K238" s="107" t="s">
        <v>281</v>
      </c>
      <c r="L238" s="190">
        <v>-95405195</v>
      </c>
      <c r="M238" s="191">
        <v>-95405195</v>
      </c>
      <c r="N238" s="183">
        <v>-95405195</v>
      </c>
      <c r="O238" t="s">
        <v>1491</v>
      </c>
      <c r="P238" s="82">
        <v>95405195</v>
      </c>
    </row>
    <row r="239" spans="1:16" x14ac:dyDescent="0.25">
      <c r="A239">
        <v>234</v>
      </c>
      <c r="B239" s="105" t="s">
        <v>423</v>
      </c>
      <c r="C239" s="105">
        <v>210011188</v>
      </c>
      <c r="D239" s="98" t="s">
        <v>1625</v>
      </c>
      <c r="E239" s="106">
        <v>9</v>
      </c>
      <c r="F239" s="195" t="s">
        <v>1626</v>
      </c>
      <c r="G239" s="106">
        <v>11</v>
      </c>
      <c r="H239" s="106">
        <v>21001118800</v>
      </c>
      <c r="I239" s="106">
        <v>21001118800</v>
      </c>
      <c r="J239" s="28" t="s">
        <v>1075</v>
      </c>
      <c r="K239" s="107" t="s">
        <v>281</v>
      </c>
      <c r="L239" s="190">
        <v>-753426000</v>
      </c>
      <c r="M239" s="191">
        <v>-753426000</v>
      </c>
      <c r="N239" s="183">
        <v>-753426000</v>
      </c>
      <c r="O239" t="s">
        <v>1491</v>
      </c>
      <c r="P239" s="82">
        <v>753426000</v>
      </c>
    </row>
    <row r="240" spans="1:16" x14ac:dyDescent="0.25">
      <c r="A240">
        <v>235</v>
      </c>
      <c r="B240" s="105" t="s">
        <v>424</v>
      </c>
      <c r="C240" s="105">
        <v>210011189</v>
      </c>
      <c r="D240" s="98" t="s">
        <v>1627</v>
      </c>
      <c r="E240" s="106">
        <v>9</v>
      </c>
      <c r="F240" s="195" t="s">
        <v>1628</v>
      </c>
      <c r="G240" s="106">
        <v>11</v>
      </c>
      <c r="H240" s="106">
        <v>21001118900</v>
      </c>
      <c r="I240" s="106">
        <v>21001118900</v>
      </c>
      <c r="J240" s="28" t="s">
        <v>1076</v>
      </c>
      <c r="K240" s="107" t="s">
        <v>281</v>
      </c>
      <c r="L240" s="190">
        <v>-5210070234</v>
      </c>
      <c r="M240" s="191">
        <v>-5210070234</v>
      </c>
      <c r="N240" s="183">
        <v>-5210070234</v>
      </c>
      <c r="O240" t="s">
        <v>1491</v>
      </c>
      <c r="P240" s="82">
        <v>5210070234</v>
      </c>
    </row>
    <row r="241" spans="1:16" x14ac:dyDescent="0.25">
      <c r="A241">
        <v>236</v>
      </c>
      <c r="B241" s="105" t="s">
        <v>302</v>
      </c>
      <c r="C241" s="105">
        <v>21001119</v>
      </c>
      <c r="D241" s="98" t="s">
        <v>1629</v>
      </c>
      <c r="E241" s="106">
        <v>8</v>
      </c>
      <c r="F241" s="195" t="s">
        <v>1630</v>
      </c>
      <c r="G241" s="106">
        <v>11</v>
      </c>
      <c r="H241" s="106">
        <v>21001119000</v>
      </c>
      <c r="I241" s="106">
        <v>21001119000</v>
      </c>
      <c r="J241" s="28" t="s">
        <v>1077</v>
      </c>
      <c r="K241" s="107" t="s">
        <v>281</v>
      </c>
      <c r="L241" s="190">
        <v>-195008000</v>
      </c>
      <c r="M241" s="191">
        <v>-195008000</v>
      </c>
      <c r="N241" s="183">
        <v>-195008000</v>
      </c>
      <c r="O241" t="s">
        <v>1491</v>
      </c>
      <c r="P241" s="82">
        <v>195008000</v>
      </c>
    </row>
    <row r="242" spans="1:16" x14ac:dyDescent="0.25">
      <c r="A242">
        <v>237</v>
      </c>
      <c r="B242" s="105" t="s">
        <v>425</v>
      </c>
      <c r="C242" s="105">
        <v>210011191</v>
      </c>
      <c r="D242" s="98" t="s">
        <v>1631</v>
      </c>
      <c r="E242" s="106">
        <v>9</v>
      </c>
      <c r="F242" s="195" t="s">
        <v>1632</v>
      </c>
      <c r="G242" s="106">
        <v>11</v>
      </c>
      <c r="H242" s="106">
        <v>21001119100</v>
      </c>
      <c r="I242" s="106">
        <v>21001119100</v>
      </c>
      <c r="J242" s="106" t="s">
        <v>1078</v>
      </c>
      <c r="K242" s="107" t="s">
        <v>281</v>
      </c>
      <c r="L242" s="190">
        <v>-40061000</v>
      </c>
      <c r="M242" s="191">
        <v>-40061000</v>
      </c>
      <c r="N242" s="183">
        <v>-40061000</v>
      </c>
      <c r="O242" t="s">
        <v>1491</v>
      </c>
      <c r="P242" s="82">
        <v>40061000</v>
      </c>
    </row>
    <row r="243" spans="1:16" x14ac:dyDescent="0.25">
      <c r="A243">
        <v>238</v>
      </c>
      <c r="B243" s="105" t="s">
        <v>426</v>
      </c>
      <c r="C243" s="105">
        <v>210011193</v>
      </c>
      <c r="D243" s="98" t="s">
        <v>1633</v>
      </c>
      <c r="E243" s="106">
        <v>9</v>
      </c>
      <c r="F243" s="195" t="s">
        <v>1634</v>
      </c>
      <c r="G243" s="106">
        <v>11</v>
      </c>
      <c r="H243" s="106">
        <v>21001119300</v>
      </c>
      <c r="I243" s="106">
        <v>21001119300</v>
      </c>
      <c r="J243" s="28" t="s">
        <v>1079</v>
      </c>
      <c r="K243" s="107" t="s">
        <v>281</v>
      </c>
      <c r="L243" s="190">
        <v>-17021268</v>
      </c>
      <c r="M243" s="191">
        <v>-17021268</v>
      </c>
      <c r="N243" s="183">
        <v>-17021268</v>
      </c>
      <c r="O243" t="s">
        <v>1491</v>
      </c>
      <c r="P243" s="82">
        <v>17021268</v>
      </c>
    </row>
    <row r="244" spans="1:16" x14ac:dyDescent="0.25">
      <c r="A244">
        <v>239</v>
      </c>
      <c r="B244" s="105" t="s">
        <v>427</v>
      </c>
      <c r="C244" s="105">
        <v>210011194</v>
      </c>
      <c r="D244" s="98" t="s">
        <v>1635</v>
      </c>
      <c r="E244" s="106">
        <v>9</v>
      </c>
      <c r="F244" s="195" t="s">
        <v>1636</v>
      </c>
      <c r="G244" s="106">
        <v>11</v>
      </c>
      <c r="H244" s="106">
        <v>21001119400</v>
      </c>
      <c r="I244" s="106">
        <v>21001119400</v>
      </c>
      <c r="J244" s="28" t="s">
        <v>1080</v>
      </c>
      <c r="K244" s="107" t="s">
        <v>281</v>
      </c>
      <c r="L244" s="190">
        <v>-14288798</v>
      </c>
      <c r="M244" s="191">
        <v>-14288798</v>
      </c>
      <c r="N244" s="183">
        <v>-14288798</v>
      </c>
      <c r="O244" t="s">
        <v>1491</v>
      </c>
      <c r="P244" s="82">
        <v>14288798</v>
      </c>
    </row>
    <row r="245" spans="1:16" x14ac:dyDescent="0.25">
      <c r="A245">
        <v>240</v>
      </c>
      <c r="B245" s="105" t="s">
        <v>428</v>
      </c>
      <c r="C245" s="105">
        <v>210011195</v>
      </c>
      <c r="D245" s="98" t="s">
        <v>1637</v>
      </c>
      <c r="E245" s="106">
        <v>9</v>
      </c>
      <c r="F245" s="195" t="s">
        <v>1638</v>
      </c>
      <c r="G245" s="106">
        <v>11</v>
      </c>
      <c r="H245" s="106">
        <v>21001119500</v>
      </c>
      <c r="I245" s="106">
        <v>21001119500</v>
      </c>
      <c r="J245" s="106" t="s">
        <v>1081</v>
      </c>
      <c r="K245" s="107" t="s">
        <v>281</v>
      </c>
      <c r="L245" s="190">
        <v>-3500000</v>
      </c>
      <c r="M245" s="191">
        <v>-3500000</v>
      </c>
      <c r="N245" s="183">
        <v>-3500000</v>
      </c>
      <c r="O245" t="s">
        <v>1491</v>
      </c>
      <c r="P245" s="82">
        <v>3500000</v>
      </c>
    </row>
    <row r="246" spans="1:16" x14ac:dyDescent="0.25">
      <c r="A246">
        <v>241</v>
      </c>
      <c r="B246" s="105" t="s">
        <v>429</v>
      </c>
      <c r="C246" s="105">
        <v>210011196</v>
      </c>
      <c r="D246" s="98" t="s">
        <v>1639</v>
      </c>
      <c r="E246" s="106">
        <v>9</v>
      </c>
      <c r="F246" s="195" t="s">
        <v>1640</v>
      </c>
      <c r="G246" s="106">
        <v>11</v>
      </c>
      <c r="H246" s="106">
        <v>21001119600</v>
      </c>
      <c r="I246" s="106">
        <v>21001119600</v>
      </c>
      <c r="J246" s="28" t="s">
        <v>1082</v>
      </c>
      <c r="K246" s="107" t="s">
        <v>281</v>
      </c>
      <c r="L246" s="190">
        <v>-8708920</v>
      </c>
      <c r="M246" s="191">
        <v>-8708920</v>
      </c>
      <c r="N246" s="183">
        <v>-8708920</v>
      </c>
      <c r="O246" t="s">
        <v>1491</v>
      </c>
      <c r="P246" s="82">
        <v>8708920</v>
      </c>
    </row>
    <row r="247" spans="1:16" x14ac:dyDescent="0.25">
      <c r="A247">
        <v>242</v>
      </c>
      <c r="B247" s="105" t="s">
        <v>430</v>
      </c>
      <c r="C247" s="105">
        <v>210011197</v>
      </c>
      <c r="D247" s="98" t="s">
        <v>1641</v>
      </c>
      <c r="E247" s="106">
        <v>9</v>
      </c>
      <c r="F247" s="195" t="s">
        <v>1642</v>
      </c>
      <c r="G247" s="106">
        <v>11</v>
      </c>
      <c r="H247" s="106">
        <v>21001119700</v>
      </c>
      <c r="I247" s="106">
        <v>21001119700</v>
      </c>
      <c r="J247" s="28" t="s">
        <v>1083</v>
      </c>
      <c r="K247" s="107" t="s">
        <v>281</v>
      </c>
      <c r="L247" s="190">
        <v>-2805000</v>
      </c>
      <c r="M247" s="191">
        <v>-2805000</v>
      </c>
      <c r="N247" s="183">
        <v>-2805000</v>
      </c>
      <c r="O247" t="s">
        <v>1491</v>
      </c>
      <c r="P247" s="82">
        <v>2805000</v>
      </c>
    </row>
    <row r="248" spans="1:16" x14ac:dyDescent="0.25">
      <c r="A248">
        <v>243</v>
      </c>
      <c r="B248" s="105" t="s">
        <v>431</v>
      </c>
      <c r="C248" s="105">
        <v>210011198</v>
      </c>
      <c r="D248" s="98" t="s">
        <v>1643</v>
      </c>
      <c r="E248" s="106">
        <v>9</v>
      </c>
      <c r="F248" s="195" t="s">
        <v>1644</v>
      </c>
      <c r="G248" s="106">
        <v>11</v>
      </c>
      <c r="H248" s="106">
        <v>21001119800</v>
      </c>
      <c r="I248" s="106">
        <v>21001119800</v>
      </c>
      <c r="J248" s="28" t="s">
        <v>1084</v>
      </c>
      <c r="K248" s="107" t="s">
        <v>281</v>
      </c>
      <c r="L248" s="190">
        <v>-283945200</v>
      </c>
      <c r="M248" s="191">
        <v>-283945200</v>
      </c>
      <c r="N248" s="183">
        <v>-283945200</v>
      </c>
      <c r="O248" t="s">
        <v>1491</v>
      </c>
      <c r="P248" s="82">
        <v>283945200</v>
      </c>
    </row>
    <row r="249" spans="1:16" x14ac:dyDescent="0.25">
      <c r="A249">
        <v>244</v>
      </c>
      <c r="B249" s="105" t="s">
        <v>303</v>
      </c>
      <c r="C249" s="105">
        <v>21001163</v>
      </c>
      <c r="D249" s="98" t="s">
        <v>1645</v>
      </c>
      <c r="E249" s="106">
        <v>8</v>
      </c>
      <c r="F249" s="195" t="s">
        <v>1646</v>
      </c>
      <c r="G249" s="106">
        <v>11</v>
      </c>
      <c r="H249" s="106">
        <v>21001163000</v>
      </c>
      <c r="I249" s="106">
        <v>21001163000</v>
      </c>
      <c r="J249" s="28" t="s">
        <v>1085</v>
      </c>
      <c r="K249" s="107" t="s">
        <v>281</v>
      </c>
      <c r="L249" s="190">
        <v>-70947800</v>
      </c>
      <c r="M249" s="191">
        <v>-70947800</v>
      </c>
      <c r="N249" s="183">
        <v>-70947800</v>
      </c>
      <c r="O249" t="s">
        <v>1491</v>
      </c>
      <c r="P249" s="82">
        <v>70947800</v>
      </c>
    </row>
    <row r="250" spans="1:16" x14ac:dyDescent="0.25">
      <c r="A250">
        <v>245</v>
      </c>
      <c r="B250" s="105" t="s">
        <v>304</v>
      </c>
      <c r="C250" s="105">
        <v>21001165</v>
      </c>
      <c r="D250" s="98" t="s">
        <v>1647</v>
      </c>
      <c r="E250" s="106">
        <v>8</v>
      </c>
      <c r="F250" s="195" t="s">
        <v>1648</v>
      </c>
      <c r="G250" s="106">
        <v>11</v>
      </c>
      <c r="H250" s="106">
        <v>21001165000</v>
      </c>
      <c r="I250" s="106">
        <v>21001165000</v>
      </c>
      <c r="J250" s="28" t="s">
        <v>1086</v>
      </c>
      <c r="K250" s="107" t="s">
        <v>281</v>
      </c>
      <c r="L250" s="190">
        <v>-18304000</v>
      </c>
      <c r="M250" s="191">
        <v>-18304000</v>
      </c>
      <c r="N250" s="183">
        <v>-18304000</v>
      </c>
      <c r="O250" t="s">
        <v>1491</v>
      </c>
      <c r="P250" s="82">
        <v>18304000</v>
      </c>
    </row>
    <row r="251" spans="1:16" x14ac:dyDescent="0.25">
      <c r="A251">
        <v>246</v>
      </c>
      <c r="B251" s="105" t="s">
        <v>305</v>
      </c>
      <c r="C251" s="105">
        <v>21001169</v>
      </c>
      <c r="D251" s="98" t="s">
        <v>1649</v>
      </c>
      <c r="E251" s="106">
        <v>8</v>
      </c>
      <c r="F251" s="195" t="s">
        <v>1650</v>
      </c>
      <c r="G251" s="106">
        <v>11</v>
      </c>
      <c r="H251" s="106">
        <v>21001169000</v>
      </c>
      <c r="I251" s="106">
        <v>21001169000</v>
      </c>
      <c r="J251" s="106" t="s">
        <v>1087</v>
      </c>
      <c r="K251" s="107" t="s">
        <v>281</v>
      </c>
      <c r="L251" s="190">
        <v>-236280000</v>
      </c>
      <c r="M251" s="191">
        <v>-236280000</v>
      </c>
      <c r="N251" s="183">
        <v>-236280000</v>
      </c>
      <c r="O251" t="s">
        <v>1491</v>
      </c>
      <c r="P251" s="82">
        <v>236280000</v>
      </c>
    </row>
    <row r="252" spans="1:16" x14ac:dyDescent="0.25">
      <c r="A252">
        <v>247</v>
      </c>
      <c r="B252" s="105" t="s">
        <v>306</v>
      </c>
      <c r="C252" s="105">
        <v>21001174</v>
      </c>
      <c r="D252" s="98" t="s">
        <v>1651</v>
      </c>
      <c r="E252" s="106">
        <v>8</v>
      </c>
      <c r="F252" s="195" t="s">
        <v>1652</v>
      </c>
      <c r="G252" s="106">
        <v>11</v>
      </c>
      <c r="H252" s="106">
        <v>21001174000</v>
      </c>
      <c r="I252" s="106">
        <v>21001174000</v>
      </c>
      <c r="J252" s="28" t="s">
        <v>1088</v>
      </c>
      <c r="K252" s="107" t="s">
        <v>281</v>
      </c>
      <c r="L252" s="190">
        <v>-223465</v>
      </c>
      <c r="M252" s="191">
        <v>-223465</v>
      </c>
      <c r="N252" s="183">
        <v>-223465</v>
      </c>
      <c r="O252" t="s">
        <v>1491</v>
      </c>
      <c r="P252" s="82">
        <v>223465</v>
      </c>
    </row>
    <row r="253" spans="1:16" x14ac:dyDescent="0.25">
      <c r="A253">
        <v>248</v>
      </c>
      <c r="B253" s="105" t="s">
        <v>307</v>
      </c>
      <c r="C253" s="105">
        <v>21001181</v>
      </c>
      <c r="D253" s="98" t="s">
        <v>1653</v>
      </c>
      <c r="E253" s="106">
        <v>8</v>
      </c>
      <c r="F253" s="195" t="s">
        <v>1654</v>
      </c>
      <c r="G253" s="106">
        <v>11</v>
      </c>
      <c r="H253" s="106">
        <v>21001181000</v>
      </c>
      <c r="I253" s="106">
        <v>21001181000</v>
      </c>
      <c r="J253" s="106" t="s">
        <v>1089</v>
      </c>
      <c r="K253" s="107" t="s">
        <v>281</v>
      </c>
      <c r="L253" s="190">
        <v>-2097333</v>
      </c>
      <c r="M253" s="191">
        <v>-2097333</v>
      </c>
      <c r="N253" s="183">
        <v>-2097333</v>
      </c>
      <c r="O253" t="s">
        <v>1491</v>
      </c>
      <c r="P253" s="82">
        <v>2097333</v>
      </c>
    </row>
    <row r="254" spans="1:16" x14ac:dyDescent="0.25">
      <c r="A254">
        <v>249</v>
      </c>
      <c r="B254" s="105" t="s">
        <v>308</v>
      </c>
      <c r="C254" s="105">
        <v>21001192</v>
      </c>
      <c r="D254" s="98" t="s">
        <v>1655</v>
      </c>
      <c r="E254" s="106">
        <v>8</v>
      </c>
      <c r="F254" s="195" t="s">
        <v>1656</v>
      </c>
      <c r="G254" s="106">
        <v>11</v>
      </c>
      <c r="H254" s="106">
        <v>21001192000</v>
      </c>
      <c r="I254" s="106">
        <v>21001192000</v>
      </c>
      <c r="J254" s="28" t="s">
        <v>1090</v>
      </c>
      <c r="K254" s="107" t="s">
        <v>281</v>
      </c>
      <c r="L254" s="190">
        <v>-120176350</v>
      </c>
      <c r="M254" s="191">
        <v>-120176350</v>
      </c>
      <c r="N254" s="183">
        <v>-120176350</v>
      </c>
      <c r="O254" t="s">
        <v>1491</v>
      </c>
      <c r="P254" s="82">
        <v>120176350</v>
      </c>
    </row>
    <row r="255" spans="1:16" x14ac:dyDescent="0.25">
      <c r="A255">
        <v>250</v>
      </c>
      <c r="B255" s="105" t="s">
        <v>309</v>
      </c>
      <c r="C255" s="105">
        <v>21001195</v>
      </c>
      <c r="D255" s="98" t="s">
        <v>1657</v>
      </c>
      <c r="E255" s="106">
        <v>8</v>
      </c>
      <c r="F255" s="195" t="s">
        <v>1658</v>
      </c>
      <c r="G255" s="106">
        <v>11</v>
      </c>
      <c r="H255" s="106">
        <v>21001195000</v>
      </c>
      <c r="I255" s="106">
        <v>21001195000</v>
      </c>
      <c r="J255" s="28" t="s">
        <v>1091</v>
      </c>
      <c r="K255" s="107" t="s">
        <v>281</v>
      </c>
      <c r="L255" s="190">
        <v>-7345000</v>
      </c>
      <c r="M255" s="191">
        <v>-7345000</v>
      </c>
      <c r="N255" s="183">
        <v>-7345000</v>
      </c>
      <c r="O255" t="s">
        <v>1491</v>
      </c>
      <c r="P255" s="82">
        <v>7345000</v>
      </c>
    </row>
    <row r="256" spans="1:16" x14ac:dyDescent="0.25">
      <c r="A256">
        <v>251</v>
      </c>
      <c r="B256" s="105" t="s">
        <v>310</v>
      </c>
      <c r="C256" s="105">
        <v>21001205</v>
      </c>
      <c r="D256" s="98" t="s">
        <v>1659</v>
      </c>
      <c r="E256" s="106">
        <v>8</v>
      </c>
      <c r="F256" s="195" t="s">
        <v>1660</v>
      </c>
      <c r="G256" s="106">
        <v>11</v>
      </c>
      <c r="H256" s="106">
        <v>21001205000</v>
      </c>
      <c r="I256" s="106">
        <v>21001205000</v>
      </c>
      <c r="J256" s="28" t="s">
        <v>1092</v>
      </c>
      <c r="K256" s="107" t="s">
        <v>281</v>
      </c>
      <c r="L256" s="190">
        <v>-6314000</v>
      </c>
      <c r="M256" s="191">
        <v>-6314000</v>
      </c>
      <c r="N256" s="183">
        <v>-6314000</v>
      </c>
      <c r="O256" t="s">
        <v>1491</v>
      </c>
      <c r="P256" s="82">
        <v>6314000</v>
      </c>
    </row>
    <row r="257" spans="1:16" x14ac:dyDescent="0.25">
      <c r="A257">
        <v>252</v>
      </c>
      <c r="B257" s="105" t="s">
        <v>311</v>
      </c>
      <c r="C257" s="105">
        <v>21001217</v>
      </c>
      <c r="D257" s="98" t="s">
        <v>1661</v>
      </c>
      <c r="E257" s="106">
        <v>8</v>
      </c>
      <c r="F257" s="195" t="s">
        <v>1662</v>
      </c>
      <c r="G257" s="106">
        <v>11</v>
      </c>
      <c r="H257" s="106">
        <v>21001217000</v>
      </c>
      <c r="I257" s="106">
        <v>21001217000</v>
      </c>
      <c r="J257" s="106" t="s">
        <v>1093</v>
      </c>
      <c r="K257" s="107" t="s">
        <v>281</v>
      </c>
      <c r="L257" s="190">
        <v>-424682750</v>
      </c>
      <c r="M257" s="191">
        <v>-424682750</v>
      </c>
      <c r="N257" s="183">
        <v>-424682750</v>
      </c>
      <c r="O257" t="s">
        <v>1491</v>
      </c>
      <c r="P257" s="82">
        <v>424682750</v>
      </c>
    </row>
    <row r="258" spans="1:16" x14ac:dyDescent="0.25">
      <c r="A258">
        <v>253</v>
      </c>
      <c r="B258" s="105" t="s">
        <v>312</v>
      </c>
      <c r="C258" s="105">
        <v>21001219</v>
      </c>
      <c r="D258" s="98" t="s">
        <v>1663</v>
      </c>
      <c r="E258" s="106">
        <v>8</v>
      </c>
      <c r="F258" s="195" t="s">
        <v>1664</v>
      </c>
      <c r="G258" s="106">
        <v>11</v>
      </c>
      <c r="H258" s="106">
        <v>21001219000</v>
      </c>
      <c r="I258" s="106">
        <v>21001219000</v>
      </c>
      <c r="J258" s="28" t="s">
        <v>1094</v>
      </c>
      <c r="K258" s="107" t="s">
        <v>281</v>
      </c>
      <c r="L258" s="190">
        <v>-2617780</v>
      </c>
      <c r="M258" s="191">
        <v>-2617780</v>
      </c>
      <c r="N258" s="183">
        <v>-2617780</v>
      </c>
      <c r="O258" t="s">
        <v>1491</v>
      </c>
      <c r="P258" s="82">
        <v>2617780</v>
      </c>
    </row>
    <row r="259" spans="1:16" x14ac:dyDescent="0.25">
      <c r="A259">
        <v>254</v>
      </c>
      <c r="B259" s="105" t="s">
        <v>313</v>
      </c>
      <c r="C259" s="105">
        <v>21001260</v>
      </c>
      <c r="D259" s="98" t="s">
        <v>1665</v>
      </c>
      <c r="E259" s="106">
        <v>8</v>
      </c>
      <c r="F259" s="195" t="s">
        <v>1666</v>
      </c>
      <c r="G259" s="106">
        <v>11</v>
      </c>
      <c r="H259" s="106">
        <v>21001260000</v>
      </c>
      <c r="I259" s="106">
        <v>21001260000</v>
      </c>
      <c r="J259" s="28" t="s">
        <v>1095</v>
      </c>
      <c r="K259" s="107" t="s">
        <v>281</v>
      </c>
      <c r="L259" s="190">
        <v>-35062500</v>
      </c>
      <c r="M259" s="191">
        <v>-35062500</v>
      </c>
      <c r="N259" s="183">
        <v>-35062500</v>
      </c>
      <c r="O259" t="s">
        <v>1491</v>
      </c>
      <c r="P259" s="82">
        <v>35062500</v>
      </c>
    </row>
    <row r="260" spans="1:16" x14ac:dyDescent="0.25">
      <c r="A260">
        <v>255</v>
      </c>
      <c r="B260" s="105" t="s">
        <v>314</v>
      </c>
      <c r="C260" s="105">
        <v>21001265</v>
      </c>
      <c r="D260" s="98" t="s">
        <v>1667</v>
      </c>
      <c r="E260" s="106">
        <v>8</v>
      </c>
      <c r="F260" s="195" t="s">
        <v>1668</v>
      </c>
      <c r="G260" s="106">
        <v>11</v>
      </c>
      <c r="H260" s="106">
        <v>21001265000</v>
      </c>
      <c r="I260" s="106">
        <v>21001265000</v>
      </c>
      <c r="J260" s="106" t="s">
        <v>1096</v>
      </c>
      <c r="K260" s="107" t="s">
        <v>281</v>
      </c>
      <c r="L260" s="190">
        <v>-2229269557</v>
      </c>
      <c r="M260" s="191">
        <v>-2229269557</v>
      </c>
      <c r="N260" s="183">
        <v>-2229269557</v>
      </c>
      <c r="O260" t="s">
        <v>1491</v>
      </c>
      <c r="P260" s="82">
        <v>2229269557</v>
      </c>
    </row>
    <row r="261" spans="1:16" x14ac:dyDescent="0.25">
      <c r="A261">
        <v>256</v>
      </c>
      <c r="B261" s="105" t="s">
        <v>315</v>
      </c>
      <c r="C261" s="105">
        <v>21001285</v>
      </c>
      <c r="D261" s="98" t="s">
        <v>1669</v>
      </c>
      <c r="E261" s="106">
        <v>8</v>
      </c>
      <c r="F261" s="195" t="s">
        <v>1670</v>
      </c>
      <c r="G261" s="106">
        <v>11</v>
      </c>
      <c r="H261" s="106">
        <v>21001285000</v>
      </c>
      <c r="I261" s="106">
        <v>21001285000</v>
      </c>
      <c r="J261" s="106" t="s">
        <v>1097</v>
      </c>
      <c r="K261" s="107" t="s">
        <v>281</v>
      </c>
      <c r="L261" s="190">
        <v>-9261000</v>
      </c>
      <c r="M261" s="191">
        <v>-9261000</v>
      </c>
      <c r="N261" s="183">
        <v>-9261000</v>
      </c>
      <c r="O261" t="s">
        <v>1491</v>
      </c>
      <c r="P261" s="82">
        <v>9261000</v>
      </c>
    </row>
    <row r="262" spans="1:16" x14ac:dyDescent="0.25">
      <c r="A262">
        <v>257</v>
      </c>
      <c r="B262" s="105" t="s">
        <v>316</v>
      </c>
      <c r="C262" s="105">
        <v>21001286</v>
      </c>
      <c r="D262" s="98" t="s">
        <v>1671</v>
      </c>
      <c r="E262" s="106">
        <v>8</v>
      </c>
      <c r="F262" s="195" t="s">
        <v>1672</v>
      </c>
      <c r="G262" s="106">
        <v>11</v>
      </c>
      <c r="H262" s="106">
        <v>21001286000</v>
      </c>
      <c r="I262" s="106">
        <v>21001286000</v>
      </c>
      <c r="J262" s="28" t="s">
        <v>1098</v>
      </c>
      <c r="K262" s="107" t="s">
        <v>281</v>
      </c>
      <c r="L262" s="190">
        <v>-1787520</v>
      </c>
      <c r="M262" s="191">
        <v>-1787520</v>
      </c>
      <c r="N262" s="183">
        <v>-1787520</v>
      </c>
      <c r="O262" t="s">
        <v>1491</v>
      </c>
      <c r="P262" s="82">
        <v>1787520</v>
      </c>
    </row>
    <row r="263" spans="1:16" x14ac:dyDescent="0.25">
      <c r="A263">
        <v>258</v>
      </c>
      <c r="B263" s="105" t="s">
        <v>317</v>
      </c>
      <c r="C263" s="105">
        <v>21001291</v>
      </c>
      <c r="D263" s="98" t="s">
        <v>1673</v>
      </c>
      <c r="E263" s="106">
        <v>8</v>
      </c>
      <c r="F263" s="195" t="s">
        <v>1674</v>
      </c>
      <c r="G263" s="106">
        <v>11</v>
      </c>
      <c r="H263" s="106">
        <v>21001291000</v>
      </c>
      <c r="I263" s="106">
        <v>21001291000</v>
      </c>
      <c r="J263" s="106" t="s">
        <v>1099</v>
      </c>
      <c r="K263" s="107" t="s">
        <v>281</v>
      </c>
      <c r="L263" s="190">
        <v>-14904000</v>
      </c>
      <c r="M263" s="191">
        <v>-14904000</v>
      </c>
      <c r="N263" s="183">
        <v>-14904000</v>
      </c>
      <c r="O263" t="s">
        <v>1491</v>
      </c>
      <c r="P263" s="82">
        <v>14904000</v>
      </c>
    </row>
    <row r="264" spans="1:16" x14ac:dyDescent="0.25">
      <c r="A264">
        <v>259</v>
      </c>
      <c r="B264" s="105" t="s">
        <v>318</v>
      </c>
      <c r="C264" s="105">
        <v>21001306</v>
      </c>
      <c r="D264" s="98" t="s">
        <v>1675</v>
      </c>
      <c r="E264" s="106">
        <v>8</v>
      </c>
      <c r="F264" s="195" t="s">
        <v>1676</v>
      </c>
      <c r="G264" s="106">
        <v>11</v>
      </c>
      <c r="H264" s="106">
        <v>21001306000</v>
      </c>
      <c r="I264" s="106">
        <v>21001306000</v>
      </c>
      <c r="J264" s="106" t="s">
        <v>1100</v>
      </c>
      <c r="K264" s="107" t="s">
        <v>281</v>
      </c>
      <c r="L264" s="190">
        <v>-5802500</v>
      </c>
      <c r="M264" s="191">
        <v>-5802500</v>
      </c>
      <c r="N264" s="183">
        <v>-5802500</v>
      </c>
      <c r="O264" t="s">
        <v>1491</v>
      </c>
      <c r="P264" s="82">
        <v>5802500</v>
      </c>
    </row>
    <row r="265" spans="1:16" x14ac:dyDescent="0.25">
      <c r="A265">
        <v>260</v>
      </c>
      <c r="B265" s="105" t="s">
        <v>319</v>
      </c>
      <c r="C265" s="105">
        <v>21001312</v>
      </c>
      <c r="D265" s="98" t="s">
        <v>1677</v>
      </c>
      <c r="E265" s="106">
        <v>8</v>
      </c>
      <c r="F265" s="195" t="s">
        <v>1678</v>
      </c>
      <c r="G265" s="106">
        <v>11</v>
      </c>
      <c r="H265" s="106">
        <v>21001312000</v>
      </c>
      <c r="I265" s="106">
        <v>21001312000</v>
      </c>
      <c r="J265" s="106" t="s">
        <v>1101</v>
      </c>
      <c r="K265" s="107" t="s">
        <v>281</v>
      </c>
      <c r="L265" s="190">
        <v>-3950000</v>
      </c>
      <c r="M265" s="191">
        <v>-3950000</v>
      </c>
      <c r="N265" s="183">
        <v>-3950000</v>
      </c>
      <c r="O265" t="s">
        <v>1491</v>
      </c>
      <c r="P265" s="82">
        <v>3950000</v>
      </c>
    </row>
    <row r="266" spans="1:16" x14ac:dyDescent="0.25">
      <c r="A266">
        <v>261</v>
      </c>
      <c r="B266" s="105" t="s">
        <v>320</v>
      </c>
      <c r="C266" s="105">
        <v>21001318</v>
      </c>
      <c r="D266" s="98" t="s">
        <v>1679</v>
      </c>
      <c r="E266" s="106">
        <v>8</v>
      </c>
      <c r="F266" s="195" t="s">
        <v>1680</v>
      </c>
      <c r="G266" s="106">
        <v>11</v>
      </c>
      <c r="H266" s="106">
        <v>21001318000</v>
      </c>
      <c r="I266" s="106">
        <v>21001318000</v>
      </c>
      <c r="J266" s="106" t="s">
        <v>1102</v>
      </c>
      <c r="K266" s="107" t="s">
        <v>281</v>
      </c>
      <c r="L266" s="190">
        <v>-249917470</v>
      </c>
      <c r="M266" s="191">
        <v>-249917470</v>
      </c>
      <c r="N266" s="183">
        <v>-249917470</v>
      </c>
      <c r="O266" t="s">
        <v>1491</v>
      </c>
      <c r="P266" s="82">
        <v>249917470</v>
      </c>
    </row>
    <row r="267" spans="1:16" x14ac:dyDescent="0.25">
      <c r="A267">
        <v>262</v>
      </c>
      <c r="B267" s="105" t="s">
        <v>321</v>
      </c>
      <c r="C267" s="105">
        <v>21001347</v>
      </c>
      <c r="D267" s="98" t="s">
        <v>1681</v>
      </c>
      <c r="E267" s="106">
        <v>8</v>
      </c>
      <c r="F267" s="195" t="s">
        <v>1682</v>
      </c>
      <c r="G267" s="106">
        <v>11</v>
      </c>
      <c r="H267" s="106">
        <v>21001347000</v>
      </c>
      <c r="I267" s="106">
        <v>21001347000</v>
      </c>
      <c r="J267" s="106" t="s">
        <v>1103</v>
      </c>
      <c r="K267" s="107" t="s">
        <v>281</v>
      </c>
      <c r="L267" s="190">
        <v>-3060530</v>
      </c>
      <c r="M267" s="191">
        <v>-3060530</v>
      </c>
      <c r="N267" s="183">
        <v>-3060530</v>
      </c>
      <c r="O267" t="s">
        <v>1491</v>
      </c>
      <c r="P267" s="82">
        <v>3060530</v>
      </c>
    </row>
    <row r="268" spans="1:16" x14ac:dyDescent="0.25">
      <c r="A268">
        <v>263</v>
      </c>
      <c r="B268" s="105" t="s">
        <v>322</v>
      </c>
      <c r="C268" s="105">
        <v>21001367</v>
      </c>
      <c r="D268" s="98" t="s">
        <v>1683</v>
      </c>
      <c r="E268" s="106">
        <v>8</v>
      </c>
      <c r="F268" s="195" t="s">
        <v>1684</v>
      </c>
      <c r="G268" s="106">
        <v>11</v>
      </c>
      <c r="H268" s="106">
        <v>21001367000</v>
      </c>
      <c r="I268" s="106">
        <v>21001367000</v>
      </c>
      <c r="J268" s="28" t="s">
        <v>1104</v>
      </c>
      <c r="K268" s="107" t="s">
        <v>281</v>
      </c>
      <c r="L268" s="190">
        <v>-7402998</v>
      </c>
      <c r="M268" s="191">
        <v>-7402998</v>
      </c>
      <c r="N268" s="183">
        <v>-7402998</v>
      </c>
      <c r="O268" t="s">
        <v>1491</v>
      </c>
      <c r="P268" s="82">
        <v>7402998</v>
      </c>
    </row>
    <row r="269" spans="1:16" x14ac:dyDescent="0.25">
      <c r="A269">
        <v>264</v>
      </c>
      <c r="B269" s="105" t="s">
        <v>323</v>
      </c>
      <c r="C269" s="105">
        <v>21001376</v>
      </c>
      <c r="D269" s="98" t="s">
        <v>1685</v>
      </c>
      <c r="E269" s="106">
        <v>8</v>
      </c>
      <c r="F269" s="195" t="s">
        <v>1686</v>
      </c>
      <c r="G269" s="106">
        <v>11</v>
      </c>
      <c r="H269" s="106">
        <v>21001376000</v>
      </c>
      <c r="I269" s="106">
        <v>21001376000</v>
      </c>
      <c r="J269" s="28" t="s">
        <v>1105</v>
      </c>
      <c r="K269" s="107" t="s">
        <v>281</v>
      </c>
      <c r="L269" s="190">
        <v>-1056471</v>
      </c>
      <c r="M269" s="191">
        <v>-1056471</v>
      </c>
      <c r="N269" s="183">
        <v>-1056471</v>
      </c>
      <c r="O269" t="s">
        <v>1491</v>
      </c>
      <c r="P269" s="82">
        <v>1056471</v>
      </c>
    </row>
    <row r="270" spans="1:16" x14ac:dyDescent="0.25">
      <c r="A270">
        <v>265</v>
      </c>
      <c r="B270" s="105" t="s">
        <v>324</v>
      </c>
      <c r="C270" s="105">
        <v>21001420</v>
      </c>
      <c r="D270" s="98" t="s">
        <v>1687</v>
      </c>
      <c r="E270" s="106">
        <v>8</v>
      </c>
      <c r="F270" s="195" t="s">
        <v>1688</v>
      </c>
      <c r="G270" s="106">
        <v>11</v>
      </c>
      <c r="H270" s="106">
        <v>21001420000</v>
      </c>
      <c r="I270" s="106">
        <v>21001420000</v>
      </c>
      <c r="J270" s="28" t="s">
        <v>1106</v>
      </c>
      <c r="K270" s="107" t="s">
        <v>281</v>
      </c>
      <c r="L270" s="190">
        <v>-4981900</v>
      </c>
      <c r="M270" s="191">
        <v>-4981900</v>
      </c>
      <c r="N270" s="183">
        <v>-4981900</v>
      </c>
      <c r="O270" t="s">
        <v>1491</v>
      </c>
      <c r="P270" s="82">
        <v>4981900</v>
      </c>
    </row>
    <row r="271" spans="1:16" x14ac:dyDescent="0.25">
      <c r="A271">
        <v>266</v>
      </c>
      <c r="B271" s="105" t="s">
        <v>325</v>
      </c>
      <c r="C271" s="105">
        <v>21001440</v>
      </c>
      <c r="D271" s="98" t="s">
        <v>1689</v>
      </c>
      <c r="E271" s="106">
        <v>8</v>
      </c>
      <c r="F271" s="195" t="s">
        <v>1690</v>
      </c>
      <c r="G271" s="106">
        <v>11</v>
      </c>
      <c r="H271" s="106">
        <v>21001440000</v>
      </c>
      <c r="I271" s="106">
        <v>21001440000</v>
      </c>
      <c r="J271" s="106" t="s">
        <v>1107</v>
      </c>
      <c r="K271" s="107" t="s">
        <v>281</v>
      </c>
      <c r="L271" s="190">
        <v>-3855000</v>
      </c>
      <c r="M271" s="191">
        <v>-3855000</v>
      </c>
      <c r="N271" s="183">
        <v>-3855000</v>
      </c>
      <c r="O271" t="s">
        <v>1491</v>
      </c>
      <c r="P271" s="82">
        <v>3855000</v>
      </c>
    </row>
    <row r="272" spans="1:16" x14ac:dyDescent="0.25">
      <c r="A272">
        <v>267</v>
      </c>
      <c r="B272" s="105" t="s">
        <v>326</v>
      </c>
      <c r="C272" s="105">
        <v>21001446</v>
      </c>
      <c r="D272" s="98" t="s">
        <v>1691</v>
      </c>
      <c r="E272" s="106">
        <v>8</v>
      </c>
      <c r="F272" s="195" t="s">
        <v>1692</v>
      </c>
      <c r="G272" s="106">
        <v>11</v>
      </c>
      <c r="H272" s="106">
        <v>21001446000</v>
      </c>
      <c r="I272" s="106">
        <v>21001446000</v>
      </c>
      <c r="J272" s="28" t="s">
        <v>1108</v>
      </c>
      <c r="K272" s="107" t="s">
        <v>281</v>
      </c>
      <c r="L272" s="190">
        <v>-14537007</v>
      </c>
      <c r="M272" s="191">
        <v>-14537007</v>
      </c>
      <c r="N272" s="183">
        <v>-14537007</v>
      </c>
      <c r="O272" t="s">
        <v>1491</v>
      </c>
      <c r="P272" s="82">
        <v>14537007</v>
      </c>
    </row>
    <row r="273" spans="1:16" x14ac:dyDescent="0.25">
      <c r="A273">
        <v>268</v>
      </c>
      <c r="B273" s="105" t="s">
        <v>327</v>
      </c>
      <c r="C273" s="105">
        <v>21001464</v>
      </c>
      <c r="D273" s="98" t="s">
        <v>1693</v>
      </c>
      <c r="E273" s="106">
        <v>8</v>
      </c>
      <c r="F273" s="195" t="s">
        <v>1694</v>
      </c>
      <c r="G273" s="106">
        <v>11</v>
      </c>
      <c r="H273" s="106">
        <v>21001464000</v>
      </c>
      <c r="I273" s="106">
        <v>21001464000</v>
      </c>
      <c r="J273" s="28" t="s">
        <v>1109</v>
      </c>
      <c r="K273" s="107" t="s">
        <v>281</v>
      </c>
      <c r="L273" s="190">
        <v>-42436782</v>
      </c>
      <c r="M273" s="191">
        <v>-42436782</v>
      </c>
      <c r="N273" s="183">
        <v>-42436782</v>
      </c>
      <c r="O273" t="s">
        <v>1491</v>
      </c>
      <c r="P273" s="82">
        <v>42436782</v>
      </c>
    </row>
    <row r="274" spans="1:16" x14ac:dyDescent="0.25">
      <c r="A274">
        <v>269</v>
      </c>
      <c r="B274" s="105" t="s">
        <v>328</v>
      </c>
      <c r="C274" s="105">
        <v>21001490</v>
      </c>
      <c r="D274" s="98" t="s">
        <v>1695</v>
      </c>
      <c r="E274" s="106">
        <v>8</v>
      </c>
      <c r="F274" s="195" t="s">
        <v>1696</v>
      </c>
      <c r="G274" s="106">
        <v>11</v>
      </c>
      <c r="H274" s="106">
        <v>21001490000</v>
      </c>
      <c r="I274" s="106">
        <v>21001490000</v>
      </c>
      <c r="J274" s="28" t="s">
        <v>1110</v>
      </c>
      <c r="K274" s="107" t="s">
        <v>281</v>
      </c>
      <c r="L274" s="190">
        <v>-158295500</v>
      </c>
      <c r="M274" s="191">
        <v>-158295500</v>
      </c>
      <c r="N274" s="183">
        <v>-158295500</v>
      </c>
      <c r="O274" t="s">
        <v>1491</v>
      </c>
      <c r="P274" s="82">
        <v>158295500</v>
      </c>
    </row>
    <row r="275" spans="1:16" x14ac:dyDescent="0.25">
      <c r="A275">
        <v>270</v>
      </c>
      <c r="B275" s="105" t="s">
        <v>329</v>
      </c>
      <c r="C275" s="105">
        <v>21001502</v>
      </c>
      <c r="D275" s="98" t="s">
        <v>1697</v>
      </c>
      <c r="E275" s="106">
        <v>8</v>
      </c>
      <c r="F275" s="195" t="s">
        <v>1698</v>
      </c>
      <c r="G275" s="106">
        <v>11</v>
      </c>
      <c r="H275" s="106">
        <v>21001502000</v>
      </c>
      <c r="I275" s="106">
        <v>21001502000</v>
      </c>
      <c r="J275" s="28" t="s">
        <v>1111</v>
      </c>
      <c r="K275" s="107" t="s">
        <v>281</v>
      </c>
      <c r="L275" s="190">
        <v>-109890319</v>
      </c>
      <c r="M275" s="191">
        <v>-109890319</v>
      </c>
      <c r="N275" s="183">
        <v>-109890319</v>
      </c>
      <c r="O275" t="s">
        <v>1491</v>
      </c>
      <c r="P275" s="82">
        <v>109890319</v>
      </c>
    </row>
    <row r="276" spans="1:16" x14ac:dyDescent="0.25">
      <c r="A276">
        <v>271</v>
      </c>
      <c r="B276" s="105" t="s">
        <v>330</v>
      </c>
      <c r="C276" s="105">
        <v>21001529</v>
      </c>
      <c r="D276" s="98" t="s">
        <v>1699</v>
      </c>
      <c r="E276" s="106">
        <v>8</v>
      </c>
      <c r="F276" s="195" t="s">
        <v>1700</v>
      </c>
      <c r="G276" s="106">
        <v>11</v>
      </c>
      <c r="H276" s="106">
        <v>21001529000</v>
      </c>
      <c r="I276" s="106">
        <v>21001529000</v>
      </c>
      <c r="J276" s="28" t="s">
        <v>1112</v>
      </c>
      <c r="K276" s="107" t="s">
        <v>281</v>
      </c>
      <c r="L276" s="190">
        <v>-50216617</v>
      </c>
      <c r="M276" s="191">
        <v>-50216617</v>
      </c>
      <c r="N276" s="183">
        <v>-50216617</v>
      </c>
      <c r="O276" t="s">
        <v>1491</v>
      </c>
      <c r="P276" s="82">
        <v>50216617</v>
      </c>
    </row>
    <row r="277" spans="1:16" x14ac:dyDescent="0.25">
      <c r="A277">
        <v>272</v>
      </c>
      <c r="B277" s="105" t="s">
        <v>331</v>
      </c>
      <c r="C277" s="105">
        <v>21001548</v>
      </c>
      <c r="D277" s="98" t="s">
        <v>1701</v>
      </c>
      <c r="E277" s="106">
        <v>8</v>
      </c>
      <c r="F277" s="195" t="s">
        <v>1702</v>
      </c>
      <c r="G277" s="106">
        <v>11</v>
      </c>
      <c r="H277" s="106">
        <v>21001548000</v>
      </c>
      <c r="I277" s="106">
        <v>21001548000</v>
      </c>
      <c r="J277" s="28" t="s">
        <v>1113</v>
      </c>
      <c r="K277" s="107" t="s">
        <v>281</v>
      </c>
      <c r="L277" s="190">
        <v>-144942080</v>
      </c>
      <c r="M277" s="191">
        <v>-144942080</v>
      </c>
      <c r="N277" s="183">
        <v>-144942080</v>
      </c>
      <c r="O277" t="s">
        <v>1491</v>
      </c>
      <c r="P277" s="82">
        <v>144942080</v>
      </c>
    </row>
    <row r="278" spans="1:16" x14ac:dyDescent="0.25">
      <c r="A278">
        <v>273</v>
      </c>
      <c r="B278" s="105" t="s">
        <v>332</v>
      </c>
      <c r="C278" s="105">
        <v>21001550</v>
      </c>
      <c r="D278" s="98" t="s">
        <v>1703</v>
      </c>
      <c r="E278" s="106">
        <v>8</v>
      </c>
      <c r="F278" s="195" t="s">
        <v>1704</v>
      </c>
      <c r="G278" s="106">
        <v>11</v>
      </c>
      <c r="H278" s="106">
        <v>21001550000</v>
      </c>
      <c r="I278" s="106">
        <v>21001550000</v>
      </c>
      <c r="J278" s="28" t="s">
        <v>1114</v>
      </c>
      <c r="K278" s="107" t="s">
        <v>281</v>
      </c>
      <c r="L278" s="190">
        <v>-1650000</v>
      </c>
      <c r="M278" s="191">
        <v>-1650000</v>
      </c>
      <c r="N278" s="183">
        <v>-1650000</v>
      </c>
      <c r="O278" t="s">
        <v>1491</v>
      </c>
      <c r="P278" s="82">
        <v>1650000</v>
      </c>
    </row>
    <row r="279" spans="1:16" x14ac:dyDescent="0.25">
      <c r="A279">
        <v>274</v>
      </c>
      <c r="B279" s="105" t="s">
        <v>333</v>
      </c>
      <c r="C279" s="105">
        <v>21001551</v>
      </c>
      <c r="D279" s="98" t="s">
        <v>1705</v>
      </c>
      <c r="E279" s="106">
        <v>8</v>
      </c>
      <c r="F279" s="195" t="s">
        <v>1706</v>
      </c>
      <c r="G279" s="106">
        <v>11</v>
      </c>
      <c r="H279" s="106">
        <v>21001551000</v>
      </c>
      <c r="I279" s="106">
        <v>21001551000</v>
      </c>
      <c r="J279" s="106" t="s">
        <v>1115</v>
      </c>
      <c r="K279" s="107" t="s">
        <v>281</v>
      </c>
      <c r="L279" s="190">
        <v>-2472374</v>
      </c>
      <c r="M279" s="191">
        <v>-2472374</v>
      </c>
      <c r="N279" s="183">
        <v>-2472374</v>
      </c>
      <c r="O279" t="s">
        <v>1491</v>
      </c>
      <c r="P279" s="82">
        <v>2472374</v>
      </c>
    </row>
    <row r="280" spans="1:16" x14ac:dyDescent="0.25">
      <c r="A280">
        <v>275</v>
      </c>
      <c r="B280" s="105" t="s">
        <v>334</v>
      </c>
      <c r="C280" s="105">
        <v>21001567</v>
      </c>
      <c r="D280" s="98" t="s">
        <v>1707</v>
      </c>
      <c r="E280" s="106">
        <v>8</v>
      </c>
      <c r="F280" s="195" t="s">
        <v>1708</v>
      </c>
      <c r="G280" s="106">
        <v>11</v>
      </c>
      <c r="H280" s="106">
        <v>21001567000</v>
      </c>
      <c r="I280" s="106">
        <v>21001567000</v>
      </c>
      <c r="J280" s="106" t="s">
        <v>1116</v>
      </c>
      <c r="K280" s="107" t="s">
        <v>281</v>
      </c>
      <c r="L280" s="190">
        <v>-160120616.74000001</v>
      </c>
      <c r="M280" s="191">
        <v>-160120616</v>
      </c>
      <c r="N280" s="183">
        <v>-160120616</v>
      </c>
      <c r="O280" t="s">
        <v>1491</v>
      </c>
      <c r="P280" s="82">
        <v>160120616</v>
      </c>
    </row>
    <row r="281" spans="1:16" x14ac:dyDescent="0.25">
      <c r="A281">
        <v>276</v>
      </c>
      <c r="B281" s="105" t="s">
        <v>335</v>
      </c>
      <c r="C281" s="105">
        <v>21001576</v>
      </c>
      <c r="D281" s="98" t="s">
        <v>1709</v>
      </c>
      <c r="E281" s="106">
        <v>8</v>
      </c>
      <c r="F281" s="195" t="s">
        <v>1710</v>
      </c>
      <c r="G281" s="106">
        <v>11</v>
      </c>
      <c r="H281" s="106">
        <v>21001576000</v>
      </c>
      <c r="I281" s="106">
        <v>21001576000</v>
      </c>
      <c r="J281" s="28" t="s">
        <v>1117</v>
      </c>
      <c r="K281" s="107" t="s">
        <v>281</v>
      </c>
      <c r="L281" s="190">
        <v>-10885000</v>
      </c>
      <c r="M281" s="191">
        <v>-10885000</v>
      </c>
      <c r="N281" s="183">
        <v>-10885000</v>
      </c>
      <c r="O281" t="s">
        <v>1491</v>
      </c>
      <c r="P281" s="82">
        <v>10885000</v>
      </c>
    </row>
    <row r="282" spans="1:16" x14ac:dyDescent="0.25">
      <c r="A282">
        <v>277</v>
      </c>
      <c r="B282" s="105" t="s">
        <v>336</v>
      </c>
      <c r="C282" s="105">
        <v>21001585</v>
      </c>
      <c r="D282" s="98" t="s">
        <v>1711</v>
      </c>
      <c r="E282" s="106">
        <v>8</v>
      </c>
      <c r="F282" s="195" t="s">
        <v>1712</v>
      </c>
      <c r="G282" s="106">
        <v>11</v>
      </c>
      <c r="H282" s="106">
        <v>21001585000</v>
      </c>
      <c r="I282" s="106">
        <v>21001585000</v>
      </c>
      <c r="J282" s="106" t="s">
        <v>1118</v>
      </c>
      <c r="K282" s="107" t="s">
        <v>281</v>
      </c>
      <c r="L282" s="190">
        <v>-8226900</v>
      </c>
      <c r="M282" s="191">
        <v>-8226900</v>
      </c>
      <c r="N282" s="183">
        <v>-8226900</v>
      </c>
      <c r="O282" t="s">
        <v>1491</v>
      </c>
      <c r="P282" s="82">
        <v>8226900</v>
      </c>
    </row>
    <row r="283" spans="1:16" x14ac:dyDescent="0.25">
      <c r="A283">
        <v>278</v>
      </c>
      <c r="B283" s="105" t="s">
        <v>337</v>
      </c>
      <c r="C283" s="105">
        <v>21001619</v>
      </c>
      <c r="D283" s="98" t="s">
        <v>1713</v>
      </c>
      <c r="E283" s="106">
        <v>8</v>
      </c>
      <c r="F283" s="195" t="s">
        <v>1714</v>
      </c>
      <c r="G283" s="106">
        <v>11</v>
      </c>
      <c r="H283" s="106">
        <v>21001619000</v>
      </c>
      <c r="I283" s="106">
        <v>21001619000</v>
      </c>
      <c r="J283" s="106" t="s">
        <v>1119</v>
      </c>
      <c r="K283" s="107" t="s">
        <v>281</v>
      </c>
      <c r="L283" s="190">
        <v>-98684586</v>
      </c>
      <c r="M283" s="191">
        <v>-98684586</v>
      </c>
      <c r="N283" s="183">
        <v>-98684586</v>
      </c>
      <c r="O283" t="s">
        <v>1491</v>
      </c>
      <c r="P283" s="82">
        <v>98684586</v>
      </c>
    </row>
    <row r="284" spans="1:16" x14ac:dyDescent="0.25">
      <c r="A284">
        <v>279</v>
      </c>
      <c r="B284" s="105" t="s">
        <v>338</v>
      </c>
      <c r="C284" s="105">
        <v>21001644</v>
      </c>
      <c r="D284" s="98" t="s">
        <v>1715</v>
      </c>
      <c r="E284" s="106">
        <v>8</v>
      </c>
      <c r="F284" s="195" t="s">
        <v>1716</v>
      </c>
      <c r="G284" s="106">
        <v>11</v>
      </c>
      <c r="H284" s="106">
        <v>21001644000</v>
      </c>
      <c r="I284" s="106">
        <v>21001644000</v>
      </c>
      <c r="J284" s="106" t="s">
        <v>1120</v>
      </c>
      <c r="K284" s="107" t="s">
        <v>281</v>
      </c>
      <c r="L284" s="190">
        <v>-510000</v>
      </c>
      <c r="M284" s="191">
        <v>-510000</v>
      </c>
      <c r="N284" s="183">
        <v>-510000</v>
      </c>
      <c r="O284" t="s">
        <v>1491</v>
      </c>
      <c r="P284" s="82">
        <v>510000</v>
      </c>
    </row>
    <row r="285" spans="1:16" x14ac:dyDescent="0.25">
      <c r="A285">
        <v>280</v>
      </c>
      <c r="B285" s="105" t="s">
        <v>339</v>
      </c>
      <c r="C285" s="105">
        <v>21001657</v>
      </c>
      <c r="D285" s="98" t="s">
        <v>1717</v>
      </c>
      <c r="E285" s="106">
        <v>8</v>
      </c>
      <c r="F285" s="195" t="s">
        <v>1718</v>
      </c>
      <c r="G285" s="106">
        <v>11</v>
      </c>
      <c r="H285" s="106">
        <v>21001657000</v>
      </c>
      <c r="I285" s="106">
        <v>21001657000</v>
      </c>
      <c r="J285" s="28" t="s">
        <v>1121</v>
      </c>
      <c r="K285" s="107" t="s">
        <v>281</v>
      </c>
      <c r="L285" s="190">
        <v>-13500000</v>
      </c>
      <c r="M285" s="191">
        <v>-13500000</v>
      </c>
      <c r="N285" s="183">
        <v>-13500000</v>
      </c>
      <c r="O285" t="s">
        <v>1491</v>
      </c>
      <c r="P285" s="82">
        <v>13500000</v>
      </c>
    </row>
    <row r="286" spans="1:16" x14ac:dyDescent="0.25">
      <c r="A286">
        <v>281</v>
      </c>
      <c r="B286" s="105" t="s">
        <v>340</v>
      </c>
      <c r="C286" s="105">
        <v>21001671</v>
      </c>
      <c r="D286" s="98" t="s">
        <v>1719</v>
      </c>
      <c r="E286" s="106">
        <v>8</v>
      </c>
      <c r="F286" s="195" t="s">
        <v>1720</v>
      </c>
      <c r="G286" s="106">
        <v>11</v>
      </c>
      <c r="H286" s="106">
        <v>21001671000</v>
      </c>
      <c r="I286" s="106">
        <v>21001671000</v>
      </c>
      <c r="J286" s="106" t="s">
        <v>1122</v>
      </c>
      <c r="K286" s="107" t="s">
        <v>281</v>
      </c>
      <c r="L286" s="190">
        <v>-707520</v>
      </c>
      <c r="M286" s="191">
        <v>-707520</v>
      </c>
      <c r="N286" s="183">
        <v>-707520</v>
      </c>
      <c r="O286" t="s">
        <v>1491</v>
      </c>
      <c r="P286" s="82">
        <v>707520</v>
      </c>
    </row>
    <row r="287" spans="1:16" x14ac:dyDescent="0.25">
      <c r="A287">
        <v>282</v>
      </c>
      <c r="B287" s="105" t="s">
        <v>341</v>
      </c>
      <c r="C287" s="105">
        <v>21001676</v>
      </c>
      <c r="D287" s="98" t="s">
        <v>1721</v>
      </c>
      <c r="E287" s="106">
        <v>8</v>
      </c>
      <c r="F287" s="195" t="s">
        <v>1722</v>
      </c>
      <c r="G287" s="106">
        <v>11</v>
      </c>
      <c r="H287" s="106">
        <v>21001676000</v>
      </c>
      <c r="I287" s="106">
        <v>21001676000</v>
      </c>
      <c r="J287" s="28" t="s">
        <v>1123</v>
      </c>
      <c r="K287" s="107" t="s">
        <v>281</v>
      </c>
      <c r="L287" s="190">
        <v>-35640000</v>
      </c>
      <c r="M287" s="191">
        <v>-35640000</v>
      </c>
      <c r="N287" s="183">
        <v>-35640000</v>
      </c>
      <c r="O287" t="s">
        <v>1491</v>
      </c>
      <c r="P287" s="82">
        <v>35640000</v>
      </c>
    </row>
    <row r="288" spans="1:16" x14ac:dyDescent="0.25">
      <c r="A288">
        <v>283</v>
      </c>
      <c r="B288" s="105" t="s">
        <v>342</v>
      </c>
      <c r="C288" s="105">
        <v>21001678</v>
      </c>
      <c r="D288" s="98" t="s">
        <v>1723</v>
      </c>
      <c r="E288" s="106">
        <v>8</v>
      </c>
      <c r="F288" s="195" t="s">
        <v>1724</v>
      </c>
      <c r="G288" s="106">
        <v>11</v>
      </c>
      <c r="H288" s="106">
        <v>21001678000</v>
      </c>
      <c r="I288" s="106">
        <v>21001678000</v>
      </c>
      <c r="J288" s="28" t="s">
        <v>1124</v>
      </c>
      <c r="K288" s="107" t="s">
        <v>281</v>
      </c>
      <c r="L288" s="190">
        <v>-27935000</v>
      </c>
      <c r="M288" s="191">
        <v>-27935000</v>
      </c>
      <c r="N288" s="183">
        <v>-27935000</v>
      </c>
      <c r="O288" t="s">
        <v>1491</v>
      </c>
      <c r="P288" s="82">
        <v>27935000</v>
      </c>
    </row>
    <row r="289" spans="1:16" x14ac:dyDescent="0.25">
      <c r="A289">
        <v>284</v>
      </c>
      <c r="B289" s="105" t="s">
        <v>343</v>
      </c>
      <c r="C289" s="105">
        <v>21001688</v>
      </c>
      <c r="D289" s="98" t="s">
        <v>1725</v>
      </c>
      <c r="E289" s="106">
        <v>8</v>
      </c>
      <c r="F289" s="195" t="s">
        <v>1726</v>
      </c>
      <c r="G289" s="106">
        <v>11</v>
      </c>
      <c r="H289" s="106">
        <v>21001688000</v>
      </c>
      <c r="I289" s="106">
        <v>21001688000</v>
      </c>
      <c r="J289" s="28" t="s">
        <v>1125</v>
      </c>
      <c r="K289" s="107" t="s">
        <v>281</v>
      </c>
      <c r="L289" s="190">
        <v>-939424821</v>
      </c>
      <c r="M289" s="191">
        <v>-939424821</v>
      </c>
      <c r="N289" s="183">
        <v>-939424821</v>
      </c>
      <c r="O289" t="s">
        <v>1491</v>
      </c>
      <c r="P289" s="82">
        <v>939424821</v>
      </c>
    </row>
    <row r="290" spans="1:16" x14ac:dyDescent="0.25">
      <c r="A290">
        <v>285</v>
      </c>
      <c r="B290" s="105" t="s">
        <v>344</v>
      </c>
      <c r="C290" s="105">
        <v>21001689</v>
      </c>
      <c r="D290" s="98" t="s">
        <v>1727</v>
      </c>
      <c r="E290" s="106">
        <v>8</v>
      </c>
      <c r="F290" s="195" t="s">
        <v>1728</v>
      </c>
      <c r="G290" s="106">
        <v>11</v>
      </c>
      <c r="H290" s="106">
        <v>21001689000</v>
      </c>
      <c r="I290" s="106">
        <v>21001689000</v>
      </c>
      <c r="J290" s="106" t="s">
        <v>1126</v>
      </c>
      <c r="K290" s="107" t="s">
        <v>281</v>
      </c>
      <c r="L290" s="190">
        <v>-1411608000</v>
      </c>
      <c r="M290" s="191">
        <v>-1411608000</v>
      </c>
      <c r="N290" s="183">
        <v>-1411608000</v>
      </c>
      <c r="O290" t="s">
        <v>1491</v>
      </c>
      <c r="P290" s="82">
        <v>1411608000</v>
      </c>
    </row>
    <row r="291" spans="1:16" x14ac:dyDescent="0.25">
      <c r="A291">
        <v>286</v>
      </c>
      <c r="B291" s="105" t="s">
        <v>345</v>
      </c>
      <c r="C291" s="105">
        <v>21001696</v>
      </c>
      <c r="D291" s="98" t="s">
        <v>1729</v>
      </c>
      <c r="E291" s="106">
        <v>8</v>
      </c>
      <c r="F291" s="195" t="s">
        <v>1730</v>
      </c>
      <c r="G291" s="106">
        <v>11</v>
      </c>
      <c r="H291" s="106">
        <v>21001696000</v>
      </c>
      <c r="I291" s="106">
        <v>21001696000</v>
      </c>
      <c r="J291" s="28" t="s">
        <v>1127</v>
      </c>
      <c r="K291" s="107" t="s">
        <v>281</v>
      </c>
      <c r="L291" s="190">
        <v>-125000</v>
      </c>
      <c r="M291" s="191">
        <v>-125000</v>
      </c>
      <c r="N291" s="183">
        <v>-125000</v>
      </c>
      <c r="O291" t="s">
        <v>1491</v>
      </c>
      <c r="P291" s="82">
        <v>125000</v>
      </c>
    </row>
    <row r="292" spans="1:16" x14ac:dyDescent="0.25">
      <c r="A292">
        <v>287</v>
      </c>
      <c r="B292" s="105" t="s">
        <v>346</v>
      </c>
      <c r="C292" s="105">
        <v>21001698</v>
      </c>
      <c r="D292" s="98" t="s">
        <v>1731</v>
      </c>
      <c r="E292" s="106">
        <v>8</v>
      </c>
      <c r="F292" s="195" t="s">
        <v>1732</v>
      </c>
      <c r="G292" s="106">
        <v>11</v>
      </c>
      <c r="H292" s="106">
        <v>21001698000</v>
      </c>
      <c r="I292" s="106">
        <v>21001698000</v>
      </c>
      <c r="J292" s="28" t="s">
        <v>1128</v>
      </c>
      <c r="K292" s="107" t="s">
        <v>281</v>
      </c>
      <c r="L292" s="190">
        <v>-17640000</v>
      </c>
      <c r="M292" s="191">
        <v>-17640000</v>
      </c>
      <c r="N292" s="183">
        <v>-17640000</v>
      </c>
      <c r="O292" t="s">
        <v>1491</v>
      </c>
      <c r="P292" s="82">
        <v>17640000</v>
      </c>
    </row>
    <row r="293" spans="1:16" x14ac:dyDescent="0.25">
      <c r="A293">
        <v>288</v>
      </c>
      <c r="B293" s="105" t="s">
        <v>347</v>
      </c>
      <c r="C293" s="105">
        <v>21001708</v>
      </c>
      <c r="D293" s="98" t="s">
        <v>1733</v>
      </c>
      <c r="E293" s="106">
        <v>8</v>
      </c>
      <c r="F293" s="195" t="s">
        <v>1734</v>
      </c>
      <c r="G293" s="106">
        <v>11</v>
      </c>
      <c r="H293" s="106">
        <v>21001708000</v>
      </c>
      <c r="I293" s="106">
        <v>21001708000</v>
      </c>
      <c r="J293" s="28" t="s">
        <v>1129</v>
      </c>
      <c r="K293" s="107" t="s">
        <v>281</v>
      </c>
      <c r="L293" s="190">
        <v>-5559500</v>
      </c>
      <c r="M293" s="191">
        <v>-5559500</v>
      </c>
      <c r="N293" s="183">
        <v>-5559500</v>
      </c>
      <c r="O293" t="s">
        <v>1491</v>
      </c>
      <c r="P293" s="82">
        <v>5559500</v>
      </c>
    </row>
    <row r="294" spans="1:16" x14ac:dyDescent="0.25">
      <c r="A294">
        <v>289</v>
      </c>
      <c r="B294" s="105" t="s">
        <v>348</v>
      </c>
      <c r="C294" s="105">
        <v>21001721</v>
      </c>
      <c r="D294" s="98" t="s">
        <v>1735</v>
      </c>
      <c r="E294" s="106">
        <v>8</v>
      </c>
      <c r="F294" s="195" t="s">
        <v>1736</v>
      </c>
      <c r="G294" s="106">
        <v>11</v>
      </c>
      <c r="H294" s="106">
        <v>21001721000</v>
      </c>
      <c r="I294" s="106">
        <v>21001721000</v>
      </c>
      <c r="J294" s="28" t="s">
        <v>1130</v>
      </c>
      <c r="K294" s="107" t="s">
        <v>281</v>
      </c>
      <c r="L294" s="190">
        <v>-161235200</v>
      </c>
      <c r="M294" s="191">
        <v>-161235200</v>
      </c>
      <c r="N294" s="183">
        <v>-161235200</v>
      </c>
      <c r="O294" t="s">
        <v>1491</v>
      </c>
      <c r="P294" s="82">
        <v>161235200</v>
      </c>
    </row>
    <row r="295" spans="1:16" x14ac:dyDescent="0.25">
      <c r="A295">
        <v>290</v>
      </c>
      <c r="B295" s="105" t="s">
        <v>349</v>
      </c>
      <c r="C295" s="105">
        <v>21001728</v>
      </c>
      <c r="D295" s="98" t="s">
        <v>1737</v>
      </c>
      <c r="E295" s="106">
        <v>8</v>
      </c>
      <c r="F295" s="195" t="s">
        <v>1738</v>
      </c>
      <c r="G295" s="106">
        <v>11</v>
      </c>
      <c r="H295" s="106">
        <v>21001728000</v>
      </c>
      <c r="I295" s="106">
        <v>21001728000</v>
      </c>
      <c r="J295" s="28" t="s">
        <v>1131</v>
      </c>
      <c r="K295" s="107" t="s">
        <v>281</v>
      </c>
      <c r="L295" s="190">
        <v>-1350000</v>
      </c>
      <c r="M295" s="191">
        <v>-1350000</v>
      </c>
      <c r="N295" s="183">
        <v>-1350000</v>
      </c>
      <c r="O295" t="s">
        <v>1491</v>
      </c>
      <c r="P295" s="82">
        <v>1350000</v>
      </c>
    </row>
    <row r="296" spans="1:16" x14ac:dyDescent="0.25">
      <c r="A296">
        <v>291</v>
      </c>
      <c r="B296" s="105" t="s">
        <v>350</v>
      </c>
      <c r="C296" s="105">
        <v>21001740</v>
      </c>
      <c r="D296" s="98" t="s">
        <v>1739</v>
      </c>
      <c r="E296" s="106">
        <v>8</v>
      </c>
      <c r="F296" s="195" t="s">
        <v>1740</v>
      </c>
      <c r="G296" s="106">
        <v>11</v>
      </c>
      <c r="H296" s="106">
        <v>21001740000</v>
      </c>
      <c r="I296" s="106">
        <v>21001740000</v>
      </c>
      <c r="J296" s="28" t="s">
        <v>1132</v>
      </c>
      <c r="K296" s="107" t="s">
        <v>281</v>
      </c>
      <c r="L296" s="190">
        <v>-5539823411.5500002</v>
      </c>
      <c r="M296" s="191">
        <v>-5539823411</v>
      </c>
      <c r="N296" s="183">
        <v>-5539823411</v>
      </c>
      <c r="O296" t="s">
        <v>1491</v>
      </c>
      <c r="P296" s="82">
        <v>5539823411</v>
      </c>
    </row>
    <row r="297" spans="1:16" x14ac:dyDescent="0.25">
      <c r="A297">
        <v>292</v>
      </c>
      <c r="B297" s="105" t="s">
        <v>351</v>
      </c>
      <c r="C297" s="105">
        <v>21001742</v>
      </c>
      <c r="D297" s="98" t="s">
        <v>1741</v>
      </c>
      <c r="E297" s="106">
        <v>8</v>
      </c>
      <c r="F297" s="195" t="s">
        <v>1742</v>
      </c>
      <c r="G297" s="106">
        <v>11</v>
      </c>
      <c r="H297" s="106">
        <v>21001742000</v>
      </c>
      <c r="I297" s="106">
        <v>21001742000</v>
      </c>
      <c r="J297" s="28" t="s">
        <v>1133</v>
      </c>
      <c r="K297" s="107" t="s">
        <v>281</v>
      </c>
      <c r="L297" s="190">
        <v>-18975000</v>
      </c>
      <c r="M297" s="191">
        <v>-18975000</v>
      </c>
      <c r="N297" s="183">
        <v>-18975000</v>
      </c>
      <c r="O297" t="s">
        <v>1491</v>
      </c>
      <c r="P297" s="82">
        <v>18975000</v>
      </c>
    </row>
    <row r="298" spans="1:16" x14ac:dyDescent="0.25">
      <c r="A298">
        <v>293</v>
      </c>
      <c r="B298" s="105" t="s">
        <v>352</v>
      </c>
      <c r="C298" s="105">
        <v>21001747</v>
      </c>
      <c r="D298" s="98" t="s">
        <v>1743</v>
      </c>
      <c r="E298" s="106">
        <v>8</v>
      </c>
      <c r="F298" s="195" t="s">
        <v>1744</v>
      </c>
      <c r="G298" s="106">
        <v>11</v>
      </c>
      <c r="H298" s="106">
        <v>21001747000</v>
      </c>
      <c r="I298" s="106">
        <v>21001747000</v>
      </c>
      <c r="J298" s="28" t="s">
        <v>1134</v>
      </c>
      <c r="K298" s="107" t="s">
        <v>281</v>
      </c>
      <c r="L298" s="190">
        <v>-628707200</v>
      </c>
      <c r="M298" s="191">
        <v>-628707200</v>
      </c>
      <c r="N298" s="183">
        <v>-628707200</v>
      </c>
      <c r="O298" t="s">
        <v>1491</v>
      </c>
      <c r="P298" s="82">
        <v>628707200</v>
      </c>
    </row>
    <row r="299" spans="1:16" x14ac:dyDescent="0.25">
      <c r="A299">
        <v>294</v>
      </c>
      <c r="B299" s="105" t="s">
        <v>353</v>
      </c>
      <c r="C299" s="105">
        <v>21001780</v>
      </c>
      <c r="D299" s="98" t="s">
        <v>1745</v>
      </c>
      <c r="E299" s="106">
        <v>8</v>
      </c>
      <c r="F299" s="195" t="s">
        <v>1746</v>
      </c>
      <c r="G299" s="106">
        <v>11</v>
      </c>
      <c r="H299" s="106">
        <v>21001780000</v>
      </c>
      <c r="I299" s="106">
        <v>21001780000</v>
      </c>
      <c r="J299" s="28" t="s">
        <v>1135</v>
      </c>
      <c r="K299" s="107" t="s">
        <v>281</v>
      </c>
      <c r="L299" s="190">
        <v>-3183823500</v>
      </c>
      <c r="M299" s="191">
        <v>-3183823500</v>
      </c>
      <c r="N299" s="183">
        <v>-3183823500</v>
      </c>
      <c r="O299" t="s">
        <v>1491</v>
      </c>
      <c r="P299" s="82">
        <v>3183823500</v>
      </c>
    </row>
    <row r="300" spans="1:16" x14ac:dyDescent="0.25">
      <c r="A300">
        <v>295</v>
      </c>
      <c r="B300" s="105" t="s">
        <v>354</v>
      </c>
      <c r="C300" s="105">
        <v>21001782</v>
      </c>
      <c r="D300" s="98" t="s">
        <v>1747</v>
      </c>
      <c r="E300" s="106">
        <v>8</v>
      </c>
      <c r="F300" s="195" t="s">
        <v>1748</v>
      </c>
      <c r="G300" s="106">
        <v>11</v>
      </c>
      <c r="H300" s="106">
        <v>21001782000</v>
      </c>
      <c r="I300" s="106">
        <v>21001782000</v>
      </c>
      <c r="J300" s="28" t="s">
        <v>1136</v>
      </c>
      <c r="K300" s="107" t="s">
        <v>281</v>
      </c>
      <c r="L300" s="190">
        <v>-244992000</v>
      </c>
      <c r="M300" s="191">
        <v>-244992000</v>
      </c>
      <c r="N300" s="183">
        <v>-244992000</v>
      </c>
      <c r="O300" t="s">
        <v>1491</v>
      </c>
      <c r="P300" s="82">
        <v>244992000</v>
      </c>
    </row>
    <row r="301" spans="1:16" x14ac:dyDescent="0.25">
      <c r="A301">
        <v>296</v>
      </c>
      <c r="B301" s="105" t="s">
        <v>355</v>
      </c>
      <c r="C301" s="105">
        <v>21001794</v>
      </c>
      <c r="D301" s="98" t="s">
        <v>1749</v>
      </c>
      <c r="E301" s="106">
        <v>8</v>
      </c>
      <c r="F301" s="195" t="s">
        <v>1750</v>
      </c>
      <c r="G301" s="106">
        <v>11</v>
      </c>
      <c r="H301" s="106">
        <v>21001794000</v>
      </c>
      <c r="I301" s="106">
        <v>21001794000</v>
      </c>
      <c r="J301" s="28" t="s">
        <v>1137</v>
      </c>
      <c r="K301" s="107" t="s">
        <v>281</v>
      </c>
      <c r="L301" s="190">
        <v>-553183210</v>
      </c>
      <c r="M301" s="191">
        <v>-553183210</v>
      </c>
      <c r="N301" s="183">
        <v>-553183210</v>
      </c>
      <c r="O301" t="s">
        <v>1491</v>
      </c>
      <c r="P301" s="82">
        <v>553183210</v>
      </c>
    </row>
    <row r="302" spans="1:16" x14ac:dyDescent="0.25">
      <c r="A302">
        <v>297</v>
      </c>
      <c r="B302" s="105" t="s">
        <v>356</v>
      </c>
      <c r="C302" s="105">
        <v>21001824</v>
      </c>
      <c r="D302" s="98" t="s">
        <v>1751</v>
      </c>
      <c r="E302" s="106">
        <v>8</v>
      </c>
      <c r="F302" s="195" t="s">
        <v>1752</v>
      </c>
      <c r="G302" s="106">
        <v>11</v>
      </c>
      <c r="H302" s="106">
        <v>21001824000</v>
      </c>
      <c r="I302" s="106">
        <v>21001824000</v>
      </c>
      <c r="J302" s="106" t="s">
        <v>1138</v>
      </c>
      <c r="K302" s="107" t="s">
        <v>281</v>
      </c>
      <c r="L302" s="190">
        <v>-6986661495</v>
      </c>
      <c r="M302" s="191">
        <v>-6986661495</v>
      </c>
      <c r="N302" s="183">
        <v>-6986661495</v>
      </c>
      <c r="O302" t="s">
        <v>1491</v>
      </c>
      <c r="P302" s="82">
        <v>6986661495</v>
      </c>
    </row>
    <row r="303" spans="1:16" x14ac:dyDescent="0.25">
      <c r="A303">
        <v>298</v>
      </c>
      <c r="B303" s="105" t="s">
        <v>357</v>
      </c>
      <c r="C303" s="105">
        <v>21001828</v>
      </c>
      <c r="D303" s="98" t="s">
        <v>1753</v>
      </c>
      <c r="E303" s="106">
        <v>8</v>
      </c>
      <c r="F303" s="195" t="s">
        <v>1754</v>
      </c>
      <c r="G303" s="106">
        <v>11</v>
      </c>
      <c r="H303" s="106">
        <v>21001828000</v>
      </c>
      <c r="I303" s="106">
        <v>21001828000</v>
      </c>
      <c r="J303" s="28" t="s">
        <v>1139</v>
      </c>
      <c r="K303" s="107" t="s">
        <v>281</v>
      </c>
      <c r="L303" s="190">
        <v>-334885837.07999998</v>
      </c>
      <c r="M303" s="191">
        <v>-334885837</v>
      </c>
      <c r="N303" s="183">
        <v>-334885837</v>
      </c>
      <c r="O303" t="s">
        <v>1491</v>
      </c>
      <c r="P303" s="82">
        <v>334885837</v>
      </c>
    </row>
    <row r="304" spans="1:16" x14ac:dyDescent="0.25">
      <c r="A304">
        <v>299</v>
      </c>
      <c r="B304" s="105" t="s">
        <v>358</v>
      </c>
      <c r="C304" s="105">
        <v>21001831</v>
      </c>
      <c r="D304" s="98" t="s">
        <v>1755</v>
      </c>
      <c r="E304" s="106">
        <v>8</v>
      </c>
      <c r="F304" s="195" t="s">
        <v>1756</v>
      </c>
      <c r="G304" s="106">
        <v>11</v>
      </c>
      <c r="H304" s="106">
        <v>21001831000</v>
      </c>
      <c r="I304" s="106">
        <v>21001831000</v>
      </c>
      <c r="J304" s="28" t="s">
        <v>1140</v>
      </c>
      <c r="K304" s="107" t="s">
        <v>281</v>
      </c>
      <c r="L304" s="190">
        <v>-70708000</v>
      </c>
      <c r="M304" s="191">
        <v>-70708000</v>
      </c>
      <c r="N304" s="183">
        <v>-70708000</v>
      </c>
      <c r="O304" t="s">
        <v>1491</v>
      </c>
      <c r="P304" s="82">
        <v>70708000</v>
      </c>
    </row>
    <row r="305" spans="1:16" x14ac:dyDescent="0.25">
      <c r="A305">
        <v>300</v>
      </c>
      <c r="B305" s="105" t="s">
        <v>359</v>
      </c>
      <c r="C305" s="105">
        <v>21001851</v>
      </c>
      <c r="D305" s="98" t="s">
        <v>1757</v>
      </c>
      <c r="E305" s="106">
        <v>8</v>
      </c>
      <c r="F305" s="195" t="s">
        <v>1758</v>
      </c>
      <c r="G305" s="106">
        <v>11</v>
      </c>
      <c r="H305" s="106">
        <v>21001851000</v>
      </c>
      <c r="I305" s="106">
        <v>21001851000</v>
      </c>
      <c r="J305" s="28" t="s">
        <v>1141</v>
      </c>
      <c r="K305" s="107" t="s">
        <v>281</v>
      </c>
      <c r="L305" s="190">
        <v>-11533319</v>
      </c>
      <c r="M305" s="191">
        <v>-11533319</v>
      </c>
      <c r="N305" s="183">
        <v>-11533319</v>
      </c>
      <c r="O305" t="s">
        <v>1491</v>
      </c>
      <c r="P305" s="82">
        <v>11533319</v>
      </c>
    </row>
    <row r="306" spans="1:16" x14ac:dyDescent="0.25">
      <c r="A306">
        <v>301</v>
      </c>
      <c r="B306" s="105" t="s">
        <v>361</v>
      </c>
      <c r="C306" s="105">
        <v>21001857</v>
      </c>
      <c r="D306" s="98" t="s">
        <v>1759</v>
      </c>
      <c r="E306" s="106">
        <v>8</v>
      </c>
      <c r="F306" s="195" t="s">
        <v>1760</v>
      </c>
      <c r="G306" s="106">
        <v>11</v>
      </c>
      <c r="H306" s="106">
        <v>21001857000</v>
      </c>
      <c r="I306" s="106">
        <v>21001857000</v>
      </c>
      <c r="J306" s="106" t="s">
        <v>1142</v>
      </c>
      <c r="K306" s="107" t="s">
        <v>281</v>
      </c>
      <c r="L306" s="190">
        <v>-9380800</v>
      </c>
      <c r="M306" s="191">
        <v>-9380800</v>
      </c>
      <c r="N306" s="183">
        <v>-9380800</v>
      </c>
      <c r="O306" t="s">
        <v>1491</v>
      </c>
      <c r="P306" s="82">
        <v>9380800</v>
      </c>
    </row>
    <row r="307" spans="1:16" x14ac:dyDescent="0.25">
      <c r="A307">
        <v>302</v>
      </c>
      <c r="B307" s="105" t="s">
        <v>362</v>
      </c>
      <c r="C307" s="105">
        <v>21001859</v>
      </c>
      <c r="D307" s="98" t="s">
        <v>1761</v>
      </c>
      <c r="E307" s="106">
        <v>8</v>
      </c>
      <c r="F307" s="195" t="s">
        <v>1762</v>
      </c>
      <c r="G307" s="106">
        <v>11</v>
      </c>
      <c r="H307" s="106">
        <v>21001859000</v>
      </c>
      <c r="I307" s="106">
        <v>21001859000</v>
      </c>
      <c r="J307" s="106" t="s">
        <v>1143</v>
      </c>
      <c r="K307" s="107" t="s">
        <v>281</v>
      </c>
      <c r="L307" s="190">
        <v>-400000</v>
      </c>
      <c r="M307" s="191">
        <v>-400000</v>
      </c>
      <c r="N307" s="183">
        <v>-400000</v>
      </c>
      <c r="O307" t="s">
        <v>1491</v>
      </c>
      <c r="P307" s="82">
        <v>400000</v>
      </c>
    </row>
    <row r="308" spans="1:16" x14ac:dyDescent="0.25">
      <c r="A308">
        <v>303</v>
      </c>
      <c r="B308" s="105" t="s">
        <v>363</v>
      </c>
      <c r="C308" s="105">
        <v>21001860</v>
      </c>
      <c r="D308" s="98" t="s">
        <v>1763</v>
      </c>
      <c r="E308" s="106">
        <v>8</v>
      </c>
      <c r="F308" s="195" t="s">
        <v>1764</v>
      </c>
      <c r="G308" s="106">
        <v>11</v>
      </c>
      <c r="H308" s="106">
        <v>21001860000</v>
      </c>
      <c r="I308" s="106">
        <v>21001860000</v>
      </c>
      <c r="J308" s="106" t="s">
        <v>1144</v>
      </c>
      <c r="K308" s="107" t="s">
        <v>281</v>
      </c>
      <c r="L308" s="190">
        <v>-96465600</v>
      </c>
      <c r="M308" s="191">
        <v>-96465600</v>
      </c>
      <c r="N308" s="183">
        <v>-96465600</v>
      </c>
      <c r="O308" t="s">
        <v>1491</v>
      </c>
      <c r="P308" s="82">
        <v>96465600</v>
      </c>
    </row>
    <row r="309" spans="1:16" x14ac:dyDescent="0.25">
      <c r="A309">
        <v>304</v>
      </c>
      <c r="B309" s="105" t="s">
        <v>364</v>
      </c>
      <c r="C309" s="105">
        <v>21001865</v>
      </c>
      <c r="D309" s="98" t="s">
        <v>1765</v>
      </c>
      <c r="E309" s="106">
        <v>8</v>
      </c>
      <c r="F309" s="195" t="s">
        <v>1766</v>
      </c>
      <c r="G309" s="106">
        <v>11</v>
      </c>
      <c r="H309" s="106">
        <v>21001865000</v>
      </c>
      <c r="I309" s="106">
        <v>21001865000</v>
      </c>
      <c r="J309" s="106" t="s">
        <v>1145</v>
      </c>
      <c r="K309" s="107" t="s">
        <v>281</v>
      </c>
      <c r="L309" s="190">
        <v>-6579892</v>
      </c>
      <c r="M309" s="191">
        <v>-6579892</v>
      </c>
      <c r="N309" s="183">
        <v>-6579892</v>
      </c>
      <c r="O309" t="s">
        <v>1491</v>
      </c>
      <c r="P309" s="82">
        <v>6579892</v>
      </c>
    </row>
    <row r="310" spans="1:16" x14ac:dyDescent="0.25">
      <c r="A310">
        <v>305</v>
      </c>
      <c r="B310" s="105" t="s">
        <v>365</v>
      </c>
      <c r="C310" s="105">
        <v>21001866</v>
      </c>
      <c r="D310" s="98" t="s">
        <v>1767</v>
      </c>
      <c r="E310" s="106">
        <v>8</v>
      </c>
      <c r="F310" s="195" t="s">
        <v>1768</v>
      </c>
      <c r="G310" s="106">
        <v>11</v>
      </c>
      <c r="H310" s="106">
        <v>21001866000</v>
      </c>
      <c r="I310" s="106">
        <v>21001866000</v>
      </c>
      <c r="J310" s="106" t="s">
        <v>1146</v>
      </c>
      <c r="K310" s="107" t="s">
        <v>281</v>
      </c>
      <c r="L310" s="190">
        <v>-383537000</v>
      </c>
      <c r="M310" s="191">
        <v>-383537000</v>
      </c>
      <c r="N310" s="183">
        <v>-383537000</v>
      </c>
      <c r="O310" t="s">
        <v>1491</v>
      </c>
      <c r="P310" s="82">
        <v>383537000</v>
      </c>
    </row>
    <row r="311" spans="1:16" x14ac:dyDescent="0.25">
      <c r="A311">
        <v>306</v>
      </c>
      <c r="B311" s="105" t="s">
        <v>366</v>
      </c>
      <c r="C311" s="105">
        <v>21001867</v>
      </c>
      <c r="D311" s="98" t="s">
        <v>1769</v>
      </c>
      <c r="E311" s="106">
        <v>8</v>
      </c>
      <c r="F311" s="195" t="s">
        <v>1770</v>
      </c>
      <c r="G311" s="106">
        <v>11</v>
      </c>
      <c r="H311" s="106">
        <v>21001867000</v>
      </c>
      <c r="I311" s="106">
        <v>21001867000</v>
      </c>
      <c r="J311" s="106" t="s">
        <v>1147</v>
      </c>
      <c r="K311" s="107" t="s">
        <v>281</v>
      </c>
      <c r="L311" s="190">
        <v>-3306250</v>
      </c>
      <c r="M311" s="191">
        <v>-3306250</v>
      </c>
      <c r="N311" s="183">
        <v>-3306250</v>
      </c>
      <c r="O311" t="s">
        <v>1491</v>
      </c>
      <c r="P311" s="82">
        <v>3306250</v>
      </c>
    </row>
    <row r="312" spans="1:16" x14ac:dyDescent="0.25">
      <c r="A312">
        <v>307</v>
      </c>
      <c r="B312" s="105" t="s">
        <v>367</v>
      </c>
      <c r="C312" s="105">
        <v>21001876</v>
      </c>
      <c r="D312" s="98" t="s">
        <v>1771</v>
      </c>
      <c r="E312" s="106">
        <v>8</v>
      </c>
      <c r="F312" s="195" t="s">
        <v>1772</v>
      </c>
      <c r="G312" s="106">
        <v>11</v>
      </c>
      <c r="H312" s="106">
        <v>21001876000</v>
      </c>
      <c r="I312" s="106">
        <v>21001876000</v>
      </c>
      <c r="J312" s="106" t="s">
        <v>1148</v>
      </c>
      <c r="K312" s="107" t="s">
        <v>281</v>
      </c>
      <c r="L312" s="190">
        <v>-22900000</v>
      </c>
      <c r="M312" s="191">
        <v>-22900000</v>
      </c>
      <c r="N312" s="183">
        <v>-22900000</v>
      </c>
      <c r="O312" t="s">
        <v>1491</v>
      </c>
      <c r="P312" s="82">
        <v>22900000</v>
      </c>
    </row>
    <row r="313" spans="1:16" x14ac:dyDescent="0.25">
      <c r="A313">
        <v>308</v>
      </c>
      <c r="B313" s="105" t="s">
        <v>368</v>
      </c>
      <c r="C313" s="105">
        <v>21001889</v>
      </c>
      <c r="D313" s="98" t="s">
        <v>1773</v>
      </c>
      <c r="E313" s="106">
        <v>8</v>
      </c>
      <c r="F313" s="195" t="s">
        <v>1774</v>
      </c>
      <c r="G313" s="106">
        <v>11</v>
      </c>
      <c r="H313" s="106">
        <v>21001889000</v>
      </c>
      <c r="I313" s="106">
        <v>21001889000</v>
      </c>
      <c r="J313" s="106" t="s">
        <v>1149</v>
      </c>
      <c r="K313" s="107" t="s">
        <v>281</v>
      </c>
      <c r="L313" s="190">
        <v>-39325000</v>
      </c>
      <c r="M313" s="191">
        <v>-39325000</v>
      </c>
      <c r="N313" s="183">
        <v>-39325000</v>
      </c>
      <c r="O313" t="s">
        <v>1491</v>
      </c>
      <c r="P313" s="82">
        <v>39325000</v>
      </c>
    </row>
    <row r="314" spans="1:16" x14ac:dyDescent="0.25">
      <c r="A314">
        <v>309</v>
      </c>
      <c r="B314" s="105" t="s">
        <v>369</v>
      </c>
      <c r="C314" s="105">
        <v>21001893</v>
      </c>
      <c r="D314" s="98" t="s">
        <v>1775</v>
      </c>
      <c r="E314" s="106">
        <v>8</v>
      </c>
      <c r="F314" s="195" t="s">
        <v>1776</v>
      </c>
      <c r="G314" s="106">
        <v>11</v>
      </c>
      <c r="H314" s="106">
        <v>21001893000</v>
      </c>
      <c r="I314" s="106">
        <v>21001893000</v>
      </c>
      <c r="J314" s="106" t="s">
        <v>1150</v>
      </c>
      <c r="K314" s="107" t="s">
        <v>281</v>
      </c>
      <c r="L314" s="190">
        <v>-8946960</v>
      </c>
      <c r="M314" s="191">
        <v>-8946960</v>
      </c>
      <c r="N314" s="183">
        <v>-8946960</v>
      </c>
      <c r="O314" t="s">
        <v>1491</v>
      </c>
      <c r="P314" s="82">
        <v>8946960</v>
      </c>
    </row>
    <row r="315" spans="1:16" x14ac:dyDescent="0.25">
      <c r="A315">
        <v>310</v>
      </c>
      <c r="B315" s="105" t="s">
        <v>370</v>
      </c>
      <c r="C315" s="105">
        <v>21001896</v>
      </c>
      <c r="D315" s="98" t="s">
        <v>1777</v>
      </c>
      <c r="E315" s="106">
        <v>8</v>
      </c>
      <c r="F315" s="195" t="s">
        <v>1778</v>
      </c>
      <c r="G315" s="106">
        <v>11</v>
      </c>
      <c r="H315" s="106">
        <v>21001896000</v>
      </c>
      <c r="I315" s="106">
        <v>21001896000</v>
      </c>
      <c r="J315" s="106" t="s">
        <v>1151</v>
      </c>
      <c r="K315" s="107" t="s">
        <v>281</v>
      </c>
      <c r="L315" s="190">
        <v>-8364298</v>
      </c>
      <c r="M315" s="191">
        <v>-8364298</v>
      </c>
      <c r="N315" s="183">
        <v>-8364298</v>
      </c>
      <c r="O315" t="s">
        <v>1491</v>
      </c>
      <c r="P315" s="82">
        <v>8364298</v>
      </c>
    </row>
    <row r="316" spans="1:16" x14ac:dyDescent="0.25">
      <c r="A316">
        <v>311</v>
      </c>
      <c r="B316" s="105" t="s">
        <v>371</v>
      </c>
      <c r="C316" s="105">
        <v>21001897</v>
      </c>
      <c r="D316" s="98" t="s">
        <v>1779</v>
      </c>
      <c r="E316" s="106">
        <v>8</v>
      </c>
      <c r="F316" s="195" t="s">
        <v>1780</v>
      </c>
      <c r="G316" s="106">
        <v>11</v>
      </c>
      <c r="H316" s="106">
        <v>21001897000</v>
      </c>
      <c r="I316" s="106">
        <v>21001897000</v>
      </c>
      <c r="J316" s="106" t="s">
        <v>1152</v>
      </c>
      <c r="K316" s="107" t="s">
        <v>281</v>
      </c>
      <c r="L316" s="190">
        <v>-37291227</v>
      </c>
      <c r="M316" s="191">
        <v>-37291227</v>
      </c>
      <c r="N316" s="183">
        <v>-37291227</v>
      </c>
      <c r="O316" t="s">
        <v>1491</v>
      </c>
      <c r="P316" s="82">
        <v>37291227</v>
      </c>
    </row>
    <row r="317" spans="1:16" x14ac:dyDescent="0.25">
      <c r="A317">
        <v>312</v>
      </c>
      <c r="B317" s="105" t="s">
        <v>372</v>
      </c>
      <c r="C317" s="105">
        <v>21001906</v>
      </c>
      <c r="D317" s="98" t="s">
        <v>1781</v>
      </c>
      <c r="E317" s="106">
        <v>8</v>
      </c>
      <c r="F317" s="195" t="s">
        <v>1782</v>
      </c>
      <c r="G317" s="106">
        <v>11</v>
      </c>
      <c r="H317" s="106">
        <v>21001906000</v>
      </c>
      <c r="I317" s="106">
        <v>21001906000</v>
      </c>
      <c r="J317" s="106" t="s">
        <v>1153</v>
      </c>
      <c r="K317" s="107" t="s">
        <v>281</v>
      </c>
      <c r="L317" s="190">
        <v>-1424639834</v>
      </c>
      <c r="M317" s="191">
        <v>-1424639834</v>
      </c>
      <c r="N317" s="183">
        <v>-1424639834</v>
      </c>
      <c r="O317" t="s">
        <v>1491</v>
      </c>
      <c r="P317" s="82">
        <v>1424639834</v>
      </c>
    </row>
    <row r="318" spans="1:16" x14ac:dyDescent="0.25">
      <c r="A318">
        <v>313</v>
      </c>
      <c r="B318" s="105" t="s">
        <v>373</v>
      </c>
      <c r="C318" s="105">
        <v>21001910</v>
      </c>
      <c r="D318" s="98" t="s">
        <v>1783</v>
      </c>
      <c r="E318" s="106">
        <v>8</v>
      </c>
      <c r="F318" s="195" t="s">
        <v>1784</v>
      </c>
      <c r="G318" s="106">
        <v>11</v>
      </c>
      <c r="H318" s="106">
        <v>21001910000</v>
      </c>
      <c r="I318" s="106">
        <v>21001910000</v>
      </c>
      <c r="J318" s="106" t="s">
        <v>1154</v>
      </c>
      <c r="K318" s="107" t="s">
        <v>281</v>
      </c>
      <c r="L318" s="190">
        <v>-10428000</v>
      </c>
      <c r="M318" s="191">
        <v>-10428000</v>
      </c>
      <c r="N318" s="183">
        <v>-10428000</v>
      </c>
      <c r="O318" t="s">
        <v>1491</v>
      </c>
      <c r="P318" s="82">
        <v>10428000</v>
      </c>
    </row>
    <row r="319" spans="1:16" x14ac:dyDescent="0.25">
      <c r="A319">
        <v>314</v>
      </c>
      <c r="B319" s="105" t="s">
        <v>374</v>
      </c>
      <c r="C319" s="105">
        <v>21001912</v>
      </c>
      <c r="D319" s="98" t="s">
        <v>1785</v>
      </c>
      <c r="E319" s="106">
        <v>8</v>
      </c>
      <c r="F319" s="195" t="s">
        <v>1786</v>
      </c>
      <c r="G319" s="106">
        <v>11</v>
      </c>
      <c r="H319" s="106">
        <v>21001912000</v>
      </c>
      <c r="I319" s="106">
        <v>21001912000</v>
      </c>
      <c r="J319" s="106" t="s">
        <v>1155</v>
      </c>
      <c r="K319" s="107" t="s">
        <v>281</v>
      </c>
      <c r="L319" s="190">
        <v>-152955000</v>
      </c>
      <c r="M319" s="191">
        <v>-152955000</v>
      </c>
      <c r="N319" s="183">
        <v>-152955000</v>
      </c>
      <c r="O319" t="s">
        <v>1491</v>
      </c>
      <c r="P319" s="82">
        <v>152955000</v>
      </c>
    </row>
    <row r="320" spans="1:16" x14ac:dyDescent="0.25">
      <c r="A320">
        <v>315</v>
      </c>
      <c r="B320" s="105" t="s">
        <v>375</v>
      </c>
      <c r="C320" s="105">
        <v>21001917</v>
      </c>
      <c r="D320" s="98" t="s">
        <v>1787</v>
      </c>
      <c r="E320" s="106">
        <v>8</v>
      </c>
      <c r="F320" s="195" t="s">
        <v>1788</v>
      </c>
      <c r="G320" s="106">
        <v>11</v>
      </c>
      <c r="H320" s="106">
        <v>21001917000</v>
      </c>
      <c r="I320" s="106">
        <v>21001917000</v>
      </c>
      <c r="J320" s="106" t="s">
        <v>1156</v>
      </c>
      <c r="K320" s="107" t="s">
        <v>281</v>
      </c>
      <c r="L320" s="190">
        <v>-1219930250</v>
      </c>
      <c r="M320" s="191">
        <v>-1219930250</v>
      </c>
      <c r="N320" s="183">
        <v>-1219930250</v>
      </c>
      <c r="O320" t="s">
        <v>1491</v>
      </c>
      <c r="P320" s="82">
        <v>1219930250</v>
      </c>
    </row>
    <row r="321" spans="1:16" x14ac:dyDescent="0.25">
      <c r="A321">
        <v>316</v>
      </c>
      <c r="B321" s="105" t="s">
        <v>376</v>
      </c>
      <c r="C321" s="105">
        <v>21001925</v>
      </c>
      <c r="D321" s="98" t="s">
        <v>1789</v>
      </c>
      <c r="E321" s="106">
        <v>8</v>
      </c>
      <c r="F321" s="195" t="s">
        <v>1790</v>
      </c>
      <c r="G321" s="106">
        <v>11</v>
      </c>
      <c r="H321" s="106">
        <v>21001925000</v>
      </c>
      <c r="I321" s="106">
        <v>21001925000</v>
      </c>
      <c r="J321" s="106" t="s">
        <v>1157</v>
      </c>
      <c r="K321" s="107" t="s">
        <v>281</v>
      </c>
      <c r="L321" s="190">
        <v>-32201603</v>
      </c>
      <c r="M321" s="191">
        <v>-32201603</v>
      </c>
      <c r="N321" s="183">
        <v>-32201603</v>
      </c>
      <c r="O321" t="s">
        <v>1491</v>
      </c>
      <c r="P321" s="82">
        <v>32201603</v>
      </c>
    </row>
    <row r="322" spans="1:16" x14ac:dyDescent="0.25">
      <c r="A322">
        <v>317</v>
      </c>
      <c r="B322" s="105" t="s">
        <v>377</v>
      </c>
      <c r="C322" s="105">
        <v>21001928</v>
      </c>
      <c r="D322" s="98" t="s">
        <v>1791</v>
      </c>
      <c r="E322" s="106">
        <v>8</v>
      </c>
      <c r="F322" s="195" t="s">
        <v>1792</v>
      </c>
      <c r="G322" s="106">
        <v>11</v>
      </c>
      <c r="H322" s="106">
        <v>21001928000</v>
      </c>
      <c r="I322" s="106">
        <v>21001928000</v>
      </c>
      <c r="J322" s="106" t="s">
        <v>1158</v>
      </c>
      <c r="K322" s="107" t="s">
        <v>281</v>
      </c>
      <c r="L322" s="190">
        <v>-1190976000</v>
      </c>
      <c r="M322" s="191">
        <v>-1190976000</v>
      </c>
      <c r="N322" s="183">
        <v>-1190976000</v>
      </c>
      <c r="O322" t="s">
        <v>1491</v>
      </c>
      <c r="P322" s="82">
        <v>1190976000</v>
      </c>
    </row>
    <row r="323" spans="1:16" x14ac:dyDescent="0.25">
      <c r="A323">
        <v>318</v>
      </c>
      <c r="B323" s="105" t="s">
        <v>378</v>
      </c>
      <c r="C323" s="105">
        <v>21001955</v>
      </c>
      <c r="D323" s="98" t="s">
        <v>1793</v>
      </c>
      <c r="E323" s="106">
        <v>8</v>
      </c>
      <c r="F323" s="195" t="s">
        <v>1794</v>
      </c>
      <c r="G323" s="106">
        <v>11</v>
      </c>
      <c r="H323" s="106">
        <v>21001955000</v>
      </c>
      <c r="I323" s="106">
        <v>21001955000</v>
      </c>
      <c r="J323" s="106" t="s">
        <v>1159</v>
      </c>
      <c r="K323" s="107" t="s">
        <v>281</v>
      </c>
      <c r="L323" s="190">
        <v>-4965000</v>
      </c>
      <c r="M323" s="191">
        <v>-4965000</v>
      </c>
      <c r="N323" s="183">
        <v>-4965000</v>
      </c>
      <c r="O323" t="s">
        <v>1491</v>
      </c>
      <c r="P323" s="82">
        <v>4965000</v>
      </c>
    </row>
    <row r="324" spans="1:16" x14ac:dyDescent="0.25">
      <c r="A324">
        <v>319</v>
      </c>
      <c r="B324" s="105" t="s">
        <v>379</v>
      </c>
      <c r="C324" s="105">
        <v>21001965</v>
      </c>
      <c r="D324" s="98" t="s">
        <v>1795</v>
      </c>
      <c r="E324" s="106">
        <v>8</v>
      </c>
      <c r="F324" s="195" t="s">
        <v>1796</v>
      </c>
      <c r="G324" s="106">
        <v>11</v>
      </c>
      <c r="H324" s="106">
        <v>21001965000</v>
      </c>
      <c r="I324" s="106">
        <v>21001965000</v>
      </c>
      <c r="J324" s="106" t="s">
        <v>1160</v>
      </c>
      <c r="K324" s="107" t="s">
        <v>281</v>
      </c>
      <c r="L324" s="190">
        <v>-2674000</v>
      </c>
      <c r="M324" s="191">
        <v>-2674000</v>
      </c>
      <c r="N324" s="183">
        <v>-2674000</v>
      </c>
      <c r="O324" t="s">
        <v>1491</v>
      </c>
      <c r="P324" s="82">
        <v>2674000</v>
      </c>
    </row>
    <row r="325" spans="1:16" x14ac:dyDescent="0.25">
      <c r="A325">
        <v>320</v>
      </c>
      <c r="B325" s="105" t="s">
        <v>380</v>
      </c>
      <c r="C325" s="105">
        <v>21001976</v>
      </c>
      <c r="D325" s="98" t="s">
        <v>1797</v>
      </c>
      <c r="E325" s="106">
        <v>8</v>
      </c>
      <c r="F325" s="195" t="s">
        <v>1798</v>
      </c>
      <c r="G325" s="106">
        <v>11</v>
      </c>
      <c r="H325" s="106">
        <v>21001976000</v>
      </c>
      <c r="I325" s="106">
        <v>21001976000</v>
      </c>
      <c r="J325" s="106" t="s">
        <v>1161</v>
      </c>
      <c r="K325" s="107" t="s">
        <v>281</v>
      </c>
      <c r="L325" s="190">
        <v>-19845000</v>
      </c>
      <c r="M325" s="191">
        <v>-19845000</v>
      </c>
      <c r="N325" s="183">
        <v>-19845000</v>
      </c>
      <c r="O325" t="s">
        <v>1491</v>
      </c>
      <c r="P325" s="82">
        <v>19845000</v>
      </c>
    </row>
    <row r="326" spans="1:16" x14ac:dyDescent="0.25">
      <c r="A326">
        <v>321</v>
      </c>
      <c r="B326" s="105" t="s">
        <v>381</v>
      </c>
      <c r="C326" s="105">
        <v>21001985</v>
      </c>
      <c r="D326" s="98" t="s">
        <v>1799</v>
      </c>
      <c r="E326" s="106">
        <v>8</v>
      </c>
      <c r="F326" s="195" t="s">
        <v>1800</v>
      </c>
      <c r="G326" s="106">
        <v>11</v>
      </c>
      <c r="H326" s="106">
        <v>21001985000</v>
      </c>
      <c r="I326" s="106">
        <v>21001985000</v>
      </c>
      <c r="J326" s="106" t="s">
        <v>1162</v>
      </c>
      <c r="K326" s="107" t="s">
        <v>281</v>
      </c>
      <c r="L326" s="190">
        <v>-36870274</v>
      </c>
      <c r="M326" s="191">
        <v>-36870274</v>
      </c>
      <c r="N326" s="183">
        <v>-36870274</v>
      </c>
      <c r="O326" t="s">
        <v>1491</v>
      </c>
      <c r="P326" s="82">
        <v>36870274</v>
      </c>
    </row>
    <row r="327" spans="1:16" x14ac:dyDescent="0.25">
      <c r="A327">
        <v>322</v>
      </c>
      <c r="B327" s="105" t="s">
        <v>382</v>
      </c>
      <c r="C327" s="105">
        <v>21001988</v>
      </c>
      <c r="D327" s="98" t="s">
        <v>1801</v>
      </c>
      <c r="E327" s="106">
        <v>8</v>
      </c>
      <c r="F327" s="195" t="s">
        <v>1802</v>
      </c>
      <c r="G327" s="106">
        <v>11</v>
      </c>
      <c r="H327" s="106">
        <v>21001988000</v>
      </c>
      <c r="I327" s="106">
        <v>21001988000</v>
      </c>
      <c r="J327" s="106" t="s">
        <v>1163</v>
      </c>
      <c r="K327" s="107" t="s">
        <v>281</v>
      </c>
      <c r="L327" s="190">
        <v>-70211891</v>
      </c>
      <c r="M327" s="191">
        <v>-70211891</v>
      </c>
      <c r="N327" s="183">
        <v>-70211891</v>
      </c>
      <c r="O327" t="s">
        <v>1491</v>
      </c>
      <c r="P327" s="82">
        <v>70211891</v>
      </c>
    </row>
    <row r="328" spans="1:16" x14ac:dyDescent="0.25">
      <c r="A328">
        <v>323</v>
      </c>
      <c r="B328" s="105" t="s">
        <v>383</v>
      </c>
      <c r="C328" s="105">
        <v>21001993</v>
      </c>
      <c r="D328" s="98" t="s">
        <v>1803</v>
      </c>
      <c r="E328" s="106">
        <v>8</v>
      </c>
      <c r="F328" s="195" t="s">
        <v>1804</v>
      </c>
      <c r="G328" s="106">
        <v>11</v>
      </c>
      <c r="H328" s="106">
        <v>21001993000</v>
      </c>
      <c r="I328" s="106">
        <v>21001993000</v>
      </c>
      <c r="J328" s="106" t="s">
        <v>1164</v>
      </c>
      <c r="K328" s="107" t="s">
        <v>281</v>
      </c>
      <c r="L328" s="190">
        <v>-75988489</v>
      </c>
      <c r="M328" s="191">
        <v>-75988489</v>
      </c>
      <c r="N328" s="183">
        <v>-75988489</v>
      </c>
      <c r="O328" t="s">
        <v>1491</v>
      </c>
      <c r="P328" s="82">
        <v>75988489</v>
      </c>
    </row>
    <row r="329" spans="1:16" x14ac:dyDescent="0.25">
      <c r="A329">
        <v>324</v>
      </c>
      <c r="B329" s="105" t="s">
        <v>435</v>
      </c>
      <c r="C329" s="105">
        <v>210021001</v>
      </c>
      <c r="D329" s="98" t="s">
        <v>1805</v>
      </c>
      <c r="E329" s="106">
        <v>9</v>
      </c>
      <c r="F329" s="195" t="s">
        <v>1806</v>
      </c>
      <c r="G329" s="106">
        <v>11</v>
      </c>
      <c r="H329" s="106">
        <v>21002100100</v>
      </c>
      <c r="I329" s="106">
        <v>21002100100</v>
      </c>
      <c r="J329" s="28" t="s">
        <v>1165</v>
      </c>
      <c r="K329" s="107" t="s">
        <v>433</v>
      </c>
      <c r="L329" s="190">
        <v>-23748840</v>
      </c>
      <c r="M329" s="191">
        <v>-23748840</v>
      </c>
      <c r="N329" s="183">
        <v>-23748840</v>
      </c>
      <c r="O329" t="s">
        <v>1491</v>
      </c>
      <c r="P329" s="82">
        <v>23748840</v>
      </c>
    </row>
    <row r="330" spans="1:16" x14ac:dyDescent="0.25">
      <c r="A330">
        <v>325</v>
      </c>
      <c r="B330" s="105" t="s">
        <v>436</v>
      </c>
      <c r="C330" s="105">
        <v>210021002</v>
      </c>
      <c r="D330" s="98" t="s">
        <v>1807</v>
      </c>
      <c r="E330" s="106">
        <v>9</v>
      </c>
      <c r="F330" s="195" t="s">
        <v>1808</v>
      </c>
      <c r="G330" s="106">
        <v>11</v>
      </c>
      <c r="H330" s="106">
        <v>21002100200</v>
      </c>
      <c r="I330" s="106">
        <v>21002100200</v>
      </c>
      <c r="J330" s="28" t="s">
        <v>1166</v>
      </c>
      <c r="K330" s="107" t="s">
        <v>433</v>
      </c>
      <c r="L330" s="190">
        <v>-92400000</v>
      </c>
      <c r="M330" s="191">
        <v>-92400000</v>
      </c>
      <c r="N330" s="183">
        <v>-92400000</v>
      </c>
      <c r="O330" t="s">
        <v>1491</v>
      </c>
      <c r="P330" s="82">
        <v>92400000</v>
      </c>
    </row>
    <row r="331" spans="1:16" x14ac:dyDescent="0.25">
      <c r="A331">
        <v>326</v>
      </c>
      <c r="B331" s="105" t="s">
        <v>437</v>
      </c>
      <c r="C331" s="105">
        <v>210021024</v>
      </c>
      <c r="D331" s="98" t="s">
        <v>1809</v>
      </c>
      <c r="E331" s="106">
        <v>9</v>
      </c>
      <c r="F331" s="195" t="s">
        <v>1810</v>
      </c>
      <c r="G331" s="106">
        <v>11</v>
      </c>
      <c r="H331" s="106">
        <v>21002102400</v>
      </c>
      <c r="I331" s="106">
        <v>21002102400</v>
      </c>
      <c r="J331" s="28" t="s">
        <v>1167</v>
      </c>
      <c r="K331" s="107" t="s">
        <v>433</v>
      </c>
      <c r="L331" s="190">
        <v>-1540000</v>
      </c>
      <c r="M331" s="191">
        <v>-1540000</v>
      </c>
      <c r="N331" s="183">
        <v>-1540000</v>
      </c>
      <c r="O331" t="s">
        <v>1491</v>
      </c>
      <c r="P331" s="82">
        <v>1540000</v>
      </c>
    </row>
    <row r="332" spans="1:16" x14ac:dyDescent="0.25">
      <c r="A332">
        <v>327</v>
      </c>
      <c r="B332" s="105" t="s">
        <v>438</v>
      </c>
      <c r="C332" s="105">
        <v>210021035</v>
      </c>
      <c r="D332" s="98" t="s">
        <v>1811</v>
      </c>
      <c r="E332" s="106">
        <v>9</v>
      </c>
      <c r="F332" s="195" t="s">
        <v>1812</v>
      </c>
      <c r="G332" s="106">
        <v>11</v>
      </c>
      <c r="H332" s="106">
        <v>21002103500</v>
      </c>
      <c r="I332" s="106">
        <v>21002103500</v>
      </c>
      <c r="J332" s="28" t="s">
        <v>1168</v>
      </c>
      <c r="K332" s="107" t="s">
        <v>433</v>
      </c>
      <c r="L332" s="190">
        <v>-6101000</v>
      </c>
      <c r="M332" s="191">
        <v>-6101000</v>
      </c>
      <c r="N332" s="183">
        <v>-6101000</v>
      </c>
      <c r="O332" t="s">
        <v>1491</v>
      </c>
      <c r="P332" s="82">
        <v>6101000</v>
      </c>
    </row>
    <row r="333" spans="1:16" x14ac:dyDescent="0.25">
      <c r="A333">
        <v>328</v>
      </c>
      <c r="B333" s="105" t="s">
        <v>439</v>
      </c>
      <c r="C333" s="105">
        <v>210021081</v>
      </c>
      <c r="D333" s="98" t="s">
        <v>1813</v>
      </c>
      <c r="E333" s="106">
        <v>9</v>
      </c>
      <c r="F333" s="195" t="s">
        <v>1814</v>
      </c>
      <c r="G333" s="106">
        <v>11</v>
      </c>
      <c r="H333" s="106">
        <v>21002108100</v>
      </c>
      <c r="I333" s="106">
        <v>21002108100</v>
      </c>
      <c r="J333" s="28" t="s">
        <v>1169</v>
      </c>
      <c r="K333" s="107" t="s">
        <v>433</v>
      </c>
      <c r="L333" s="190">
        <v>-5005000</v>
      </c>
      <c r="M333" s="191">
        <v>-5005000</v>
      </c>
      <c r="N333" s="183">
        <v>-5005000</v>
      </c>
      <c r="O333" t="s">
        <v>1491</v>
      </c>
      <c r="P333" s="82">
        <v>5005000</v>
      </c>
    </row>
    <row r="334" spans="1:16" x14ac:dyDescent="0.25">
      <c r="A334">
        <v>329</v>
      </c>
      <c r="B334" s="105" t="s">
        <v>440</v>
      </c>
      <c r="C334" s="105">
        <v>210021087</v>
      </c>
      <c r="D334" s="98" t="s">
        <v>1815</v>
      </c>
      <c r="E334" s="106">
        <v>9</v>
      </c>
      <c r="F334" s="195" t="s">
        <v>1816</v>
      </c>
      <c r="G334" s="106">
        <v>11</v>
      </c>
      <c r="H334" s="106">
        <v>21002108700</v>
      </c>
      <c r="I334" s="106">
        <v>21002108700</v>
      </c>
      <c r="J334" s="106" t="s">
        <v>1170</v>
      </c>
      <c r="K334" s="107" t="s">
        <v>433</v>
      </c>
      <c r="L334" s="190">
        <v>-10956000</v>
      </c>
      <c r="M334" s="191">
        <v>-10956000</v>
      </c>
      <c r="N334" s="183">
        <v>-10956000</v>
      </c>
      <c r="O334" t="s">
        <v>1491</v>
      </c>
      <c r="P334" s="82">
        <v>10956000</v>
      </c>
    </row>
    <row r="335" spans="1:16" x14ac:dyDescent="0.25">
      <c r="A335">
        <v>330</v>
      </c>
      <c r="B335" s="105" t="s">
        <v>441</v>
      </c>
      <c r="C335" s="105">
        <v>210021123</v>
      </c>
      <c r="D335" s="98" t="s">
        <v>1817</v>
      </c>
      <c r="E335" s="106">
        <v>9</v>
      </c>
      <c r="F335" s="195" t="s">
        <v>1818</v>
      </c>
      <c r="G335" s="106">
        <v>11</v>
      </c>
      <c r="H335" s="106">
        <v>21002112300</v>
      </c>
      <c r="I335" s="106">
        <v>21002112300</v>
      </c>
      <c r="J335" s="106" t="s">
        <v>1171</v>
      </c>
      <c r="K335" s="107" t="s">
        <v>433</v>
      </c>
      <c r="L335" s="190">
        <v>-9720000</v>
      </c>
      <c r="M335" s="191">
        <v>-9720000</v>
      </c>
      <c r="N335" s="183">
        <v>-9720000</v>
      </c>
      <c r="O335" t="s">
        <v>1491</v>
      </c>
      <c r="P335" s="82">
        <v>9720000</v>
      </c>
    </row>
    <row r="336" spans="1:16" x14ac:dyDescent="0.25">
      <c r="A336">
        <v>331</v>
      </c>
      <c r="B336" s="105" t="s">
        <v>442</v>
      </c>
      <c r="C336" s="105">
        <v>210021142</v>
      </c>
      <c r="D336" s="98" t="s">
        <v>1819</v>
      </c>
      <c r="E336" s="106">
        <v>9</v>
      </c>
      <c r="F336" s="195" t="s">
        <v>1820</v>
      </c>
      <c r="G336" s="106">
        <v>11</v>
      </c>
      <c r="H336" s="106">
        <v>21002114200</v>
      </c>
      <c r="I336" s="106">
        <v>21002114200</v>
      </c>
      <c r="J336" s="106" t="s">
        <v>1172</v>
      </c>
      <c r="K336" s="107" t="s">
        <v>433</v>
      </c>
      <c r="L336" s="190">
        <v>-79200000</v>
      </c>
      <c r="M336" s="191">
        <v>-79200000</v>
      </c>
      <c r="N336" s="183">
        <v>-79200000</v>
      </c>
      <c r="O336" t="s">
        <v>1491</v>
      </c>
      <c r="P336" s="82">
        <v>79200000</v>
      </c>
    </row>
    <row r="337" spans="1:16" x14ac:dyDescent="0.25">
      <c r="A337">
        <v>332</v>
      </c>
      <c r="B337" s="105" t="s">
        <v>443</v>
      </c>
      <c r="C337" s="105">
        <v>210021149</v>
      </c>
      <c r="D337" s="98" t="s">
        <v>1821</v>
      </c>
      <c r="E337" s="106">
        <v>9</v>
      </c>
      <c r="F337" s="195" t="s">
        <v>1822</v>
      </c>
      <c r="G337" s="106">
        <v>11</v>
      </c>
      <c r="H337" s="106">
        <v>21002114900</v>
      </c>
      <c r="I337" s="106">
        <v>21002114900</v>
      </c>
      <c r="J337" s="106" t="s">
        <v>1173</v>
      </c>
      <c r="K337" s="107" t="s">
        <v>433</v>
      </c>
      <c r="L337" s="190">
        <v>-2501521</v>
      </c>
      <c r="M337" s="191">
        <v>-2501521</v>
      </c>
      <c r="N337" s="183">
        <v>-2501521</v>
      </c>
      <c r="O337" t="s">
        <v>1491</v>
      </c>
      <c r="P337" s="82">
        <v>2501521</v>
      </c>
    </row>
    <row r="338" spans="1:16" x14ac:dyDescent="0.25">
      <c r="A338">
        <v>333</v>
      </c>
      <c r="B338" s="105" t="s">
        <v>452</v>
      </c>
      <c r="C338" s="105">
        <v>2100301</v>
      </c>
      <c r="D338" s="98" t="s">
        <v>1823</v>
      </c>
      <c r="E338" s="106">
        <v>7</v>
      </c>
      <c r="F338" s="196" t="s">
        <v>1824</v>
      </c>
      <c r="G338" s="106">
        <v>11</v>
      </c>
      <c r="H338" s="106">
        <v>21003010000</v>
      </c>
      <c r="I338" s="106">
        <v>21003010000</v>
      </c>
      <c r="J338" s="28" t="s">
        <v>1203</v>
      </c>
      <c r="K338" s="107" t="s">
        <v>451</v>
      </c>
      <c r="L338" s="186">
        <v>-184968643386.23999</v>
      </c>
      <c r="M338" s="191">
        <v>-184968643386</v>
      </c>
      <c r="N338" s="183">
        <v>-184968643386</v>
      </c>
      <c r="O338" t="s">
        <v>1491</v>
      </c>
      <c r="P338" s="82">
        <v>184968643386</v>
      </c>
    </row>
    <row r="339" spans="1:16" x14ac:dyDescent="0.25">
      <c r="A339">
        <v>334</v>
      </c>
      <c r="B339" s="105" t="s">
        <v>453</v>
      </c>
      <c r="C339" s="105">
        <v>2100305</v>
      </c>
      <c r="D339" s="98" t="s">
        <v>1825</v>
      </c>
      <c r="E339" s="106">
        <v>7</v>
      </c>
      <c r="F339" s="196" t="s">
        <v>1826</v>
      </c>
      <c r="G339" s="106">
        <v>11</v>
      </c>
      <c r="H339" s="106">
        <v>21003050000</v>
      </c>
      <c r="I339" s="106">
        <v>21003050000</v>
      </c>
      <c r="J339" s="28" t="s">
        <v>1204</v>
      </c>
      <c r="K339" s="107" t="s">
        <v>451</v>
      </c>
      <c r="L339" s="186">
        <v>-55627201420</v>
      </c>
      <c r="M339" s="191">
        <v>-55627201420</v>
      </c>
      <c r="N339" s="183">
        <v>-55627201420</v>
      </c>
      <c r="O339" t="s">
        <v>1491</v>
      </c>
      <c r="P339" s="82">
        <v>55627201420</v>
      </c>
    </row>
    <row r="340" spans="1:16" x14ac:dyDescent="0.25">
      <c r="A340">
        <v>335</v>
      </c>
      <c r="B340" s="105" t="s">
        <v>454</v>
      </c>
      <c r="C340" s="105">
        <v>2100311</v>
      </c>
      <c r="D340" s="98" t="s">
        <v>1827</v>
      </c>
      <c r="E340" s="106">
        <v>7</v>
      </c>
      <c r="F340" s="196" t="s">
        <v>1828</v>
      </c>
      <c r="G340" s="106">
        <v>11</v>
      </c>
      <c r="H340" s="106">
        <v>21003110000</v>
      </c>
      <c r="I340" s="106">
        <v>21003110000</v>
      </c>
      <c r="J340" s="28" t="s">
        <v>1205</v>
      </c>
      <c r="K340" s="107" t="s">
        <v>451</v>
      </c>
      <c r="L340" s="186">
        <v>-6962348250</v>
      </c>
      <c r="M340" s="191">
        <v>-6962348250</v>
      </c>
      <c r="N340" s="183">
        <v>-6962348250</v>
      </c>
      <c r="O340" t="s">
        <v>1491</v>
      </c>
      <c r="P340" s="82">
        <v>6962348250</v>
      </c>
    </row>
    <row r="341" spans="1:16" x14ac:dyDescent="0.25">
      <c r="A341">
        <v>336</v>
      </c>
      <c r="B341" s="105" t="s">
        <v>455</v>
      </c>
      <c r="C341" s="105">
        <v>2100312</v>
      </c>
      <c r="D341" s="98" t="s">
        <v>1829</v>
      </c>
      <c r="E341" s="106">
        <v>7</v>
      </c>
      <c r="F341" s="196" t="s">
        <v>1830</v>
      </c>
      <c r="G341" s="106">
        <v>11</v>
      </c>
      <c r="H341" s="106">
        <v>21003120000</v>
      </c>
      <c r="I341" s="106">
        <v>21003120000</v>
      </c>
      <c r="J341" s="28" t="s">
        <v>1206</v>
      </c>
      <c r="K341" s="107" t="s">
        <v>451</v>
      </c>
      <c r="L341" s="186">
        <v>-5100000000</v>
      </c>
      <c r="M341" s="191">
        <v>-5100000000</v>
      </c>
      <c r="N341" s="183">
        <v>-5100000000</v>
      </c>
      <c r="O341" t="s">
        <v>1491</v>
      </c>
      <c r="P341" s="82">
        <v>5100000000</v>
      </c>
    </row>
    <row r="342" spans="1:16" x14ac:dyDescent="0.25">
      <c r="A342">
        <v>357</v>
      </c>
      <c r="B342" s="105" t="s">
        <v>903</v>
      </c>
      <c r="C342" s="105">
        <v>21004</v>
      </c>
      <c r="D342" s="98" t="s">
        <v>1831</v>
      </c>
      <c r="E342" s="106">
        <v>5</v>
      </c>
      <c r="F342" s="106" t="s">
        <v>1832</v>
      </c>
      <c r="G342" s="106">
        <v>11</v>
      </c>
      <c r="H342" s="106">
        <v>21004000000</v>
      </c>
      <c r="I342" s="106">
        <v>21004000000</v>
      </c>
      <c r="J342" s="28" t="s">
        <v>796</v>
      </c>
      <c r="K342" s="106" t="s">
        <v>483</v>
      </c>
      <c r="L342" s="186">
        <v>-4437754521</v>
      </c>
      <c r="M342" s="191">
        <v>-4437754521</v>
      </c>
      <c r="N342" s="183">
        <v>-4437754521</v>
      </c>
      <c r="O342" t="s">
        <v>1491</v>
      </c>
      <c r="P342" s="82">
        <v>4437754521</v>
      </c>
    </row>
    <row r="343" spans="1:16" x14ac:dyDescent="0.25">
      <c r="A343">
        <v>337</v>
      </c>
      <c r="B343" s="105" t="s">
        <v>458</v>
      </c>
      <c r="C343" s="105">
        <v>2100401</v>
      </c>
      <c r="D343" s="98" t="s">
        <v>1833</v>
      </c>
      <c r="E343" s="106">
        <v>7</v>
      </c>
      <c r="F343" s="196" t="s">
        <v>1834</v>
      </c>
      <c r="G343" s="106">
        <v>11</v>
      </c>
      <c r="H343" s="106">
        <v>21004010000</v>
      </c>
      <c r="I343" s="106">
        <v>21004010000</v>
      </c>
      <c r="J343" s="28" t="s">
        <v>459</v>
      </c>
      <c r="K343" s="107" t="s">
        <v>457</v>
      </c>
      <c r="L343" s="186">
        <v>-405484224</v>
      </c>
      <c r="M343" s="191">
        <v>-405484224</v>
      </c>
      <c r="N343" s="183">
        <v>-405484224</v>
      </c>
      <c r="O343" t="s">
        <v>1491</v>
      </c>
      <c r="P343" s="82">
        <v>405484224</v>
      </c>
    </row>
    <row r="344" spans="1:16" x14ac:dyDescent="0.25">
      <c r="A344">
        <v>338</v>
      </c>
      <c r="B344" s="105" t="s">
        <v>460</v>
      </c>
      <c r="C344" s="105">
        <v>2100402</v>
      </c>
      <c r="D344" s="98" t="s">
        <v>1835</v>
      </c>
      <c r="E344" s="106">
        <v>7</v>
      </c>
      <c r="F344" s="196" t="s">
        <v>1836</v>
      </c>
      <c r="G344" s="106">
        <v>11</v>
      </c>
      <c r="H344" s="106">
        <v>21004020000</v>
      </c>
      <c r="I344" s="106">
        <v>21004020000</v>
      </c>
      <c r="J344" s="28" t="s">
        <v>461</v>
      </c>
      <c r="K344" s="107" t="s">
        <v>457</v>
      </c>
      <c r="L344" s="186">
        <v>-144143518.09999999</v>
      </c>
      <c r="M344" s="191">
        <v>-144143518</v>
      </c>
      <c r="N344" s="183">
        <v>-144143518</v>
      </c>
      <c r="O344" t="s">
        <v>1491</v>
      </c>
      <c r="P344" s="82">
        <v>144143518</v>
      </c>
    </row>
    <row r="345" spans="1:16" x14ac:dyDescent="0.25">
      <c r="A345">
        <v>339</v>
      </c>
      <c r="B345" s="105" t="s">
        <v>462</v>
      </c>
      <c r="C345" s="105">
        <v>2100406</v>
      </c>
      <c r="D345" s="98" t="s">
        <v>1837</v>
      </c>
      <c r="E345" s="106">
        <v>7</v>
      </c>
      <c r="F345" s="196" t="s">
        <v>1838</v>
      </c>
      <c r="G345" s="106">
        <v>11</v>
      </c>
      <c r="H345" s="106">
        <v>21004060000</v>
      </c>
      <c r="I345" s="106">
        <v>21004060000</v>
      </c>
      <c r="J345" s="28" t="s">
        <v>463</v>
      </c>
      <c r="K345" s="107" t="s">
        <v>457</v>
      </c>
      <c r="L345" s="186">
        <v>-12755999.34</v>
      </c>
      <c r="M345" s="191">
        <v>-12755999</v>
      </c>
      <c r="N345" s="183">
        <v>-12755999</v>
      </c>
      <c r="O345" t="s">
        <v>1491</v>
      </c>
      <c r="P345" s="82">
        <v>12755999</v>
      </c>
    </row>
    <row r="346" spans="1:16" x14ac:dyDescent="0.25">
      <c r="A346">
        <v>340</v>
      </c>
      <c r="B346" s="105" t="s">
        <v>464</v>
      </c>
      <c r="C346" s="105">
        <v>2100408</v>
      </c>
      <c r="D346" s="98" t="s">
        <v>1839</v>
      </c>
      <c r="E346" s="106">
        <v>7</v>
      </c>
      <c r="F346" s="196" t="s">
        <v>1840</v>
      </c>
      <c r="G346" s="106">
        <v>11</v>
      </c>
      <c r="H346" s="106">
        <v>21004080000</v>
      </c>
      <c r="I346" s="106">
        <v>21004080000</v>
      </c>
      <c r="J346" s="28" t="s">
        <v>465</v>
      </c>
      <c r="K346" s="107" t="s">
        <v>457</v>
      </c>
      <c r="L346" s="186">
        <v>-5349859171</v>
      </c>
      <c r="M346" s="191">
        <v>-5349859171</v>
      </c>
      <c r="N346" s="183">
        <v>-5349859171</v>
      </c>
      <c r="O346" t="s">
        <v>1491</v>
      </c>
      <c r="P346" s="82">
        <v>5349859171</v>
      </c>
    </row>
    <row r="347" spans="1:16" x14ac:dyDescent="0.25">
      <c r="A347">
        <v>341</v>
      </c>
      <c r="B347" s="105" t="s">
        <v>466</v>
      </c>
      <c r="C347" s="105">
        <v>2100409</v>
      </c>
      <c r="D347" s="98" t="s">
        <v>1841</v>
      </c>
      <c r="E347" s="106">
        <v>7</v>
      </c>
      <c r="F347" s="196" t="s">
        <v>1842</v>
      </c>
      <c r="G347" s="106">
        <v>11</v>
      </c>
      <c r="H347" s="106">
        <v>21004090000</v>
      </c>
      <c r="I347" s="106">
        <v>21004090000</v>
      </c>
      <c r="J347" s="28" t="s">
        <v>467</v>
      </c>
      <c r="K347" s="107" t="s">
        <v>457</v>
      </c>
      <c r="L347" s="186">
        <v>-12337763</v>
      </c>
      <c r="M347" s="191">
        <v>-12337763</v>
      </c>
      <c r="N347" s="183">
        <v>-12337763</v>
      </c>
      <c r="O347" t="s">
        <v>1491</v>
      </c>
      <c r="P347" s="82">
        <v>12337763</v>
      </c>
    </row>
    <row r="348" spans="1:16" x14ac:dyDescent="0.25">
      <c r="A348">
        <v>342</v>
      </c>
      <c r="B348" s="105" t="s">
        <v>470</v>
      </c>
      <c r="C348" s="105">
        <v>2100501</v>
      </c>
      <c r="D348" s="98" t="s">
        <v>1843</v>
      </c>
      <c r="E348" s="106">
        <v>7</v>
      </c>
      <c r="F348" s="196" t="s">
        <v>1844</v>
      </c>
      <c r="G348" s="106">
        <v>11</v>
      </c>
      <c r="H348" s="106">
        <v>21005010000</v>
      </c>
      <c r="I348" s="106">
        <v>21005010000</v>
      </c>
      <c r="J348" s="41" t="s">
        <v>471</v>
      </c>
      <c r="K348" s="107" t="s">
        <v>469</v>
      </c>
      <c r="L348" s="186">
        <v>-1448457524</v>
      </c>
      <c r="M348" s="191">
        <v>-1448457524</v>
      </c>
      <c r="N348" s="183">
        <v>-1448457524</v>
      </c>
      <c r="O348" t="s">
        <v>1491</v>
      </c>
      <c r="P348" s="82">
        <v>1448457524</v>
      </c>
    </row>
    <row r="349" spans="1:16" x14ac:dyDescent="0.25">
      <c r="A349">
        <v>343</v>
      </c>
      <c r="B349" s="105" t="s">
        <v>472</v>
      </c>
      <c r="C349" s="105">
        <v>2100502</v>
      </c>
      <c r="D349" s="98" t="s">
        <v>1845</v>
      </c>
      <c r="E349" s="106">
        <v>7</v>
      </c>
      <c r="F349" s="196" t="s">
        <v>1846</v>
      </c>
      <c r="G349" s="106">
        <v>11</v>
      </c>
      <c r="H349" s="106">
        <v>21005020000</v>
      </c>
      <c r="I349" s="106">
        <v>21005020000</v>
      </c>
      <c r="J349" s="41" t="s">
        <v>473</v>
      </c>
      <c r="K349" s="107" t="s">
        <v>469</v>
      </c>
      <c r="L349" s="186">
        <v>-4863439</v>
      </c>
      <c r="M349" s="191">
        <v>-4863439</v>
      </c>
      <c r="N349" s="183">
        <v>-4863439</v>
      </c>
      <c r="O349" t="s">
        <v>1491</v>
      </c>
      <c r="P349" s="82">
        <v>4863439</v>
      </c>
    </row>
    <row r="350" spans="1:16" x14ac:dyDescent="0.25">
      <c r="A350">
        <v>344</v>
      </c>
      <c r="B350" s="105" t="s">
        <v>474</v>
      </c>
      <c r="C350" s="105">
        <v>2100503</v>
      </c>
      <c r="D350" s="98" t="s">
        <v>1847</v>
      </c>
      <c r="E350" s="106">
        <v>7</v>
      </c>
      <c r="F350" s="196" t="s">
        <v>1848</v>
      </c>
      <c r="G350" s="106">
        <v>11</v>
      </c>
      <c r="H350" s="106">
        <v>21005030000</v>
      </c>
      <c r="I350" s="106">
        <v>21005030000</v>
      </c>
      <c r="J350" s="41" t="s">
        <v>1207</v>
      </c>
      <c r="K350" s="107" t="s">
        <v>469</v>
      </c>
      <c r="L350" s="186">
        <v>-49559501.439999998</v>
      </c>
      <c r="M350" s="191">
        <v>-49559501</v>
      </c>
      <c r="N350" s="183">
        <v>-49559501</v>
      </c>
      <c r="O350" t="s">
        <v>1491</v>
      </c>
      <c r="P350" s="82">
        <v>49559501</v>
      </c>
    </row>
    <row r="351" spans="1:16" x14ac:dyDescent="0.25">
      <c r="A351">
        <v>345</v>
      </c>
      <c r="B351" s="105" t="s">
        <v>475</v>
      </c>
      <c r="C351" s="105">
        <v>2100508</v>
      </c>
      <c r="D351" s="98" t="s">
        <v>1849</v>
      </c>
      <c r="E351" s="106">
        <v>7</v>
      </c>
      <c r="F351" s="196" t="s">
        <v>1850</v>
      </c>
      <c r="G351" s="106">
        <v>11</v>
      </c>
      <c r="H351" s="106">
        <v>21005080000</v>
      </c>
      <c r="I351" s="106">
        <v>21005080000</v>
      </c>
      <c r="J351" s="41" t="s">
        <v>804</v>
      </c>
      <c r="K351" s="107" t="s">
        <v>469</v>
      </c>
      <c r="L351" s="186">
        <v>-1643000</v>
      </c>
      <c r="M351" s="191">
        <v>-1643000</v>
      </c>
      <c r="N351" s="183">
        <v>-1643000</v>
      </c>
      <c r="O351" t="s">
        <v>1491</v>
      </c>
      <c r="P351" s="82">
        <v>1643000</v>
      </c>
    </row>
    <row r="352" spans="1:16" x14ac:dyDescent="0.25">
      <c r="A352">
        <v>346</v>
      </c>
      <c r="B352" s="105" t="s">
        <v>476</v>
      </c>
      <c r="C352" s="105">
        <v>2100510</v>
      </c>
      <c r="D352" s="98" t="s">
        <v>1851</v>
      </c>
      <c r="E352" s="106">
        <v>7</v>
      </c>
      <c r="F352" s="196" t="s">
        <v>1852</v>
      </c>
      <c r="G352" s="106">
        <v>11</v>
      </c>
      <c r="H352" s="106">
        <v>21005100000</v>
      </c>
      <c r="I352" s="106">
        <v>21005100000</v>
      </c>
      <c r="J352" s="41" t="s">
        <v>477</v>
      </c>
      <c r="K352" s="107" t="s">
        <v>469</v>
      </c>
      <c r="L352" s="186">
        <v>-206899947</v>
      </c>
      <c r="M352" s="191">
        <v>-206899947</v>
      </c>
      <c r="N352" s="183">
        <v>-206899947</v>
      </c>
      <c r="O352" t="s">
        <v>1491</v>
      </c>
      <c r="P352" s="82">
        <v>206899947</v>
      </c>
    </row>
    <row r="353" spans="1:16" x14ac:dyDescent="0.25">
      <c r="A353">
        <v>347</v>
      </c>
      <c r="B353" s="105" t="s">
        <v>478</v>
      </c>
      <c r="C353" s="105">
        <v>2100511</v>
      </c>
      <c r="D353" s="98" t="s">
        <v>1853</v>
      </c>
      <c r="E353" s="106">
        <v>7</v>
      </c>
      <c r="F353" s="196" t="s">
        <v>1854</v>
      </c>
      <c r="G353" s="106">
        <v>11</v>
      </c>
      <c r="H353" s="106">
        <v>21005110000</v>
      </c>
      <c r="I353" s="106">
        <v>21005110000</v>
      </c>
      <c r="J353" s="41" t="s">
        <v>1208</v>
      </c>
      <c r="K353" s="107" t="s">
        <v>469</v>
      </c>
      <c r="L353" s="186">
        <v>-878081500.79999995</v>
      </c>
      <c r="M353" s="191">
        <v>-878081500</v>
      </c>
      <c r="N353" s="183">
        <v>-878081500</v>
      </c>
      <c r="O353" t="s">
        <v>1491</v>
      </c>
      <c r="P353" s="82">
        <v>878081500</v>
      </c>
    </row>
    <row r="354" spans="1:16" x14ac:dyDescent="0.25">
      <c r="A354">
        <v>348</v>
      </c>
      <c r="B354" s="105" t="s">
        <v>479</v>
      </c>
      <c r="C354" s="105">
        <v>2100512</v>
      </c>
      <c r="D354" s="98" t="s">
        <v>1855</v>
      </c>
      <c r="E354" s="106">
        <v>7</v>
      </c>
      <c r="F354" s="196" t="s">
        <v>1856</v>
      </c>
      <c r="G354" s="106">
        <v>11</v>
      </c>
      <c r="H354" s="106">
        <v>21005120000</v>
      </c>
      <c r="I354" s="106">
        <v>21005120000</v>
      </c>
      <c r="J354" s="41" t="s">
        <v>1209</v>
      </c>
      <c r="K354" s="107" t="s">
        <v>469</v>
      </c>
      <c r="L354" s="186">
        <v>-28495432</v>
      </c>
      <c r="M354" s="191">
        <v>-28495432</v>
      </c>
      <c r="N354" s="183">
        <v>-28495432</v>
      </c>
      <c r="O354" t="s">
        <v>1491</v>
      </c>
      <c r="P354" s="82">
        <v>28495432</v>
      </c>
    </row>
    <row r="355" spans="1:16" x14ac:dyDescent="0.25">
      <c r="A355">
        <v>349</v>
      </c>
      <c r="B355" s="105" t="s">
        <v>480</v>
      </c>
      <c r="C355" s="105">
        <v>2100534</v>
      </c>
      <c r="D355" s="98" t="s">
        <v>1857</v>
      </c>
      <c r="E355" s="106">
        <v>7</v>
      </c>
      <c r="F355" s="196" t="s">
        <v>1858</v>
      </c>
      <c r="G355" s="106">
        <v>11</v>
      </c>
      <c r="H355" s="106">
        <v>21005340000</v>
      </c>
      <c r="I355" s="106">
        <v>21005340000</v>
      </c>
      <c r="J355" s="120" t="s">
        <v>1210</v>
      </c>
      <c r="K355" s="107" t="s">
        <v>469</v>
      </c>
      <c r="L355" s="186">
        <v>-7400000</v>
      </c>
      <c r="M355" s="191">
        <v>-7400000</v>
      </c>
      <c r="N355" s="183">
        <v>-7400000</v>
      </c>
      <c r="O355" t="s">
        <v>1491</v>
      </c>
      <c r="P355" s="82">
        <v>7400000</v>
      </c>
    </row>
    <row r="356" spans="1:16" x14ac:dyDescent="0.25">
      <c r="A356">
        <v>350</v>
      </c>
      <c r="B356" s="105" t="s">
        <v>481</v>
      </c>
      <c r="C356" s="105">
        <v>2100544</v>
      </c>
      <c r="D356" s="98" t="s">
        <v>1859</v>
      </c>
      <c r="E356" s="106">
        <v>7</v>
      </c>
      <c r="F356" s="196" t="s">
        <v>1860</v>
      </c>
      <c r="G356" s="106">
        <v>11</v>
      </c>
      <c r="H356" s="106">
        <v>21005440000</v>
      </c>
      <c r="I356" s="106">
        <v>21005440000</v>
      </c>
      <c r="J356" s="28" t="s">
        <v>1211</v>
      </c>
      <c r="K356" s="107" t="s">
        <v>469</v>
      </c>
      <c r="L356" s="186">
        <v>-460200</v>
      </c>
      <c r="M356" s="191">
        <v>-460200</v>
      </c>
      <c r="N356" s="183">
        <v>-460200</v>
      </c>
      <c r="O356" t="s">
        <v>1491</v>
      </c>
      <c r="P356" s="82">
        <v>460200</v>
      </c>
    </row>
    <row r="357" spans="1:16" x14ac:dyDescent="0.25">
      <c r="A357">
        <v>351</v>
      </c>
      <c r="B357" s="105" t="s">
        <v>446</v>
      </c>
      <c r="C357" s="105">
        <v>2100602</v>
      </c>
      <c r="D357" s="98" t="s">
        <v>1861</v>
      </c>
      <c r="E357" s="106">
        <v>7</v>
      </c>
      <c r="F357" s="196" t="s">
        <v>1862</v>
      </c>
      <c r="G357" s="106">
        <v>11</v>
      </c>
      <c r="H357" s="106">
        <v>21006020000</v>
      </c>
      <c r="I357" s="106">
        <v>21006020000</v>
      </c>
      <c r="J357" s="28" t="s">
        <v>447</v>
      </c>
      <c r="K357" s="107" t="s">
        <v>445</v>
      </c>
      <c r="L357" s="186">
        <v>-10605135978.75</v>
      </c>
      <c r="M357" s="191">
        <v>-10605135978</v>
      </c>
      <c r="N357" s="183">
        <v>-10605135978</v>
      </c>
      <c r="O357" t="s">
        <v>1491</v>
      </c>
      <c r="P357" s="82">
        <v>10605135978</v>
      </c>
    </row>
    <row r="358" spans="1:16" x14ac:dyDescent="0.25">
      <c r="A358">
        <v>352</v>
      </c>
      <c r="B358" s="105" t="s">
        <v>448</v>
      </c>
      <c r="C358" s="105">
        <v>2100603</v>
      </c>
      <c r="D358" s="98" t="s">
        <v>1863</v>
      </c>
      <c r="E358" s="106">
        <v>7</v>
      </c>
      <c r="F358" s="196" t="s">
        <v>1864</v>
      </c>
      <c r="G358" s="106">
        <v>11</v>
      </c>
      <c r="H358" s="106">
        <v>21006030000</v>
      </c>
      <c r="I358" s="106">
        <v>21006030000</v>
      </c>
      <c r="J358" s="28" t="s">
        <v>449</v>
      </c>
      <c r="K358" s="107" t="s">
        <v>445</v>
      </c>
      <c r="L358" s="186">
        <v>-1676727273</v>
      </c>
      <c r="M358" s="191">
        <v>-1676727273</v>
      </c>
      <c r="N358" s="183">
        <v>-1676727273</v>
      </c>
      <c r="O358" t="s">
        <v>1491</v>
      </c>
      <c r="P358" s="82">
        <v>1676727273</v>
      </c>
    </row>
    <row r="359" spans="1:16" x14ac:dyDescent="0.25">
      <c r="A359">
        <v>353</v>
      </c>
      <c r="B359" s="105" t="s">
        <v>486</v>
      </c>
      <c r="C359" s="105">
        <v>2100703</v>
      </c>
      <c r="D359" s="98" t="s">
        <v>1865</v>
      </c>
      <c r="E359" s="106">
        <v>7</v>
      </c>
      <c r="F359" s="196" t="s">
        <v>1866</v>
      </c>
      <c r="G359" s="106">
        <v>11</v>
      </c>
      <c r="H359" s="106">
        <v>21007030000</v>
      </c>
      <c r="I359" s="106">
        <v>21007030000</v>
      </c>
      <c r="J359" s="28" t="s">
        <v>487</v>
      </c>
      <c r="K359" s="106" t="s">
        <v>483</v>
      </c>
      <c r="L359" s="186">
        <v>-1747199680</v>
      </c>
      <c r="M359" s="191">
        <v>-1747199680</v>
      </c>
      <c r="N359" s="183">
        <v>-1747199680</v>
      </c>
      <c r="O359" t="s">
        <v>1491</v>
      </c>
      <c r="P359" s="82">
        <v>1747199680</v>
      </c>
    </row>
    <row r="360" spans="1:16" x14ac:dyDescent="0.25">
      <c r="A360">
        <v>354</v>
      </c>
      <c r="B360" s="94" t="s">
        <v>489</v>
      </c>
      <c r="C360" s="94">
        <v>2100801</v>
      </c>
      <c r="D360" s="98" t="s">
        <v>1867</v>
      </c>
      <c r="E360" s="106">
        <v>7</v>
      </c>
      <c r="F360" s="196" t="s">
        <v>1868</v>
      </c>
      <c r="G360" s="106">
        <v>11</v>
      </c>
      <c r="H360" s="106">
        <v>21008010000</v>
      </c>
      <c r="I360" s="106">
        <v>21008010000</v>
      </c>
      <c r="J360" s="31" t="s">
        <v>490</v>
      </c>
      <c r="K360" s="106" t="s">
        <v>483</v>
      </c>
      <c r="L360" s="186">
        <v>-21252629721</v>
      </c>
      <c r="M360" s="191">
        <v>-21252629721</v>
      </c>
      <c r="N360" s="183">
        <v>-21252629721</v>
      </c>
      <c r="O360" t="s">
        <v>1491</v>
      </c>
      <c r="P360" s="82">
        <v>21252629721</v>
      </c>
    </row>
    <row r="361" spans="1:16" x14ac:dyDescent="0.25">
      <c r="A361">
        <v>355</v>
      </c>
      <c r="B361" s="105" t="s">
        <v>484</v>
      </c>
      <c r="C361" s="105">
        <v>2100901</v>
      </c>
      <c r="D361" s="98" t="s">
        <v>1869</v>
      </c>
      <c r="E361" s="106">
        <v>7</v>
      </c>
      <c r="F361" s="196" t="s">
        <v>1870</v>
      </c>
      <c r="G361" s="106">
        <v>11</v>
      </c>
      <c r="H361" s="106">
        <v>21009010000</v>
      </c>
      <c r="I361" s="106">
        <v>21009010000</v>
      </c>
      <c r="J361" s="47" t="s">
        <v>485</v>
      </c>
      <c r="K361" s="106" t="s">
        <v>483</v>
      </c>
      <c r="L361" s="186">
        <v>-3597800</v>
      </c>
      <c r="M361" s="191">
        <v>-3597800</v>
      </c>
      <c r="N361" s="183">
        <v>-3597800</v>
      </c>
      <c r="O361" t="s">
        <v>1491</v>
      </c>
      <c r="P361" s="82">
        <v>3597800</v>
      </c>
    </row>
    <row r="362" spans="1:16" x14ac:dyDescent="0.25">
      <c r="A362">
        <v>356</v>
      </c>
      <c r="B362" s="105" t="s">
        <v>491</v>
      </c>
      <c r="C362" s="105">
        <v>2110301</v>
      </c>
      <c r="D362" s="98" t="s">
        <v>1871</v>
      </c>
      <c r="E362" s="106">
        <v>7</v>
      </c>
      <c r="F362" s="196" t="s">
        <v>1872</v>
      </c>
      <c r="G362" s="106">
        <v>11</v>
      </c>
      <c r="H362" s="106">
        <v>21103010000</v>
      </c>
      <c r="I362" s="106">
        <v>21103010000</v>
      </c>
      <c r="J362" s="30" t="s">
        <v>492</v>
      </c>
      <c r="K362" s="95" t="s">
        <v>451</v>
      </c>
      <c r="L362" s="186">
        <v>-4061370000</v>
      </c>
      <c r="M362" s="191">
        <v>-4061370000</v>
      </c>
      <c r="N362" s="183">
        <v>-4061370000</v>
      </c>
      <c r="O362" t="s">
        <v>1491</v>
      </c>
      <c r="P362" s="82">
        <v>4061370000</v>
      </c>
    </row>
    <row r="363" spans="1:16" x14ac:dyDescent="0.25">
      <c r="A363">
        <v>358</v>
      </c>
      <c r="B363" s="97" t="s">
        <v>495</v>
      </c>
      <c r="C363" s="97" t="s">
        <v>894</v>
      </c>
      <c r="D363" s="98" t="s">
        <v>894</v>
      </c>
      <c r="E363" s="106">
        <v>5</v>
      </c>
      <c r="F363" s="106" t="s">
        <v>1873</v>
      </c>
      <c r="G363" s="106">
        <v>11</v>
      </c>
      <c r="H363" s="106">
        <v>21105000000</v>
      </c>
      <c r="I363" s="106">
        <v>21105000000</v>
      </c>
      <c r="J363" s="106" t="s">
        <v>496</v>
      </c>
      <c r="K363" s="106" t="s">
        <v>496</v>
      </c>
      <c r="L363" s="186">
        <v>-15000000000</v>
      </c>
      <c r="M363" s="191">
        <v>-15000000000</v>
      </c>
      <c r="N363" s="183">
        <v>-15000000000</v>
      </c>
      <c r="O363" t="s">
        <v>1491</v>
      </c>
      <c r="P363" s="82">
        <v>15000000000</v>
      </c>
    </row>
    <row r="364" spans="1:16" x14ac:dyDescent="0.25">
      <c r="A364">
        <v>359</v>
      </c>
      <c r="B364" s="105">
        <v>21201</v>
      </c>
      <c r="C364" s="105">
        <v>21201</v>
      </c>
      <c r="D364" s="98" t="s">
        <v>1874</v>
      </c>
      <c r="E364" s="106">
        <v>5</v>
      </c>
      <c r="F364" s="106" t="s">
        <v>1875</v>
      </c>
      <c r="G364" s="106">
        <v>11</v>
      </c>
      <c r="H364" s="106">
        <v>21201000000</v>
      </c>
      <c r="I364" s="106">
        <v>21201000000</v>
      </c>
      <c r="J364" s="31" t="s">
        <v>500</v>
      </c>
      <c r="K364" s="85" t="s">
        <v>499</v>
      </c>
      <c r="L364" s="186">
        <v>-70000000000</v>
      </c>
      <c r="M364" s="191">
        <v>-70000000000</v>
      </c>
      <c r="N364" s="183">
        <v>-70000000000</v>
      </c>
      <c r="O364" t="s">
        <v>1491</v>
      </c>
      <c r="P364" s="82">
        <v>70000000000</v>
      </c>
    </row>
    <row r="365" spans="1:16" x14ac:dyDescent="0.25">
      <c r="A365">
        <v>360</v>
      </c>
      <c r="B365" s="105">
        <v>21202</v>
      </c>
      <c r="C365" s="105">
        <v>21202</v>
      </c>
      <c r="D365" s="98" t="s">
        <v>1876</v>
      </c>
      <c r="E365" s="106">
        <v>5</v>
      </c>
      <c r="F365" s="106" t="s">
        <v>1877</v>
      </c>
      <c r="G365" s="106">
        <v>11</v>
      </c>
      <c r="H365" s="106">
        <v>21202000000</v>
      </c>
      <c r="I365" s="106">
        <v>21202000000</v>
      </c>
      <c r="J365" s="85" t="s">
        <v>797</v>
      </c>
      <c r="K365" s="85" t="s">
        <v>499</v>
      </c>
      <c r="L365" s="186">
        <v>-40429110580</v>
      </c>
      <c r="M365" s="191">
        <v>-40429110580</v>
      </c>
      <c r="N365" s="183">
        <v>-40429110580</v>
      </c>
      <c r="O365" t="s">
        <v>1491</v>
      </c>
      <c r="P365" s="82">
        <v>40429110580</v>
      </c>
    </row>
    <row r="366" spans="1:16" x14ac:dyDescent="0.25">
      <c r="A366">
        <v>361</v>
      </c>
      <c r="B366" s="105">
        <v>21203</v>
      </c>
      <c r="C366" s="105">
        <v>21203</v>
      </c>
      <c r="D366" s="98" t="s">
        <v>1878</v>
      </c>
      <c r="E366" s="106">
        <v>5</v>
      </c>
      <c r="F366" s="106" t="s">
        <v>1879</v>
      </c>
      <c r="G366" s="106">
        <v>11</v>
      </c>
      <c r="H366" s="106">
        <v>21203000000</v>
      </c>
      <c r="I366" s="106">
        <v>21203000000</v>
      </c>
      <c r="J366" s="85" t="s">
        <v>501</v>
      </c>
      <c r="K366" s="85" t="s">
        <v>499</v>
      </c>
      <c r="L366" s="186">
        <v>-175237350527</v>
      </c>
      <c r="M366" s="191">
        <v>-175237350527</v>
      </c>
      <c r="N366" s="183">
        <v>-175237350527</v>
      </c>
      <c r="O366" t="s">
        <v>1491</v>
      </c>
      <c r="P366" s="82">
        <v>175237350527</v>
      </c>
    </row>
    <row r="367" spans="1:16" x14ac:dyDescent="0.25">
      <c r="A367">
        <v>362</v>
      </c>
      <c r="B367" s="105">
        <v>21204</v>
      </c>
      <c r="C367" s="105">
        <v>21204</v>
      </c>
      <c r="D367" s="98" t="s">
        <v>1880</v>
      </c>
      <c r="E367" s="106">
        <v>5</v>
      </c>
      <c r="F367" s="106" t="s">
        <v>1881</v>
      </c>
      <c r="G367" s="106">
        <v>11</v>
      </c>
      <c r="H367" s="106">
        <v>21204000000</v>
      </c>
      <c r="I367" s="106">
        <v>21204000000</v>
      </c>
      <c r="J367" s="85" t="s">
        <v>502</v>
      </c>
      <c r="K367" s="85" t="s">
        <v>807</v>
      </c>
      <c r="L367" s="186">
        <v>17959682224</v>
      </c>
      <c r="M367" s="191">
        <v>17959682224</v>
      </c>
      <c r="N367" s="183">
        <v>17959682224</v>
      </c>
      <c r="O367" t="s">
        <v>1262</v>
      </c>
      <c r="P367" s="82">
        <v>17959682224</v>
      </c>
    </row>
    <row r="368" spans="1:16" x14ac:dyDescent="0.25">
      <c r="A368">
        <v>363</v>
      </c>
      <c r="B368" s="105">
        <v>21205</v>
      </c>
      <c r="C368" s="105">
        <v>21205</v>
      </c>
      <c r="D368" s="98" t="s">
        <v>1882</v>
      </c>
      <c r="E368" s="106">
        <v>5</v>
      </c>
      <c r="F368" s="106" t="s">
        <v>1883</v>
      </c>
      <c r="G368" s="106">
        <v>11</v>
      </c>
      <c r="H368" s="106">
        <v>21205000000</v>
      </c>
      <c r="I368" s="106">
        <v>21205000000</v>
      </c>
      <c r="J368" s="85" t="s">
        <v>503</v>
      </c>
      <c r="K368" s="85" t="s">
        <v>499</v>
      </c>
      <c r="L368" s="186">
        <v>27000000000</v>
      </c>
      <c r="M368" s="191">
        <v>27000000000</v>
      </c>
      <c r="N368" s="183">
        <v>27000000000</v>
      </c>
      <c r="O368" t="s">
        <v>1262</v>
      </c>
      <c r="P368" s="82">
        <v>27000000000</v>
      </c>
    </row>
    <row r="369" spans="1:16" x14ac:dyDescent="0.25">
      <c r="A369">
        <v>364</v>
      </c>
      <c r="B369" s="105">
        <v>21206</v>
      </c>
      <c r="C369" s="105">
        <v>21206</v>
      </c>
      <c r="D369" s="98" t="s">
        <v>1884</v>
      </c>
      <c r="E369" s="106">
        <v>5</v>
      </c>
      <c r="F369" s="106" t="s">
        <v>1885</v>
      </c>
      <c r="G369" s="106">
        <v>11</v>
      </c>
      <c r="H369" s="106">
        <v>21206000000</v>
      </c>
      <c r="I369" s="106">
        <v>21206000000</v>
      </c>
      <c r="J369" s="31" t="s">
        <v>504</v>
      </c>
      <c r="K369" s="85" t="s">
        <v>499</v>
      </c>
      <c r="L369" s="186">
        <v>-29620014015.179817</v>
      </c>
      <c r="M369" s="191">
        <v>-29620014015</v>
      </c>
      <c r="N369" s="183">
        <v>-29620014015</v>
      </c>
      <c r="O369" t="s">
        <v>1491</v>
      </c>
      <c r="P369" s="82">
        <v>29620014015</v>
      </c>
    </row>
    <row r="370" spans="1:16" x14ac:dyDescent="0.25">
      <c r="L370" s="46"/>
    </row>
    <row r="371" spans="1:16" x14ac:dyDescent="0.25">
      <c r="L371" s="46"/>
    </row>
    <row r="372" spans="1:16" x14ac:dyDescent="0.25">
      <c r="L372" s="46"/>
    </row>
    <row r="373" spans="1:16" x14ac:dyDescent="0.25">
      <c r="L373" s="46"/>
    </row>
    <row r="374" spans="1:16" x14ac:dyDescent="0.25">
      <c r="L374" s="46"/>
    </row>
    <row r="375" spans="1:16" x14ac:dyDescent="0.25">
      <c r="L375" s="46"/>
    </row>
    <row r="376" spans="1:16" x14ac:dyDescent="0.25">
      <c r="L376" s="46"/>
    </row>
    <row r="377" spans="1:16" x14ac:dyDescent="0.25">
      <c r="L377" s="46"/>
    </row>
    <row r="378" spans="1:16" x14ac:dyDescent="0.25">
      <c r="L378" s="46"/>
    </row>
    <row r="379" spans="1:16" x14ac:dyDescent="0.25">
      <c r="L379" s="46"/>
    </row>
    <row r="380" spans="1:16" x14ac:dyDescent="0.25">
      <c r="L380" s="46"/>
    </row>
    <row r="381" spans="1:16" x14ac:dyDescent="0.25">
      <c r="L381" s="46"/>
    </row>
    <row r="382" spans="1:16" x14ac:dyDescent="0.25">
      <c r="L382" s="46"/>
    </row>
    <row r="383" spans="1:16" x14ac:dyDescent="0.25">
      <c r="L383" s="46"/>
    </row>
    <row r="384" spans="1:16" x14ac:dyDescent="0.25">
      <c r="L384" s="46"/>
    </row>
    <row r="385" spans="12:12" x14ac:dyDescent="0.25">
      <c r="L385" s="46"/>
    </row>
    <row r="386" spans="12:12" x14ac:dyDescent="0.25">
      <c r="L386" s="46"/>
    </row>
    <row r="387" spans="12:12" x14ac:dyDescent="0.25">
      <c r="L387" s="46"/>
    </row>
    <row r="388" spans="12:12" x14ac:dyDescent="0.25">
      <c r="L388" s="46"/>
    </row>
    <row r="389" spans="12:12" x14ac:dyDescent="0.25">
      <c r="L389" s="46"/>
    </row>
    <row r="390" spans="12:12" x14ac:dyDescent="0.25">
      <c r="L390" s="46"/>
    </row>
    <row r="391" spans="12:12" x14ac:dyDescent="0.25">
      <c r="L391" s="46"/>
    </row>
    <row r="392" spans="12:12" x14ac:dyDescent="0.25">
      <c r="L392" s="46"/>
    </row>
    <row r="393" spans="12:12" x14ac:dyDescent="0.25">
      <c r="L393" s="46"/>
    </row>
    <row r="394" spans="12:12" x14ac:dyDescent="0.25">
      <c r="L394" s="46"/>
    </row>
    <row r="395" spans="12:12" x14ac:dyDescent="0.25">
      <c r="L395" s="46"/>
    </row>
    <row r="396" spans="12:12" x14ac:dyDescent="0.25">
      <c r="L396" s="46"/>
    </row>
    <row r="397" spans="12:12" x14ac:dyDescent="0.25">
      <c r="L397" s="46"/>
    </row>
    <row r="398" spans="12:12" x14ac:dyDescent="0.25">
      <c r="L398" s="46"/>
    </row>
    <row r="399" spans="12:12" x14ac:dyDescent="0.25">
      <c r="L399" s="46"/>
    </row>
    <row r="400" spans="12:12" x14ac:dyDescent="0.25">
      <c r="L400" s="46"/>
    </row>
    <row r="401" spans="12:12" x14ac:dyDescent="0.25">
      <c r="L401" s="46"/>
    </row>
    <row r="402" spans="12:12" x14ac:dyDescent="0.25">
      <c r="L402" s="46"/>
    </row>
    <row r="403" spans="12:12" x14ac:dyDescent="0.25">
      <c r="L403" s="46"/>
    </row>
    <row r="404" spans="12:12" x14ac:dyDescent="0.25">
      <c r="L404" s="46"/>
    </row>
    <row r="405" spans="12:12" x14ac:dyDescent="0.25">
      <c r="L405" s="46"/>
    </row>
    <row r="406" spans="12:12" x14ac:dyDescent="0.25">
      <c r="L406" s="46"/>
    </row>
    <row r="407" spans="12:12" x14ac:dyDescent="0.25">
      <c r="L407" s="46"/>
    </row>
    <row r="408" spans="12:12" x14ac:dyDescent="0.25">
      <c r="L408" s="46"/>
    </row>
    <row r="409" spans="12:12" x14ac:dyDescent="0.25">
      <c r="L409" s="46"/>
    </row>
    <row r="410" spans="12:12" x14ac:dyDescent="0.25">
      <c r="L410" s="46"/>
    </row>
    <row r="411" spans="12:12" x14ac:dyDescent="0.25">
      <c r="L411" s="46"/>
    </row>
    <row r="412" spans="12:12" x14ac:dyDescent="0.25">
      <c r="L412" s="46"/>
    </row>
    <row r="413" spans="12:12" x14ac:dyDescent="0.25">
      <c r="L413" s="46"/>
    </row>
    <row r="414" spans="12:12" x14ac:dyDescent="0.25">
      <c r="L414" s="46"/>
    </row>
    <row r="415" spans="12:12" x14ac:dyDescent="0.25">
      <c r="L415" s="46"/>
    </row>
    <row r="416" spans="12:12" x14ac:dyDescent="0.25">
      <c r="L416" s="46"/>
    </row>
    <row r="417" spans="12:12" x14ac:dyDescent="0.25">
      <c r="L417" s="46"/>
    </row>
    <row r="418" spans="12:12" x14ac:dyDescent="0.25">
      <c r="L418" s="46"/>
    </row>
    <row r="419" spans="12:12" x14ac:dyDescent="0.25">
      <c r="L419" s="46"/>
    </row>
    <row r="420" spans="12:12" x14ac:dyDescent="0.25">
      <c r="L420" s="46"/>
    </row>
    <row r="421" spans="12:12" x14ac:dyDescent="0.25">
      <c r="L421" s="46"/>
    </row>
    <row r="422" spans="12:12" x14ac:dyDescent="0.25">
      <c r="L422" s="46"/>
    </row>
    <row r="423" spans="12:12" x14ac:dyDescent="0.25">
      <c r="L423" s="46"/>
    </row>
    <row r="424" spans="12:12" x14ac:dyDescent="0.25">
      <c r="L424" s="46"/>
    </row>
    <row r="425" spans="12:12" x14ac:dyDescent="0.25">
      <c r="L425" s="46"/>
    </row>
    <row r="426" spans="12:12" x14ac:dyDescent="0.25">
      <c r="L426" s="46"/>
    </row>
    <row r="427" spans="12:12" x14ac:dyDescent="0.25">
      <c r="L427" s="46"/>
    </row>
    <row r="428" spans="12:12" x14ac:dyDescent="0.25">
      <c r="L428" s="46"/>
    </row>
    <row r="429" spans="12:12" x14ac:dyDescent="0.25">
      <c r="L429" s="46"/>
    </row>
    <row r="430" spans="12:12" x14ac:dyDescent="0.25">
      <c r="L430" s="46"/>
    </row>
    <row r="431" spans="12:12" x14ac:dyDescent="0.25">
      <c r="L431" s="46"/>
    </row>
    <row r="432" spans="12:12" x14ac:dyDescent="0.25">
      <c r="L432" s="46"/>
    </row>
    <row r="433" spans="12:12" x14ac:dyDescent="0.25">
      <c r="L433" s="46"/>
    </row>
    <row r="434" spans="12:12" x14ac:dyDescent="0.25">
      <c r="L434" s="46"/>
    </row>
    <row r="435" spans="12:12" x14ac:dyDescent="0.25">
      <c r="L435" s="46"/>
    </row>
    <row r="436" spans="12:12" x14ac:dyDescent="0.25">
      <c r="L436" s="46"/>
    </row>
    <row r="437" spans="12:12" x14ac:dyDescent="0.25">
      <c r="L437" s="46"/>
    </row>
    <row r="438" spans="12:12" x14ac:dyDescent="0.25">
      <c r="L438" s="46"/>
    </row>
    <row r="439" spans="12:12" x14ac:dyDescent="0.25">
      <c r="L439" s="46"/>
    </row>
    <row r="440" spans="12:12" x14ac:dyDescent="0.25">
      <c r="L440" s="46"/>
    </row>
    <row r="441" spans="12:12" x14ac:dyDescent="0.25">
      <c r="L441" s="46"/>
    </row>
    <row r="442" spans="12:12" x14ac:dyDescent="0.25">
      <c r="L442" s="46"/>
    </row>
    <row r="443" spans="12:12" x14ac:dyDescent="0.25">
      <c r="L443" s="46"/>
    </row>
    <row r="444" spans="12:12" x14ac:dyDescent="0.25">
      <c r="L444" s="46"/>
    </row>
    <row r="445" spans="12:12" x14ac:dyDescent="0.25">
      <c r="L445" s="46"/>
    </row>
    <row r="446" spans="12:12" x14ac:dyDescent="0.25">
      <c r="L446" s="46"/>
    </row>
    <row r="447" spans="12:12" x14ac:dyDescent="0.25">
      <c r="L447" s="46"/>
    </row>
    <row r="448" spans="12:12" x14ac:dyDescent="0.25">
      <c r="L448" s="46"/>
    </row>
    <row r="449" spans="12:12" x14ac:dyDescent="0.25">
      <c r="L449" s="46"/>
    </row>
    <row r="450" spans="12:12" x14ac:dyDescent="0.25">
      <c r="L450" s="46"/>
    </row>
    <row r="451" spans="12:12" x14ac:dyDescent="0.25">
      <c r="L451" s="46"/>
    </row>
    <row r="452" spans="12:12" x14ac:dyDescent="0.25">
      <c r="L452" s="46"/>
    </row>
    <row r="453" spans="12:12" x14ac:dyDescent="0.25">
      <c r="L453" s="46"/>
    </row>
    <row r="454" spans="12:12" x14ac:dyDescent="0.25">
      <c r="L454" s="46"/>
    </row>
    <row r="455" spans="12:12" x14ac:dyDescent="0.25">
      <c r="L455" s="46"/>
    </row>
    <row r="456" spans="12:12" x14ac:dyDescent="0.25">
      <c r="L456" s="46"/>
    </row>
    <row r="457" spans="12:12" x14ac:dyDescent="0.25">
      <c r="L457" s="46"/>
    </row>
    <row r="458" spans="12:12" x14ac:dyDescent="0.25">
      <c r="L458" s="46"/>
    </row>
    <row r="459" spans="12:12" x14ac:dyDescent="0.25">
      <c r="L459" s="46"/>
    </row>
    <row r="460" spans="12:12" x14ac:dyDescent="0.25">
      <c r="L460" s="46"/>
    </row>
    <row r="461" spans="12:12" x14ac:dyDescent="0.25">
      <c r="L461" s="46"/>
    </row>
    <row r="462" spans="12:12" x14ac:dyDescent="0.25">
      <c r="L462" s="46"/>
    </row>
    <row r="463" spans="12:12" x14ac:dyDescent="0.25">
      <c r="L463" s="46"/>
    </row>
    <row r="464" spans="12:12" x14ac:dyDescent="0.25">
      <c r="L464" s="46"/>
    </row>
    <row r="465" spans="12:12" x14ac:dyDescent="0.25">
      <c r="L465" s="46"/>
    </row>
    <row r="466" spans="12:12" x14ac:dyDescent="0.25">
      <c r="L466" s="46"/>
    </row>
    <row r="467" spans="12:12" x14ac:dyDescent="0.25">
      <c r="L467" s="46"/>
    </row>
    <row r="468" spans="12:12" x14ac:dyDescent="0.25">
      <c r="L468" s="46"/>
    </row>
    <row r="469" spans="12:12" x14ac:dyDescent="0.25">
      <c r="L469" s="46"/>
    </row>
    <row r="470" spans="12:12" x14ac:dyDescent="0.25">
      <c r="L470" s="46"/>
    </row>
    <row r="471" spans="12:12" x14ac:dyDescent="0.25">
      <c r="L471" s="46"/>
    </row>
    <row r="472" spans="12:12" x14ac:dyDescent="0.25">
      <c r="L472" s="46"/>
    </row>
    <row r="473" spans="12:12" x14ac:dyDescent="0.25">
      <c r="L473" s="46"/>
    </row>
  </sheetData>
  <autoFilter ref="A5:N369">
    <sortState ref="A6:O369">
      <sortCondition ref="H5:H36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6"/>
  <sheetViews>
    <sheetView workbookViewId="0">
      <selection activeCell="C18" sqref="C18"/>
    </sheetView>
  </sheetViews>
  <sheetFormatPr defaultRowHeight="15" x14ac:dyDescent="0.25"/>
  <cols>
    <col min="1" max="1" width="39.7109375" customWidth="1"/>
    <col min="2" max="2" width="20.85546875" customWidth="1"/>
  </cols>
  <sheetData>
    <row r="3" spans="1:2" x14ac:dyDescent="0.25">
      <c r="A3" s="199" t="s">
        <v>909</v>
      </c>
      <c r="B3" t="s">
        <v>911</v>
      </c>
    </row>
    <row r="4" spans="1:2" x14ac:dyDescent="0.25">
      <c r="A4" s="201" t="s">
        <v>800</v>
      </c>
      <c r="B4" s="200">
        <v>1</v>
      </c>
    </row>
    <row r="5" spans="1:2" x14ac:dyDescent="0.25">
      <c r="A5" s="201" t="s">
        <v>264</v>
      </c>
      <c r="B5" s="200">
        <v>1</v>
      </c>
    </row>
    <row r="6" spans="1:2" x14ac:dyDescent="0.25">
      <c r="A6" s="201" t="s">
        <v>266</v>
      </c>
      <c r="B6" s="200">
        <v>1</v>
      </c>
    </row>
    <row r="7" spans="1:2" x14ac:dyDescent="0.25">
      <c r="A7" s="201" t="s">
        <v>272</v>
      </c>
      <c r="B7" s="200">
        <v>1</v>
      </c>
    </row>
    <row r="8" spans="1:2" x14ac:dyDescent="0.25">
      <c r="A8" s="201" t="s">
        <v>274</v>
      </c>
      <c r="B8" s="200">
        <v>1</v>
      </c>
    </row>
    <row r="9" spans="1:2" x14ac:dyDescent="0.25">
      <c r="A9" s="201" t="s">
        <v>270</v>
      </c>
      <c r="B9" s="200">
        <v>1</v>
      </c>
    </row>
    <row r="10" spans="1:2" x14ac:dyDescent="0.25">
      <c r="A10" s="201" t="s">
        <v>268</v>
      </c>
      <c r="B10" s="200">
        <v>1</v>
      </c>
    </row>
    <row r="11" spans="1:2" x14ac:dyDescent="0.25">
      <c r="A11" s="201" t="s">
        <v>799</v>
      </c>
      <c r="B11" s="200">
        <v>1</v>
      </c>
    </row>
    <row r="12" spans="1:2" x14ac:dyDescent="0.25">
      <c r="A12" s="201" t="s">
        <v>220</v>
      </c>
      <c r="B12" s="200">
        <v>1</v>
      </c>
    </row>
    <row r="13" spans="1:2" x14ac:dyDescent="0.25">
      <c r="A13" s="201" t="s">
        <v>226</v>
      </c>
      <c r="B13" s="200">
        <v>1</v>
      </c>
    </row>
    <row r="14" spans="1:2" x14ac:dyDescent="0.25">
      <c r="A14" s="201" t="s">
        <v>251</v>
      </c>
      <c r="B14" s="200">
        <v>1</v>
      </c>
    </row>
    <row r="15" spans="1:2" x14ac:dyDescent="0.25">
      <c r="A15" s="201" t="s">
        <v>83</v>
      </c>
      <c r="B15" s="200">
        <v>1</v>
      </c>
    </row>
    <row r="16" spans="1:2" x14ac:dyDescent="0.25">
      <c r="A16" s="201" t="s">
        <v>492</v>
      </c>
      <c r="B16" s="200">
        <v>1</v>
      </c>
    </row>
    <row r="17" spans="1:3" x14ac:dyDescent="0.25">
      <c r="A17" s="201" t="s">
        <v>51</v>
      </c>
      <c r="B17" s="200">
        <v>1</v>
      </c>
    </row>
    <row r="18" spans="1:3" x14ac:dyDescent="0.25">
      <c r="A18" s="201" t="s">
        <v>65</v>
      </c>
      <c r="B18" s="200">
        <v>1</v>
      </c>
    </row>
    <row r="19" spans="1:3" x14ac:dyDescent="0.25">
      <c r="A19" s="201" t="s">
        <v>67</v>
      </c>
      <c r="B19" s="200">
        <v>1</v>
      </c>
    </row>
    <row r="20" spans="1:3" x14ac:dyDescent="0.25">
      <c r="A20" s="201" t="s">
        <v>61</v>
      </c>
      <c r="B20" s="200">
        <v>1</v>
      </c>
    </row>
    <row r="21" spans="1:3" x14ac:dyDescent="0.25">
      <c r="A21" s="201" t="s">
        <v>63</v>
      </c>
      <c r="B21" s="200">
        <v>1</v>
      </c>
      <c r="C21" t="str">
        <f t="shared" ref="C21:C68" si="0">IF(B21&gt;1,"ada","")</f>
        <v/>
      </c>
    </row>
    <row r="22" spans="1:3" x14ac:dyDescent="0.25">
      <c r="A22" s="201" t="s">
        <v>31</v>
      </c>
      <c r="B22" s="200">
        <v>1</v>
      </c>
      <c r="C22" t="str">
        <f t="shared" si="0"/>
        <v/>
      </c>
    </row>
    <row r="23" spans="1:3" x14ac:dyDescent="0.25">
      <c r="A23" s="201" t="s">
        <v>33</v>
      </c>
      <c r="B23" s="200">
        <v>1</v>
      </c>
      <c r="C23" t="str">
        <f t="shared" si="0"/>
        <v/>
      </c>
    </row>
    <row r="24" spans="1:3" x14ac:dyDescent="0.25">
      <c r="A24" s="201" t="s">
        <v>35</v>
      </c>
      <c r="B24" s="200">
        <v>1</v>
      </c>
      <c r="C24" t="str">
        <f t="shared" si="0"/>
        <v/>
      </c>
    </row>
    <row r="25" spans="1:3" x14ac:dyDescent="0.25">
      <c r="A25" s="201" t="s">
        <v>37</v>
      </c>
      <c r="B25" s="200">
        <v>1</v>
      </c>
      <c r="C25" t="str">
        <f t="shared" si="0"/>
        <v/>
      </c>
    </row>
    <row r="26" spans="1:3" x14ac:dyDescent="0.25">
      <c r="A26" s="201" t="s">
        <v>39</v>
      </c>
      <c r="B26" s="200">
        <v>1</v>
      </c>
      <c r="C26" t="str">
        <f t="shared" si="0"/>
        <v/>
      </c>
    </row>
    <row r="27" spans="1:3" x14ac:dyDescent="0.25">
      <c r="A27" s="201" t="s">
        <v>222</v>
      </c>
      <c r="B27" s="200">
        <v>1</v>
      </c>
      <c r="C27" t="str">
        <f t="shared" si="0"/>
        <v/>
      </c>
    </row>
    <row r="28" spans="1:3" x14ac:dyDescent="0.25">
      <c r="A28" s="201" t="s">
        <v>69</v>
      </c>
      <c r="B28" s="200">
        <v>1</v>
      </c>
      <c r="C28" t="str">
        <f t="shared" si="0"/>
        <v/>
      </c>
    </row>
    <row r="29" spans="1:3" x14ac:dyDescent="0.25">
      <c r="A29" s="201" t="s">
        <v>53</v>
      </c>
      <c r="B29" s="200">
        <v>1</v>
      </c>
      <c r="C29" t="str">
        <f t="shared" si="0"/>
        <v/>
      </c>
    </row>
    <row r="30" spans="1:3" x14ac:dyDescent="0.25">
      <c r="A30" s="201" t="s">
        <v>57</v>
      </c>
      <c r="B30" s="200">
        <v>1</v>
      </c>
      <c r="C30" t="str">
        <f t="shared" si="0"/>
        <v/>
      </c>
    </row>
    <row r="31" spans="1:3" x14ac:dyDescent="0.25">
      <c r="A31" s="201" t="s">
        <v>55</v>
      </c>
      <c r="B31" s="200">
        <v>1</v>
      </c>
      <c r="C31" t="str">
        <f t="shared" si="0"/>
        <v/>
      </c>
    </row>
    <row r="32" spans="1:3" x14ac:dyDescent="0.25">
      <c r="A32" s="201" t="s">
        <v>59</v>
      </c>
      <c r="B32" s="200">
        <v>1</v>
      </c>
      <c r="C32" t="str">
        <f t="shared" si="0"/>
        <v/>
      </c>
    </row>
    <row r="33" spans="1:3" x14ac:dyDescent="0.25">
      <c r="A33" s="201" t="s">
        <v>80</v>
      </c>
      <c r="B33" s="200">
        <v>1</v>
      </c>
      <c r="C33" t="str">
        <f t="shared" si="0"/>
        <v/>
      </c>
    </row>
    <row r="34" spans="1:3" x14ac:dyDescent="0.25">
      <c r="A34" s="201" t="s">
        <v>78</v>
      </c>
      <c r="B34" s="200">
        <v>1</v>
      </c>
      <c r="C34" t="str">
        <f t="shared" si="0"/>
        <v/>
      </c>
    </row>
    <row r="35" spans="1:3" x14ac:dyDescent="0.25">
      <c r="A35" s="201" t="s">
        <v>76</v>
      </c>
      <c r="B35" s="200">
        <v>1</v>
      </c>
      <c r="C35" t="str">
        <f t="shared" si="0"/>
        <v/>
      </c>
    </row>
    <row r="36" spans="1:3" x14ac:dyDescent="0.25">
      <c r="A36" s="201" t="s">
        <v>74</v>
      </c>
      <c r="B36" s="200">
        <v>1</v>
      </c>
      <c r="C36" t="str">
        <f t="shared" si="0"/>
        <v/>
      </c>
    </row>
    <row r="37" spans="1:3" x14ac:dyDescent="0.25">
      <c r="A37" s="201" t="s">
        <v>503</v>
      </c>
      <c r="B37" s="200">
        <v>1</v>
      </c>
      <c r="C37" t="str">
        <f t="shared" si="0"/>
        <v/>
      </c>
    </row>
    <row r="38" spans="1:3" x14ac:dyDescent="0.25">
      <c r="A38" s="201" t="s">
        <v>490</v>
      </c>
      <c r="B38" s="200">
        <v>1</v>
      </c>
      <c r="C38" t="str">
        <f t="shared" si="0"/>
        <v/>
      </c>
    </row>
    <row r="39" spans="1:3" x14ac:dyDescent="0.25">
      <c r="A39" s="201" t="s">
        <v>496</v>
      </c>
      <c r="B39" s="200">
        <v>1</v>
      </c>
      <c r="C39" t="str">
        <f t="shared" si="0"/>
        <v/>
      </c>
    </row>
    <row r="40" spans="1:3" x14ac:dyDescent="0.25">
      <c r="A40" s="201" t="s">
        <v>485</v>
      </c>
      <c r="B40" s="200">
        <v>1</v>
      </c>
      <c r="C40" t="str">
        <f t="shared" si="0"/>
        <v/>
      </c>
    </row>
    <row r="41" spans="1:3" x14ac:dyDescent="0.25">
      <c r="A41" s="201" t="s">
        <v>253</v>
      </c>
      <c r="B41" s="200">
        <v>1</v>
      </c>
      <c r="C41" t="str">
        <f t="shared" si="0"/>
        <v/>
      </c>
    </row>
    <row r="42" spans="1:3" x14ac:dyDescent="0.25">
      <c r="A42" s="201" t="s">
        <v>259</v>
      </c>
      <c r="B42" s="200">
        <v>1</v>
      </c>
      <c r="C42" t="str">
        <f t="shared" si="0"/>
        <v/>
      </c>
    </row>
    <row r="43" spans="1:3" x14ac:dyDescent="0.25">
      <c r="A43" s="201" t="s">
        <v>261</v>
      </c>
      <c r="B43" s="200">
        <v>1</v>
      </c>
      <c r="C43" t="str">
        <f t="shared" si="0"/>
        <v/>
      </c>
    </row>
    <row r="44" spans="1:3" x14ac:dyDescent="0.25">
      <c r="A44" s="201" t="s">
        <v>25</v>
      </c>
      <c r="B44" s="200">
        <v>1</v>
      </c>
      <c r="C44" t="str">
        <f t="shared" si="0"/>
        <v/>
      </c>
    </row>
    <row r="45" spans="1:3" x14ac:dyDescent="0.25">
      <c r="A45" s="201" t="s">
        <v>23</v>
      </c>
      <c r="B45" s="200">
        <v>1</v>
      </c>
      <c r="C45" t="str">
        <f t="shared" si="0"/>
        <v/>
      </c>
    </row>
    <row r="46" spans="1:3" x14ac:dyDescent="0.25">
      <c r="A46" s="201" t="s">
        <v>27</v>
      </c>
      <c r="B46" s="200">
        <v>1</v>
      </c>
      <c r="C46" t="str">
        <f t="shared" si="0"/>
        <v/>
      </c>
    </row>
    <row r="47" spans="1:3" x14ac:dyDescent="0.25">
      <c r="A47" s="201" t="s">
        <v>21</v>
      </c>
      <c r="B47" s="200">
        <v>1</v>
      </c>
      <c r="C47" t="str">
        <f t="shared" si="0"/>
        <v/>
      </c>
    </row>
    <row r="48" spans="1:3" x14ac:dyDescent="0.25">
      <c r="A48" s="201" t="s">
        <v>11</v>
      </c>
      <c r="B48" s="200">
        <v>1</v>
      </c>
      <c r="C48" t="str">
        <f t="shared" si="0"/>
        <v/>
      </c>
    </row>
    <row r="49" spans="1:3" x14ac:dyDescent="0.25">
      <c r="A49" s="201" t="s">
        <v>15</v>
      </c>
      <c r="B49" s="200">
        <v>1</v>
      </c>
      <c r="C49" t="str">
        <f t="shared" si="0"/>
        <v/>
      </c>
    </row>
    <row r="50" spans="1:3" x14ac:dyDescent="0.25">
      <c r="A50" s="201" t="s">
        <v>17</v>
      </c>
      <c r="B50" s="200">
        <v>1</v>
      </c>
      <c r="C50" t="str">
        <f t="shared" si="0"/>
        <v/>
      </c>
    </row>
    <row r="51" spans="1:3" x14ac:dyDescent="0.25">
      <c r="A51" s="201" t="s">
        <v>19</v>
      </c>
      <c r="B51" s="200">
        <v>1</v>
      </c>
      <c r="C51" t="str">
        <f t="shared" si="0"/>
        <v/>
      </c>
    </row>
    <row r="52" spans="1:3" x14ac:dyDescent="0.25">
      <c r="A52" s="201" t="s">
        <v>13</v>
      </c>
      <c r="B52" s="200">
        <v>1</v>
      </c>
      <c r="C52" t="str">
        <f t="shared" si="0"/>
        <v/>
      </c>
    </row>
    <row r="53" spans="1:3" x14ac:dyDescent="0.25">
      <c r="A53" s="201" t="s">
        <v>257</v>
      </c>
      <c r="B53" s="200">
        <v>1</v>
      </c>
      <c r="C53" t="str">
        <f t="shared" si="0"/>
        <v/>
      </c>
    </row>
    <row r="54" spans="1:3" x14ac:dyDescent="0.25">
      <c r="A54" s="201" t="s">
        <v>504</v>
      </c>
      <c r="B54" s="200">
        <v>1</v>
      </c>
      <c r="C54" t="str">
        <f t="shared" si="0"/>
        <v/>
      </c>
    </row>
    <row r="55" spans="1:3" x14ac:dyDescent="0.25">
      <c r="A55" s="201" t="s">
        <v>501</v>
      </c>
      <c r="B55" s="200">
        <v>1</v>
      </c>
      <c r="C55" t="str">
        <f t="shared" si="0"/>
        <v/>
      </c>
    </row>
    <row r="56" spans="1:3" x14ac:dyDescent="0.25">
      <c r="A56" s="201" t="s">
        <v>796</v>
      </c>
      <c r="B56" s="200">
        <v>1</v>
      </c>
      <c r="C56" t="str">
        <f t="shared" si="0"/>
        <v/>
      </c>
    </row>
    <row r="57" spans="1:3" x14ac:dyDescent="0.25">
      <c r="A57" s="201" t="s">
        <v>471</v>
      </c>
      <c r="B57" s="200">
        <v>1</v>
      </c>
      <c r="C57" t="str">
        <f t="shared" si="0"/>
        <v/>
      </c>
    </row>
    <row r="58" spans="1:3" x14ac:dyDescent="0.25">
      <c r="A58" s="201" t="s">
        <v>41</v>
      </c>
      <c r="B58" s="200">
        <v>1</v>
      </c>
      <c r="C58" t="str">
        <f t="shared" si="0"/>
        <v/>
      </c>
    </row>
    <row r="59" spans="1:3" x14ac:dyDescent="0.25">
      <c r="A59" s="201" t="s">
        <v>45</v>
      </c>
      <c r="B59" s="200">
        <v>1</v>
      </c>
      <c r="C59" t="str">
        <f t="shared" si="0"/>
        <v/>
      </c>
    </row>
    <row r="60" spans="1:3" x14ac:dyDescent="0.25">
      <c r="A60" s="201" t="s">
        <v>47</v>
      </c>
      <c r="B60" s="200">
        <v>1</v>
      </c>
      <c r="C60" t="str">
        <f t="shared" si="0"/>
        <v/>
      </c>
    </row>
    <row r="61" spans="1:3" x14ac:dyDescent="0.25">
      <c r="A61" s="201" t="s">
        <v>43</v>
      </c>
      <c r="B61" s="200">
        <v>1</v>
      </c>
      <c r="C61" t="str">
        <f t="shared" si="0"/>
        <v/>
      </c>
    </row>
    <row r="62" spans="1:3" x14ac:dyDescent="0.25">
      <c r="A62" s="201" t="s">
        <v>49</v>
      </c>
      <c r="B62" s="200">
        <v>1</v>
      </c>
      <c r="C62" t="str">
        <f t="shared" si="0"/>
        <v/>
      </c>
    </row>
    <row r="63" spans="1:3" x14ac:dyDescent="0.25">
      <c r="A63" s="201" t="s">
        <v>255</v>
      </c>
      <c r="B63" s="200">
        <v>1</v>
      </c>
      <c r="C63" t="str">
        <f t="shared" si="0"/>
        <v/>
      </c>
    </row>
    <row r="64" spans="1:3" x14ac:dyDescent="0.25">
      <c r="A64" s="201" t="s">
        <v>215</v>
      </c>
      <c r="B64" s="200">
        <v>1</v>
      </c>
      <c r="C64" t="str">
        <f t="shared" si="0"/>
        <v/>
      </c>
    </row>
    <row r="65" spans="1:3" x14ac:dyDescent="0.25">
      <c r="A65" s="201" t="s">
        <v>500</v>
      </c>
      <c r="B65" s="200">
        <v>1</v>
      </c>
      <c r="C65" t="str">
        <f t="shared" si="0"/>
        <v/>
      </c>
    </row>
    <row r="66" spans="1:3" x14ac:dyDescent="0.25">
      <c r="A66" s="201" t="s">
        <v>804</v>
      </c>
      <c r="B66" s="200">
        <v>1</v>
      </c>
      <c r="C66" t="str">
        <f t="shared" si="0"/>
        <v/>
      </c>
    </row>
    <row r="67" spans="1:3" x14ac:dyDescent="0.25">
      <c r="A67" s="201" t="s">
        <v>242</v>
      </c>
      <c r="B67" s="200">
        <v>1</v>
      </c>
      <c r="C67" t="str">
        <f t="shared" si="0"/>
        <v/>
      </c>
    </row>
    <row r="68" spans="1:3" x14ac:dyDescent="0.25">
      <c r="A68" s="201" t="s">
        <v>502</v>
      </c>
      <c r="B68" s="200">
        <v>1</v>
      </c>
      <c r="C68" t="str">
        <f t="shared" si="0"/>
        <v/>
      </c>
    </row>
    <row r="69" spans="1:3" x14ac:dyDescent="0.25">
      <c r="A69" s="201" t="s">
        <v>210</v>
      </c>
      <c r="B69" s="200">
        <v>1</v>
      </c>
      <c r="C69" t="str">
        <f t="shared" ref="C69:C132" si="1">IF(B69&gt;1,"ada","")</f>
        <v/>
      </c>
    </row>
    <row r="70" spans="1:3" x14ac:dyDescent="0.25">
      <c r="A70" s="201" t="s">
        <v>208</v>
      </c>
      <c r="B70" s="200">
        <v>1</v>
      </c>
      <c r="C70" t="str">
        <f t="shared" si="1"/>
        <v/>
      </c>
    </row>
    <row r="71" spans="1:3" x14ac:dyDescent="0.25">
      <c r="A71" s="201" t="s">
        <v>212</v>
      </c>
      <c r="B71" s="200">
        <v>1</v>
      </c>
      <c r="C71" t="str">
        <f t="shared" si="1"/>
        <v/>
      </c>
    </row>
    <row r="72" spans="1:3" x14ac:dyDescent="0.25">
      <c r="A72" s="201" t="s">
        <v>205</v>
      </c>
      <c r="B72" s="200">
        <v>1</v>
      </c>
      <c r="C72" t="str">
        <f t="shared" si="1"/>
        <v/>
      </c>
    </row>
    <row r="73" spans="1:3" x14ac:dyDescent="0.25">
      <c r="A73" s="201" t="s">
        <v>198</v>
      </c>
      <c r="B73" s="200">
        <v>1</v>
      </c>
      <c r="C73" t="str">
        <f t="shared" si="1"/>
        <v/>
      </c>
    </row>
    <row r="74" spans="1:3" x14ac:dyDescent="0.25">
      <c r="A74" s="201" t="s">
        <v>203</v>
      </c>
      <c r="B74" s="200">
        <v>1</v>
      </c>
      <c r="C74" t="str">
        <f t="shared" si="1"/>
        <v/>
      </c>
    </row>
    <row r="75" spans="1:3" x14ac:dyDescent="0.25">
      <c r="A75" s="201" t="s">
        <v>193</v>
      </c>
      <c r="B75" s="200">
        <v>1</v>
      </c>
      <c r="C75" t="str">
        <f t="shared" si="1"/>
        <v/>
      </c>
    </row>
    <row r="76" spans="1:3" x14ac:dyDescent="0.25">
      <c r="A76" s="201" t="s">
        <v>465</v>
      </c>
      <c r="B76" s="200">
        <v>1</v>
      </c>
      <c r="C76" t="str">
        <f t="shared" si="1"/>
        <v/>
      </c>
    </row>
    <row r="77" spans="1:3" x14ac:dyDescent="0.25">
      <c r="A77" s="201" t="s">
        <v>463</v>
      </c>
      <c r="B77" s="200">
        <v>1</v>
      </c>
      <c r="C77" t="str">
        <f t="shared" si="1"/>
        <v/>
      </c>
    </row>
    <row r="78" spans="1:3" x14ac:dyDescent="0.25">
      <c r="A78" s="201" t="s">
        <v>459</v>
      </c>
      <c r="B78" s="200">
        <v>1</v>
      </c>
      <c r="C78" t="str">
        <f t="shared" si="1"/>
        <v/>
      </c>
    </row>
    <row r="79" spans="1:3" x14ac:dyDescent="0.25">
      <c r="A79" s="201" t="s">
        <v>238</v>
      </c>
      <c r="B79" s="200">
        <v>1</v>
      </c>
      <c r="C79" t="str">
        <f t="shared" si="1"/>
        <v/>
      </c>
    </row>
    <row r="80" spans="1:3" x14ac:dyDescent="0.25">
      <c r="A80" s="201" t="s">
        <v>240</v>
      </c>
      <c r="B80" s="200">
        <v>2</v>
      </c>
      <c r="C80" t="str">
        <f t="shared" si="1"/>
        <v>ada</v>
      </c>
    </row>
    <row r="81" spans="1:3" x14ac:dyDescent="0.25">
      <c r="A81" s="201" t="s">
        <v>246</v>
      </c>
      <c r="B81" s="200">
        <v>1</v>
      </c>
      <c r="C81" t="str">
        <f t="shared" si="1"/>
        <v/>
      </c>
    </row>
    <row r="82" spans="1:3" x14ac:dyDescent="0.25">
      <c r="A82" s="201" t="s">
        <v>467</v>
      </c>
      <c r="B82" s="200">
        <v>1</v>
      </c>
      <c r="C82" t="str">
        <f t="shared" si="1"/>
        <v/>
      </c>
    </row>
    <row r="83" spans="1:3" x14ac:dyDescent="0.25">
      <c r="A83" s="201" t="s">
        <v>244</v>
      </c>
      <c r="B83" s="200">
        <v>1</v>
      </c>
      <c r="C83" t="str">
        <f t="shared" si="1"/>
        <v/>
      </c>
    </row>
    <row r="84" spans="1:3" x14ac:dyDescent="0.25">
      <c r="A84" s="201" t="s">
        <v>487</v>
      </c>
      <c r="B84" s="200">
        <v>1</v>
      </c>
      <c r="C84" t="str">
        <f t="shared" si="1"/>
        <v/>
      </c>
    </row>
    <row r="85" spans="1:3" x14ac:dyDescent="0.25">
      <c r="A85" s="201" t="s">
        <v>477</v>
      </c>
      <c r="B85" s="200">
        <v>1</v>
      </c>
      <c r="C85" t="str">
        <f t="shared" si="1"/>
        <v/>
      </c>
    </row>
    <row r="86" spans="1:3" x14ac:dyDescent="0.25">
      <c r="A86" s="201" t="s">
        <v>224</v>
      </c>
      <c r="B86" s="200">
        <v>1</v>
      </c>
      <c r="C86" t="str">
        <f t="shared" si="1"/>
        <v/>
      </c>
    </row>
    <row r="87" spans="1:3" x14ac:dyDescent="0.25">
      <c r="A87" s="201" t="s">
        <v>797</v>
      </c>
      <c r="B87" s="200">
        <v>1</v>
      </c>
      <c r="C87" t="str">
        <f t="shared" si="1"/>
        <v/>
      </c>
    </row>
    <row r="88" spans="1:3" x14ac:dyDescent="0.25">
      <c r="A88" s="201" t="s">
        <v>249</v>
      </c>
      <c r="B88" s="200">
        <v>1</v>
      </c>
      <c r="C88" t="str">
        <f t="shared" si="1"/>
        <v/>
      </c>
    </row>
    <row r="89" spans="1:3" x14ac:dyDescent="0.25">
      <c r="A89" s="201" t="s">
        <v>473</v>
      </c>
      <c r="B89" s="200">
        <v>1</v>
      </c>
      <c r="C89" t="str">
        <f t="shared" si="1"/>
        <v/>
      </c>
    </row>
    <row r="90" spans="1:3" x14ac:dyDescent="0.25">
      <c r="A90" s="201" t="s">
        <v>279</v>
      </c>
      <c r="B90" s="200">
        <v>1</v>
      </c>
      <c r="C90" t="str">
        <f t="shared" si="1"/>
        <v/>
      </c>
    </row>
    <row r="91" spans="1:3" x14ac:dyDescent="0.25">
      <c r="A91" s="201" t="s">
        <v>234</v>
      </c>
      <c r="B91" s="200">
        <v>1</v>
      </c>
      <c r="C91" t="str">
        <f t="shared" si="1"/>
        <v/>
      </c>
    </row>
    <row r="92" spans="1:3" x14ac:dyDescent="0.25">
      <c r="A92" s="201" t="s">
        <v>232</v>
      </c>
      <c r="B92" s="200">
        <v>1</v>
      </c>
      <c r="C92" t="str">
        <f t="shared" si="1"/>
        <v/>
      </c>
    </row>
    <row r="93" spans="1:3" x14ac:dyDescent="0.25">
      <c r="A93" s="201" t="s">
        <v>230</v>
      </c>
      <c r="B93" s="200">
        <v>1</v>
      </c>
      <c r="C93" t="str">
        <f t="shared" si="1"/>
        <v/>
      </c>
    </row>
    <row r="94" spans="1:3" x14ac:dyDescent="0.25">
      <c r="A94" s="201" t="s">
        <v>449</v>
      </c>
      <c r="B94" s="200">
        <v>1</v>
      </c>
      <c r="C94" t="str">
        <f t="shared" si="1"/>
        <v/>
      </c>
    </row>
    <row r="95" spans="1:3" x14ac:dyDescent="0.25">
      <c r="A95" s="201" t="s">
        <v>447</v>
      </c>
      <c r="B95" s="200">
        <v>1</v>
      </c>
      <c r="C95" t="str">
        <f t="shared" si="1"/>
        <v/>
      </c>
    </row>
    <row r="96" spans="1:3" x14ac:dyDescent="0.25">
      <c r="A96" s="201" t="s">
        <v>915</v>
      </c>
      <c r="B96" s="200">
        <v>1</v>
      </c>
      <c r="C96" t="str">
        <f t="shared" si="1"/>
        <v/>
      </c>
    </row>
    <row r="97" spans="1:3" x14ac:dyDescent="0.25">
      <c r="A97" s="201" t="s">
        <v>916</v>
      </c>
      <c r="B97" s="200">
        <v>1</v>
      </c>
      <c r="C97" t="str">
        <f t="shared" si="1"/>
        <v/>
      </c>
    </row>
    <row r="98" spans="1:3" x14ac:dyDescent="0.25">
      <c r="A98" s="201" t="s">
        <v>917</v>
      </c>
      <c r="B98" s="200">
        <v>1</v>
      </c>
      <c r="C98" t="str">
        <f t="shared" si="1"/>
        <v/>
      </c>
    </row>
    <row r="99" spans="1:3" x14ac:dyDescent="0.25">
      <c r="A99" s="201" t="s">
        <v>918</v>
      </c>
      <c r="B99" s="200">
        <v>1</v>
      </c>
      <c r="C99" t="str">
        <f t="shared" si="1"/>
        <v/>
      </c>
    </row>
    <row r="100" spans="1:3" x14ac:dyDescent="0.25">
      <c r="A100" s="201" t="s">
        <v>919</v>
      </c>
      <c r="B100" s="200">
        <v>1</v>
      </c>
      <c r="C100" t="str">
        <f t="shared" si="1"/>
        <v/>
      </c>
    </row>
    <row r="101" spans="1:3" x14ac:dyDescent="0.25">
      <c r="A101" s="201" t="s">
        <v>920</v>
      </c>
      <c r="B101" s="200">
        <v>3</v>
      </c>
      <c r="C101" t="str">
        <f t="shared" si="1"/>
        <v>ada</v>
      </c>
    </row>
    <row r="102" spans="1:3" x14ac:dyDescent="0.25">
      <c r="A102" s="201" t="s">
        <v>921</v>
      </c>
      <c r="B102" s="200">
        <v>1</v>
      </c>
      <c r="C102" t="str">
        <f t="shared" si="1"/>
        <v/>
      </c>
    </row>
    <row r="103" spans="1:3" x14ac:dyDescent="0.25">
      <c r="A103" s="201" t="s">
        <v>922</v>
      </c>
      <c r="B103" s="200">
        <v>1</v>
      </c>
      <c r="C103" t="str">
        <f t="shared" si="1"/>
        <v/>
      </c>
    </row>
    <row r="104" spans="1:3" x14ac:dyDescent="0.25">
      <c r="A104" s="201" t="s">
        <v>923</v>
      </c>
      <c r="B104" s="200">
        <v>1</v>
      </c>
      <c r="C104" t="str">
        <f t="shared" si="1"/>
        <v/>
      </c>
    </row>
    <row r="105" spans="1:3" x14ac:dyDescent="0.25">
      <c r="A105" s="201" t="s">
        <v>924</v>
      </c>
      <c r="B105" s="200">
        <v>1</v>
      </c>
      <c r="C105" t="str">
        <f t="shared" si="1"/>
        <v/>
      </c>
    </row>
    <row r="106" spans="1:3" x14ac:dyDescent="0.25">
      <c r="A106" s="201" t="s">
        <v>925</v>
      </c>
      <c r="B106" s="200">
        <v>1</v>
      </c>
      <c r="C106" t="str">
        <f t="shared" si="1"/>
        <v/>
      </c>
    </row>
    <row r="107" spans="1:3" x14ac:dyDescent="0.25">
      <c r="A107" s="201" t="s">
        <v>926</v>
      </c>
      <c r="B107" s="200">
        <v>1</v>
      </c>
      <c r="C107" t="str">
        <f t="shared" si="1"/>
        <v/>
      </c>
    </row>
    <row r="108" spans="1:3" x14ac:dyDescent="0.25">
      <c r="A108" s="201" t="s">
        <v>927</v>
      </c>
      <c r="B108" s="200">
        <v>1</v>
      </c>
      <c r="C108" t="str">
        <f t="shared" si="1"/>
        <v/>
      </c>
    </row>
    <row r="109" spans="1:3" x14ac:dyDescent="0.25">
      <c r="A109" s="201" t="s">
        <v>928</v>
      </c>
      <c r="B109" s="200">
        <v>1</v>
      </c>
      <c r="C109" t="str">
        <f t="shared" si="1"/>
        <v/>
      </c>
    </row>
    <row r="110" spans="1:3" x14ac:dyDescent="0.25">
      <c r="A110" s="201" t="s">
        <v>929</v>
      </c>
      <c r="B110" s="200">
        <v>1</v>
      </c>
      <c r="C110" t="str">
        <f t="shared" si="1"/>
        <v/>
      </c>
    </row>
    <row r="111" spans="1:3" x14ac:dyDescent="0.25">
      <c r="A111" s="201" t="s">
        <v>930</v>
      </c>
      <c r="B111" s="200">
        <v>1</v>
      </c>
      <c r="C111" t="str">
        <f t="shared" si="1"/>
        <v/>
      </c>
    </row>
    <row r="112" spans="1:3" x14ac:dyDescent="0.25">
      <c r="A112" s="201" t="s">
        <v>931</v>
      </c>
      <c r="B112" s="200">
        <v>1</v>
      </c>
      <c r="C112" t="str">
        <f t="shared" si="1"/>
        <v/>
      </c>
    </row>
    <row r="113" spans="1:3" x14ac:dyDescent="0.25">
      <c r="A113" s="201" t="s">
        <v>932</v>
      </c>
      <c r="B113" s="200">
        <v>1</v>
      </c>
      <c r="C113" t="str">
        <f t="shared" si="1"/>
        <v/>
      </c>
    </row>
    <row r="114" spans="1:3" x14ac:dyDescent="0.25">
      <c r="A114" s="201" t="s">
        <v>933</v>
      </c>
      <c r="B114" s="200">
        <v>1</v>
      </c>
      <c r="C114" t="str">
        <f t="shared" si="1"/>
        <v/>
      </c>
    </row>
    <row r="115" spans="1:3" x14ac:dyDescent="0.25">
      <c r="A115" s="201" t="s">
        <v>934</v>
      </c>
      <c r="B115" s="200">
        <v>1</v>
      </c>
      <c r="C115" t="str">
        <f t="shared" si="1"/>
        <v/>
      </c>
    </row>
    <row r="116" spans="1:3" x14ac:dyDescent="0.25">
      <c r="A116" s="201" t="s">
        <v>935</v>
      </c>
      <c r="B116" s="200">
        <v>1</v>
      </c>
      <c r="C116" t="str">
        <f t="shared" si="1"/>
        <v/>
      </c>
    </row>
    <row r="117" spans="1:3" x14ac:dyDescent="0.25">
      <c r="A117" s="201" t="s">
        <v>936</v>
      </c>
      <c r="B117" s="200">
        <v>1</v>
      </c>
      <c r="C117" t="str">
        <f t="shared" si="1"/>
        <v/>
      </c>
    </row>
    <row r="118" spans="1:3" x14ac:dyDescent="0.25">
      <c r="A118" s="201" t="s">
        <v>937</v>
      </c>
      <c r="B118" s="200">
        <v>1</v>
      </c>
      <c r="C118" t="str">
        <f t="shared" si="1"/>
        <v/>
      </c>
    </row>
    <row r="119" spans="1:3" x14ac:dyDescent="0.25">
      <c r="A119" s="201" t="s">
        <v>938</v>
      </c>
      <c r="B119" s="200">
        <v>1</v>
      </c>
      <c r="C119" t="str">
        <f t="shared" si="1"/>
        <v/>
      </c>
    </row>
    <row r="120" spans="1:3" x14ac:dyDescent="0.25">
      <c r="A120" s="201" t="s">
        <v>939</v>
      </c>
      <c r="B120" s="200">
        <v>1</v>
      </c>
      <c r="C120" t="str">
        <f t="shared" si="1"/>
        <v/>
      </c>
    </row>
    <row r="121" spans="1:3" x14ac:dyDescent="0.25">
      <c r="A121" s="201" t="s">
        <v>940</v>
      </c>
      <c r="B121" s="200">
        <v>1</v>
      </c>
      <c r="C121" t="str">
        <f t="shared" si="1"/>
        <v/>
      </c>
    </row>
    <row r="122" spans="1:3" x14ac:dyDescent="0.25">
      <c r="A122" s="201" t="s">
        <v>941</v>
      </c>
      <c r="B122" s="200">
        <v>1</v>
      </c>
      <c r="C122" t="str">
        <f t="shared" si="1"/>
        <v/>
      </c>
    </row>
    <row r="123" spans="1:3" x14ac:dyDescent="0.25">
      <c r="A123" s="201" t="s">
        <v>942</v>
      </c>
      <c r="B123" s="200">
        <v>1</v>
      </c>
      <c r="C123" t="str">
        <f t="shared" si="1"/>
        <v/>
      </c>
    </row>
    <row r="124" spans="1:3" x14ac:dyDescent="0.25">
      <c r="A124" s="201" t="s">
        <v>943</v>
      </c>
      <c r="B124" s="200">
        <v>1</v>
      </c>
      <c r="C124" t="str">
        <f t="shared" si="1"/>
        <v/>
      </c>
    </row>
    <row r="125" spans="1:3" x14ac:dyDescent="0.25">
      <c r="A125" s="201" t="s">
        <v>944</v>
      </c>
      <c r="B125" s="200">
        <v>1</v>
      </c>
      <c r="C125" t="str">
        <f t="shared" si="1"/>
        <v/>
      </c>
    </row>
    <row r="126" spans="1:3" x14ac:dyDescent="0.25">
      <c r="A126" s="201" t="s">
        <v>945</v>
      </c>
      <c r="B126" s="200">
        <v>1</v>
      </c>
      <c r="C126" t="str">
        <f t="shared" si="1"/>
        <v/>
      </c>
    </row>
    <row r="127" spans="1:3" x14ac:dyDescent="0.25">
      <c r="A127" s="201" t="s">
        <v>946</v>
      </c>
      <c r="B127" s="200">
        <v>1</v>
      </c>
      <c r="C127" t="str">
        <f t="shared" si="1"/>
        <v/>
      </c>
    </row>
    <row r="128" spans="1:3" x14ac:dyDescent="0.25">
      <c r="A128" s="201" t="s">
        <v>947</v>
      </c>
      <c r="B128" s="200">
        <v>1</v>
      </c>
      <c r="C128" t="str">
        <f t="shared" si="1"/>
        <v/>
      </c>
    </row>
    <row r="129" spans="1:3" x14ac:dyDescent="0.25">
      <c r="A129" s="201" t="s">
        <v>948</v>
      </c>
      <c r="B129" s="200">
        <v>1</v>
      </c>
      <c r="C129" t="str">
        <f t="shared" si="1"/>
        <v/>
      </c>
    </row>
    <row r="130" spans="1:3" x14ac:dyDescent="0.25">
      <c r="A130" s="201" t="s">
        <v>949</v>
      </c>
      <c r="B130" s="200">
        <v>1</v>
      </c>
      <c r="C130" t="str">
        <f t="shared" si="1"/>
        <v/>
      </c>
    </row>
    <row r="131" spans="1:3" x14ac:dyDescent="0.25">
      <c r="A131" s="201" t="s">
        <v>950</v>
      </c>
      <c r="B131" s="200">
        <v>1</v>
      </c>
      <c r="C131" t="str">
        <f t="shared" si="1"/>
        <v/>
      </c>
    </row>
    <row r="132" spans="1:3" x14ac:dyDescent="0.25">
      <c r="A132" s="201" t="s">
        <v>951</v>
      </c>
      <c r="B132" s="200">
        <v>1</v>
      </c>
      <c r="C132" t="str">
        <f t="shared" si="1"/>
        <v/>
      </c>
    </row>
    <row r="133" spans="1:3" x14ac:dyDescent="0.25">
      <c r="A133" s="201" t="s">
        <v>952</v>
      </c>
      <c r="B133" s="200">
        <v>1</v>
      </c>
      <c r="C133" t="str">
        <f t="shared" ref="C133:C196" si="2">IF(B133&gt;1,"ada","")</f>
        <v/>
      </c>
    </row>
    <row r="134" spans="1:3" x14ac:dyDescent="0.25">
      <c r="A134" s="201" t="s">
        <v>953</v>
      </c>
      <c r="B134" s="200">
        <v>1</v>
      </c>
      <c r="C134" t="str">
        <f t="shared" si="2"/>
        <v/>
      </c>
    </row>
    <row r="135" spans="1:3" x14ac:dyDescent="0.25">
      <c r="A135" s="201" t="s">
        <v>954</v>
      </c>
      <c r="B135" s="200">
        <v>1</v>
      </c>
      <c r="C135" t="str">
        <f t="shared" si="2"/>
        <v/>
      </c>
    </row>
    <row r="136" spans="1:3" x14ac:dyDescent="0.25">
      <c r="A136" s="201" t="s">
        <v>955</v>
      </c>
      <c r="B136" s="200">
        <v>1</v>
      </c>
      <c r="C136" t="str">
        <f t="shared" si="2"/>
        <v/>
      </c>
    </row>
    <row r="137" spans="1:3" x14ac:dyDescent="0.25">
      <c r="A137" s="201" t="s">
        <v>956</v>
      </c>
      <c r="B137" s="200">
        <v>1</v>
      </c>
      <c r="C137" t="str">
        <f t="shared" si="2"/>
        <v/>
      </c>
    </row>
    <row r="138" spans="1:3" x14ac:dyDescent="0.25">
      <c r="A138" s="201" t="s">
        <v>957</v>
      </c>
      <c r="B138" s="200">
        <v>1</v>
      </c>
      <c r="C138" t="str">
        <f t="shared" si="2"/>
        <v/>
      </c>
    </row>
    <row r="139" spans="1:3" x14ac:dyDescent="0.25">
      <c r="A139" s="201" t="s">
        <v>958</v>
      </c>
      <c r="B139" s="200">
        <v>1</v>
      </c>
      <c r="C139" t="str">
        <f t="shared" si="2"/>
        <v/>
      </c>
    </row>
    <row r="140" spans="1:3" x14ac:dyDescent="0.25">
      <c r="A140" s="201" t="s">
        <v>959</v>
      </c>
      <c r="B140" s="200">
        <v>1</v>
      </c>
      <c r="C140" t="str">
        <f t="shared" si="2"/>
        <v/>
      </c>
    </row>
    <row r="141" spans="1:3" x14ac:dyDescent="0.25">
      <c r="A141" s="201" t="s">
        <v>960</v>
      </c>
      <c r="B141" s="200">
        <v>1</v>
      </c>
      <c r="C141" t="str">
        <f t="shared" si="2"/>
        <v/>
      </c>
    </row>
    <row r="142" spans="1:3" x14ac:dyDescent="0.25">
      <c r="A142" s="201" t="s">
        <v>961</v>
      </c>
      <c r="B142" s="200">
        <v>1</v>
      </c>
      <c r="C142" t="str">
        <f t="shared" si="2"/>
        <v/>
      </c>
    </row>
    <row r="143" spans="1:3" x14ac:dyDescent="0.25">
      <c r="A143" s="201" t="s">
        <v>962</v>
      </c>
      <c r="B143" s="200">
        <v>1</v>
      </c>
      <c r="C143" t="str">
        <f t="shared" si="2"/>
        <v/>
      </c>
    </row>
    <row r="144" spans="1:3" x14ac:dyDescent="0.25">
      <c r="A144" s="201" t="s">
        <v>963</v>
      </c>
      <c r="B144" s="200">
        <v>1</v>
      </c>
      <c r="C144" t="str">
        <f t="shared" si="2"/>
        <v/>
      </c>
    </row>
    <row r="145" spans="1:3" x14ac:dyDescent="0.25">
      <c r="A145" s="201" t="s">
        <v>964</v>
      </c>
      <c r="B145" s="200">
        <v>1</v>
      </c>
      <c r="C145" t="str">
        <f t="shared" si="2"/>
        <v/>
      </c>
    </row>
    <row r="146" spans="1:3" x14ac:dyDescent="0.25">
      <c r="A146" s="201" t="s">
        <v>965</v>
      </c>
      <c r="B146" s="200">
        <v>1</v>
      </c>
      <c r="C146" t="str">
        <f t="shared" si="2"/>
        <v/>
      </c>
    </row>
    <row r="147" spans="1:3" x14ac:dyDescent="0.25">
      <c r="A147" s="201" t="s">
        <v>966</v>
      </c>
      <c r="B147" s="200">
        <v>1</v>
      </c>
      <c r="C147" t="str">
        <f t="shared" si="2"/>
        <v/>
      </c>
    </row>
    <row r="148" spans="1:3" x14ac:dyDescent="0.25">
      <c r="A148" s="201" t="s">
        <v>967</v>
      </c>
      <c r="B148" s="200">
        <v>1</v>
      </c>
      <c r="C148" t="str">
        <f t="shared" si="2"/>
        <v/>
      </c>
    </row>
    <row r="149" spans="1:3" x14ac:dyDescent="0.25">
      <c r="A149" s="201" t="s">
        <v>968</v>
      </c>
      <c r="B149" s="200">
        <v>1</v>
      </c>
      <c r="C149" t="str">
        <f t="shared" si="2"/>
        <v/>
      </c>
    </row>
    <row r="150" spans="1:3" x14ac:dyDescent="0.25">
      <c r="A150" s="201" t="s">
        <v>969</v>
      </c>
      <c r="B150" s="200">
        <v>1</v>
      </c>
      <c r="C150" t="str">
        <f t="shared" si="2"/>
        <v/>
      </c>
    </row>
    <row r="151" spans="1:3" x14ac:dyDescent="0.25">
      <c r="A151" s="201" t="s">
        <v>970</v>
      </c>
      <c r="B151" s="200">
        <v>1</v>
      </c>
      <c r="C151" t="str">
        <f t="shared" si="2"/>
        <v/>
      </c>
    </row>
    <row r="152" spans="1:3" x14ac:dyDescent="0.25">
      <c r="A152" s="201" t="s">
        <v>971</v>
      </c>
      <c r="B152" s="200">
        <v>1</v>
      </c>
      <c r="C152" t="str">
        <f t="shared" si="2"/>
        <v/>
      </c>
    </row>
    <row r="153" spans="1:3" x14ac:dyDescent="0.25">
      <c r="A153" s="201" t="s">
        <v>972</v>
      </c>
      <c r="B153" s="200">
        <v>1</v>
      </c>
      <c r="C153" t="str">
        <f t="shared" si="2"/>
        <v/>
      </c>
    </row>
    <row r="154" spans="1:3" x14ac:dyDescent="0.25">
      <c r="A154" s="201" t="s">
        <v>973</v>
      </c>
      <c r="B154" s="200">
        <v>1</v>
      </c>
      <c r="C154" t="str">
        <f t="shared" si="2"/>
        <v/>
      </c>
    </row>
    <row r="155" spans="1:3" x14ac:dyDescent="0.25">
      <c r="A155" s="201" t="s">
        <v>974</v>
      </c>
      <c r="B155" s="200">
        <v>1</v>
      </c>
      <c r="C155" t="str">
        <f t="shared" si="2"/>
        <v/>
      </c>
    </row>
    <row r="156" spans="1:3" x14ac:dyDescent="0.25">
      <c r="A156" s="201" t="s">
        <v>975</v>
      </c>
      <c r="B156" s="200">
        <v>1</v>
      </c>
      <c r="C156" t="str">
        <f t="shared" si="2"/>
        <v/>
      </c>
    </row>
    <row r="157" spans="1:3" x14ac:dyDescent="0.25">
      <c r="A157" s="201" t="s">
        <v>976</v>
      </c>
      <c r="B157" s="200">
        <v>1</v>
      </c>
      <c r="C157" t="str">
        <f t="shared" si="2"/>
        <v/>
      </c>
    </row>
    <row r="158" spans="1:3" x14ac:dyDescent="0.25">
      <c r="A158" s="201" t="s">
        <v>977</v>
      </c>
      <c r="B158" s="200">
        <v>1</v>
      </c>
      <c r="C158" t="str">
        <f t="shared" si="2"/>
        <v/>
      </c>
    </row>
    <row r="159" spans="1:3" x14ac:dyDescent="0.25">
      <c r="A159" s="201" t="s">
        <v>978</v>
      </c>
      <c r="B159" s="200">
        <v>1</v>
      </c>
      <c r="C159" t="str">
        <f t="shared" si="2"/>
        <v/>
      </c>
    </row>
    <row r="160" spans="1:3" x14ac:dyDescent="0.25">
      <c r="A160" s="201" t="s">
        <v>979</v>
      </c>
      <c r="B160" s="200">
        <v>1</v>
      </c>
      <c r="C160" t="str">
        <f t="shared" si="2"/>
        <v/>
      </c>
    </row>
    <row r="161" spans="1:3" x14ac:dyDescent="0.25">
      <c r="A161" s="201" t="s">
        <v>980</v>
      </c>
      <c r="B161" s="200">
        <v>1</v>
      </c>
      <c r="C161" t="str">
        <f t="shared" si="2"/>
        <v/>
      </c>
    </row>
    <row r="162" spans="1:3" x14ac:dyDescent="0.25">
      <c r="A162" s="201" t="s">
        <v>981</v>
      </c>
      <c r="B162" s="200">
        <v>1</v>
      </c>
      <c r="C162" t="str">
        <f t="shared" si="2"/>
        <v/>
      </c>
    </row>
    <row r="163" spans="1:3" x14ac:dyDescent="0.25">
      <c r="A163" s="201" t="s">
        <v>982</v>
      </c>
      <c r="B163" s="200">
        <v>1</v>
      </c>
      <c r="C163" t="str">
        <f t="shared" si="2"/>
        <v/>
      </c>
    </row>
    <row r="164" spans="1:3" x14ac:dyDescent="0.25">
      <c r="A164" s="201" t="s">
        <v>983</v>
      </c>
      <c r="B164" s="200">
        <v>1</v>
      </c>
      <c r="C164" t="str">
        <f t="shared" si="2"/>
        <v/>
      </c>
    </row>
    <row r="165" spans="1:3" x14ac:dyDescent="0.25">
      <c r="A165" s="201" t="s">
        <v>984</v>
      </c>
      <c r="B165" s="200">
        <v>1</v>
      </c>
      <c r="C165" t="str">
        <f t="shared" si="2"/>
        <v/>
      </c>
    </row>
    <row r="166" spans="1:3" x14ac:dyDescent="0.25">
      <c r="A166" s="201" t="s">
        <v>985</v>
      </c>
      <c r="B166" s="200">
        <v>1</v>
      </c>
      <c r="C166" t="str">
        <f t="shared" si="2"/>
        <v/>
      </c>
    </row>
    <row r="167" spans="1:3" x14ac:dyDescent="0.25">
      <c r="A167" s="201" t="s">
        <v>986</v>
      </c>
      <c r="B167" s="200">
        <v>1</v>
      </c>
      <c r="C167" t="str">
        <f t="shared" si="2"/>
        <v/>
      </c>
    </row>
    <row r="168" spans="1:3" x14ac:dyDescent="0.25">
      <c r="A168" s="201" t="s">
        <v>987</v>
      </c>
      <c r="B168" s="200">
        <v>1</v>
      </c>
      <c r="C168" t="str">
        <f t="shared" si="2"/>
        <v/>
      </c>
    </row>
    <row r="169" spans="1:3" x14ac:dyDescent="0.25">
      <c r="A169" s="201" t="s">
        <v>988</v>
      </c>
      <c r="B169" s="200">
        <v>1</v>
      </c>
      <c r="C169" t="str">
        <f t="shared" si="2"/>
        <v/>
      </c>
    </row>
    <row r="170" spans="1:3" x14ac:dyDescent="0.25">
      <c r="A170" s="201" t="s">
        <v>989</v>
      </c>
      <c r="B170" s="200">
        <v>1</v>
      </c>
      <c r="C170" t="str">
        <f t="shared" si="2"/>
        <v/>
      </c>
    </row>
    <row r="171" spans="1:3" x14ac:dyDescent="0.25">
      <c r="A171" s="201" t="s">
        <v>990</v>
      </c>
      <c r="B171" s="200">
        <v>1</v>
      </c>
      <c r="C171" t="str">
        <f t="shared" si="2"/>
        <v/>
      </c>
    </row>
    <row r="172" spans="1:3" x14ac:dyDescent="0.25">
      <c r="A172" s="201" t="s">
        <v>991</v>
      </c>
      <c r="B172" s="200">
        <v>1</v>
      </c>
      <c r="C172" t="str">
        <f t="shared" si="2"/>
        <v/>
      </c>
    </row>
    <row r="173" spans="1:3" x14ac:dyDescent="0.25">
      <c r="A173" s="201" t="s">
        <v>992</v>
      </c>
      <c r="B173" s="200">
        <v>1</v>
      </c>
      <c r="C173" t="str">
        <f t="shared" si="2"/>
        <v/>
      </c>
    </row>
    <row r="174" spans="1:3" x14ac:dyDescent="0.25">
      <c r="A174" s="201" t="s">
        <v>993</v>
      </c>
      <c r="B174" s="200">
        <v>1</v>
      </c>
      <c r="C174" t="str">
        <f t="shared" si="2"/>
        <v/>
      </c>
    </row>
    <row r="175" spans="1:3" x14ac:dyDescent="0.25">
      <c r="A175" s="201" t="s">
        <v>994</v>
      </c>
      <c r="B175" s="200">
        <v>1</v>
      </c>
      <c r="C175" t="str">
        <f t="shared" si="2"/>
        <v/>
      </c>
    </row>
    <row r="176" spans="1:3" x14ac:dyDescent="0.25">
      <c r="A176" s="201" t="s">
        <v>995</v>
      </c>
      <c r="B176" s="200">
        <v>1</v>
      </c>
      <c r="C176" t="str">
        <f t="shared" si="2"/>
        <v/>
      </c>
    </row>
    <row r="177" spans="1:3" x14ac:dyDescent="0.25">
      <c r="A177" s="201" t="s">
        <v>996</v>
      </c>
      <c r="B177" s="200">
        <v>1</v>
      </c>
      <c r="C177" t="str">
        <f t="shared" si="2"/>
        <v/>
      </c>
    </row>
    <row r="178" spans="1:3" x14ac:dyDescent="0.25">
      <c r="A178" s="201" t="s">
        <v>997</v>
      </c>
      <c r="B178" s="200">
        <v>1</v>
      </c>
      <c r="C178" t="str">
        <f t="shared" si="2"/>
        <v/>
      </c>
    </row>
    <row r="179" spans="1:3" x14ac:dyDescent="0.25">
      <c r="A179" s="201" t="s">
        <v>998</v>
      </c>
      <c r="B179" s="200">
        <v>1</v>
      </c>
      <c r="C179" t="str">
        <f t="shared" si="2"/>
        <v/>
      </c>
    </row>
    <row r="180" spans="1:3" x14ac:dyDescent="0.25">
      <c r="A180" s="201" t="s">
        <v>999</v>
      </c>
      <c r="B180" s="200">
        <v>1</v>
      </c>
      <c r="C180" t="str">
        <f t="shared" si="2"/>
        <v/>
      </c>
    </row>
    <row r="181" spans="1:3" x14ac:dyDescent="0.25">
      <c r="A181" s="201" t="s">
        <v>1000</v>
      </c>
      <c r="B181" s="200">
        <v>1</v>
      </c>
      <c r="C181" t="str">
        <f t="shared" si="2"/>
        <v/>
      </c>
    </row>
    <row r="182" spans="1:3" x14ac:dyDescent="0.25">
      <c r="A182" s="201" t="s">
        <v>1001</v>
      </c>
      <c r="B182" s="200">
        <v>1</v>
      </c>
      <c r="C182" t="str">
        <f t="shared" si="2"/>
        <v/>
      </c>
    </row>
    <row r="183" spans="1:3" x14ac:dyDescent="0.25">
      <c r="A183" s="201" t="s">
        <v>1002</v>
      </c>
      <c r="B183" s="200">
        <v>1</v>
      </c>
      <c r="C183" t="str">
        <f t="shared" si="2"/>
        <v/>
      </c>
    </row>
    <row r="184" spans="1:3" x14ac:dyDescent="0.25">
      <c r="A184" s="201" t="s">
        <v>1003</v>
      </c>
      <c r="B184" s="200">
        <v>1</v>
      </c>
      <c r="C184" t="str">
        <f t="shared" si="2"/>
        <v/>
      </c>
    </row>
    <row r="185" spans="1:3" x14ac:dyDescent="0.25">
      <c r="A185" s="201" t="s">
        <v>1004</v>
      </c>
      <c r="B185" s="200">
        <v>1</v>
      </c>
      <c r="C185" t="str">
        <f t="shared" si="2"/>
        <v/>
      </c>
    </row>
    <row r="186" spans="1:3" x14ac:dyDescent="0.25">
      <c r="A186" s="201" t="s">
        <v>1005</v>
      </c>
      <c r="B186" s="200">
        <v>1</v>
      </c>
      <c r="C186" t="str">
        <f t="shared" si="2"/>
        <v/>
      </c>
    </row>
    <row r="187" spans="1:3" x14ac:dyDescent="0.25">
      <c r="A187" s="201" t="s">
        <v>1006</v>
      </c>
      <c r="B187" s="200">
        <v>1</v>
      </c>
      <c r="C187" t="str">
        <f t="shared" si="2"/>
        <v/>
      </c>
    </row>
    <row r="188" spans="1:3" x14ac:dyDescent="0.25">
      <c r="A188" s="201" t="s">
        <v>1007</v>
      </c>
      <c r="B188" s="200">
        <v>1</v>
      </c>
      <c r="C188" t="str">
        <f t="shared" si="2"/>
        <v/>
      </c>
    </row>
    <row r="189" spans="1:3" x14ac:dyDescent="0.25">
      <c r="A189" s="201" t="s">
        <v>1008</v>
      </c>
      <c r="B189" s="200">
        <v>1</v>
      </c>
      <c r="C189" t="str">
        <f t="shared" si="2"/>
        <v/>
      </c>
    </row>
    <row r="190" spans="1:3" x14ac:dyDescent="0.25">
      <c r="A190" s="201" t="s">
        <v>1009</v>
      </c>
      <c r="B190" s="200">
        <v>1</v>
      </c>
      <c r="C190" t="str">
        <f t="shared" si="2"/>
        <v/>
      </c>
    </row>
    <row r="191" spans="1:3" x14ac:dyDescent="0.25">
      <c r="A191" s="201" t="s">
        <v>1010</v>
      </c>
      <c r="B191" s="200">
        <v>1</v>
      </c>
      <c r="C191" t="str">
        <f t="shared" si="2"/>
        <v/>
      </c>
    </row>
    <row r="192" spans="1:3" x14ac:dyDescent="0.25">
      <c r="A192" s="201" t="s">
        <v>1011</v>
      </c>
      <c r="B192" s="200">
        <v>1</v>
      </c>
      <c r="C192" t="str">
        <f t="shared" si="2"/>
        <v/>
      </c>
    </row>
    <row r="193" spans="1:3" x14ac:dyDescent="0.25">
      <c r="A193" s="201" t="s">
        <v>1012</v>
      </c>
      <c r="B193" s="200">
        <v>1</v>
      </c>
      <c r="C193" t="str">
        <f t="shared" si="2"/>
        <v/>
      </c>
    </row>
    <row r="194" spans="1:3" x14ac:dyDescent="0.25">
      <c r="A194" s="201" t="s">
        <v>1013</v>
      </c>
      <c r="B194" s="200">
        <v>1</v>
      </c>
      <c r="C194" t="str">
        <f t="shared" si="2"/>
        <v/>
      </c>
    </row>
    <row r="195" spans="1:3" x14ac:dyDescent="0.25">
      <c r="A195" s="201" t="s">
        <v>1014</v>
      </c>
      <c r="B195" s="200">
        <v>2</v>
      </c>
      <c r="C195" t="str">
        <f t="shared" si="2"/>
        <v>ada</v>
      </c>
    </row>
    <row r="196" spans="1:3" x14ac:dyDescent="0.25">
      <c r="A196" s="201" t="s">
        <v>1015</v>
      </c>
      <c r="B196" s="200">
        <v>1</v>
      </c>
      <c r="C196" t="str">
        <f t="shared" si="2"/>
        <v/>
      </c>
    </row>
    <row r="197" spans="1:3" x14ac:dyDescent="0.25">
      <c r="A197" s="201" t="s">
        <v>1016</v>
      </c>
      <c r="B197" s="200">
        <v>1</v>
      </c>
      <c r="C197" t="str">
        <f t="shared" ref="C197:C260" si="3">IF(B197&gt;1,"ada","")</f>
        <v/>
      </c>
    </row>
    <row r="198" spans="1:3" x14ac:dyDescent="0.25">
      <c r="A198" s="201" t="s">
        <v>1017</v>
      </c>
      <c r="B198" s="200">
        <v>1</v>
      </c>
      <c r="C198" t="str">
        <f t="shared" si="3"/>
        <v/>
      </c>
    </row>
    <row r="199" spans="1:3" x14ac:dyDescent="0.25">
      <c r="A199" s="201" t="s">
        <v>1018</v>
      </c>
      <c r="B199" s="200">
        <v>1</v>
      </c>
      <c r="C199" t="str">
        <f t="shared" si="3"/>
        <v/>
      </c>
    </row>
    <row r="200" spans="1:3" x14ac:dyDescent="0.25">
      <c r="A200" s="201" t="s">
        <v>1019</v>
      </c>
      <c r="B200" s="200">
        <v>1</v>
      </c>
      <c r="C200" t="str">
        <f t="shared" si="3"/>
        <v/>
      </c>
    </row>
    <row r="201" spans="1:3" x14ac:dyDescent="0.25">
      <c r="A201" s="201" t="s">
        <v>1020</v>
      </c>
      <c r="B201" s="200">
        <v>1</v>
      </c>
      <c r="C201" t="str">
        <f>IF(B201&gt;1,"ada","")</f>
        <v/>
      </c>
    </row>
    <row r="202" spans="1:3" x14ac:dyDescent="0.25">
      <c r="A202" s="201" t="s">
        <v>1021</v>
      </c>
      <c r="B202" s="200">
        <v>1</v>
      </c>
      <c r="C202" t="str">
        <f t="shared" si="3"/>
        <v/>
      </c>
    </row>
    <row r="203" spans="1:3" x14ac:dyDescent="0.25">
      <c r="A203" s="201" t="s">
        <v>1022</v>
      </c>
      <c r="B203" s="200">
        <v>1</v>
      </c>
      <c r="C203" t="str">
        <f t="shared" si="3"/>
        <v/>
      </c>
    </row>
    <row r="204" spans="1:3" x14ac:dyDescent="0.25">
      <c r="A204" s="201" t="s">
        <v>1023</v>
      </c>
      <c r="B204" s="200">
        <v>1</v>
      </c>
      <c r="C204" t="str">
        <f t="shared" si="3"/>
        <v/>
      </c>
    </row>
    <row r="205" spans="1:3" x14ac:dyDescent="0.25">
      <c r="A205" s="201" t="s">
        <v>1024</v>
      </c>
      <c r="B205" s="200">
        <v>1</v>
      </c>
      <c r="C205" t="str">
        <f t="shared" si="3"/>
        <v/>
      </c>
    </row>
    <row r="206" spans="1:3" x14ac:dyDescent="0.25">
      <c r="A206" s="201" t="s">
        <v>1025</v>
      </c>
      <c r="B206" s="200">
        <v>1</v>
      </c>
      <c r="C206" t="str">
        <f t="shared" si="3"/>
        <v/>
      </c>
    </row>
    <row r="207" spans="1:3" x14ac:dyDescent="0.25">
      <c r="A207" s="201" t="s">
        <v>1026</v>
      </c>
      <c r="B207" s="200">
        <v>1</v>
      </c>
      <c r="C207" t="str">
        <f t="shared" si="3"/>
        <v/>
      </c>
    </row>
    <row r="208" spans="1:3" x14ac:dyDescent="0.25">
      <c r="A208" s="201" t="s">
        <v>1027</v>
      </c>
      <c r="B208" s="200">
        <v>1</v>
      </c>
      <c r="C208" t="str">
        <f t="shared" si="3"/>
        <v/>
      </c>
    </row>
    <row r="209" spans="1:3" x14ac:dyDescent="0.25">
      <c r="A209" s="201" t="s">
        <v>1028</v>
      </c>
      <c r="B209" s="200">
        <v>1</v>
      </c>
      <c r="C209" t="str">
        <f t="shared" si="3"/>
        <v/>
      </c>
    </row>
    <row r="210" spans="1:3" x14ac:dyDescent="0.25">
      <c r="A210" s="201" t="s">
        <v>1029</v>
      </c>
      <c r="B210" s="200">
        <v>1</v>
      </c>
      <c r="C210" t="str">
        <f t="shared" si="3"/>
        <v/>
      </c>
    </row>
    <row r="211" spans="1:3" x14ac:dyDescent="0.25">
      <c r="A211" s="201" t="s">
        <v>1030</v>
      </c>
      <c r="B211" s="200">
        <v>1</v>
      </c>
      <c r="C211" t="str">
        <f t="shared" si="3"/>
        <v/>
      </c>
    </row>
    <row r="212" spans="1:3" x14ac:dyDescent="0.25">
      <c r="A212" s="201" t="s">
        <v>1031</v>
      </c>
      <c r="B212" s="200">
        <v>1</v>
      </c>
      <c r="C212" t="str">
        <f t="shared" si="3"/>
        <v/>
      </c>
    </row>
    <row r="213" spans="1:3" x14ac:dyDescent="0.25">
      <c r="A213" s="201" t="s">
        <v>1032</v>
      </c>
      <c r="B213" s="200">
        <v>1</v>
      </c>
      <c r="C213" t="str">
        <f t="shared" si="3"/>
        <v/>
      </c>
    </row>
    <row r="214" spans="1:3" x14ac:dyDescent="0.25">
      <c r="A214" s="201" t="s">
        <v>1033</v>
      </c>
      <c r="B214" s="200">
        <v>1</v>
      </c>
      <c r="C214" t="str">
        <f t="shared" si="3"/>
        <v/>
      </c>
    </row>
    <row r="215" spans="1:3" x14ac:dyDescent="0.25">
      <c r="A215" s="201" t="s">
        <v>1034</v>
      </c>
      <c r="B215" s="200">
        <v>1</v>
      </c>
      <c r="C215" t="str">
        <f t="shared" si="3"/>
        <v/>
      </c>
    </row>
    <row r="216" spans="1:3" x14ac:dyDescent="0.25">
      <c r="A216" s="201" t="s">
        <v>1035</v>
      </c>
      <c r="B216" s="200">
        <v>1</v>
      </c>
      <c r="C216" t="str">
        <f t="shared" si="3"/>
        <v/>
      </c>
    </row>
    <row r="217" spans="1:3" x14ac:dyDescent="0.25">
      <c r="A217" s="201" t="s">
        <v>1036</v>
      </c>
      <c r="B217" s="200">
        <v>1</v>
      </c>
      <c r="C217" t="str">
        <f t="shared" si="3"/>
        <v/>
      </c>
    </row>
    <row r="218" spans="1:3" x14ac:dyDescent="0.25">
      <c r="A218" s="201" t="s">
        <v>1037</v>
      </c>
      <c r="B218" s="200">
        <v>1</v>
      </c>
      <c r="C218" t="str">
        <f t="shared" si="3"/>
        <v/>
      </c>
    </row>
    <row r="219" spans="1:3" x14ac:dyDescent="0.25">
      <c r="A219" s="201" t="s">
        <v>1038</v>
      </c>
      <c r="B219" s="200">
        <v>1</v>
      </c>
      <c r="C219" t="str">
        <f t="shared" si="3"/>
        <v/>
      </c>
    </row>
    <row r="220" spans="1:3" x14ac:dyDescent="0.25">
      <c r="A220" s="201" t="s">
        <v>1039</v>
      </c>
      <c r="B220" s="200">
        <v>1</v>
      </c>
      <c r="C220" t="str">
        <f t="shared" si="3"/>
        <v/>
      </c>
    </row>
    <row r="221" spans="1:3" x14ac:dyDescent="0.25">
      <c r="A221" s="201" t="s">
        <v>1040</v>
      </c>
      <c r="B221" s="200">
        <v>1</v>
      </c>
      <c r="C221" t="str">
        <f t="shared" si="3"/>
        <v/>
      </c>
    </row>
    <row r="222" spans="1:3" x14ac:dyDescent="0.25">
      <c r="A222" s="201" t="s">
        <v>1041</v>
      </c>
      <c r="B222" s="200">
        <v>1</v>
      </c>
      <c r="C222" t="str">
        <f t="shared" si="3"/>
        <v/>
      </c>
    </row>
    <row r="223" spans="1:3" x14ac:dyDescent="0.25">
      <c r="A223" s="201" t="s">
        <v>1042</v>
      </c>
      <c r="B223" s="200">
        <v>1</v>
      </c>
      <c r="C223" t="str">
        <f t="shared" si="3"/>
        <v/>
      </c>
    </row>
    <row r="224" spans="1:3" x14ac:dyDescent="0.25">
      <c r="A224" s="201" t="s">
        <v>1043</v>
      </c>
      <c r="B224" s="200">
        <v>1</v>
      </c>
      <c r="C224" t="str">
        <f t="shared" si="3"/>
        <v/>
      </c>
    </row>
    <row r="225" spans="1:3" x14ac:dyDescent="0.25">
      <c r="A225" s="201" t="s">
        <v>1044</v>
      </c>
      <c r="B225" s="200">
        <v>1</v>
      </c>
      <c r="C225" t="str">
        <f t="shared" si="3"/>
        <v/>
      </c>
    </row>
    <row r="226" spans="1:3" x14ac:dyDescent="0.25">
      <c r="A226" s="201" t="s">
        <v>1045</v>
      </c>
      <c r="B226" s="200">
        <v>1</v>
      </c>
      <c r="C226" t="str">
        <f t="shared" si="3"/>
        <v/>
      </c>
    </row>
    <row r="227" spans="1:3" x14ac:dyDescent="0.25">
      <c r="A227" s="201" t="s">
        <v>1046</v>
      </c>
      <c r="B227" s="200">
        <v>1</v>
      </c>
      <c r="C227" t="str">
        <f t="shared" si="3"/>
        <v/>
      </c>
    </row>
    <row r="228" spans="1:3" x14ac:dyDescent="0.25">
      <c r="A228" s="201" t="s">
        <v>1047</v>
      </c>
      <c r="B228" s="200">
        <v>1</v>
      </c>
      <c r="C228" t="str">
        <f t="shared" si="3"/>
        <v/>
      </c>
    </row>
    <row r="229" spans="1:3" x14ac:dyDescent="0.25">
      <c r="A229" s="201" t="s">
        <v>1048</v>
      </c>
      <c r="B229" s="200">
        <v>1</v>
      </c>
      <c r="C229" t="str">
        <f t="shared" si="3"/>
        <v/>
      </c>
    </row>
    <row r="230" spans="1:3" x14ac:dyDescent="0.25">
      <c r="A230" s="201" t="s">
        <v>1049</v>
      </c>
      <c r="B230" s="200">
        <v>1</v>
      </c>
      <c r="C230" t="str">
        <f t="shared" si="3"/>
        <v/>
      </c>
    </row>
    <row r="231" spans="1:3" x14ac:dyDescent="0.25">
      <c r="A231" s="201" t="s">
        <v>1050</v>
      </c>
      <c r="B231" s="200">
        <v>1</v>
      </c>
      <c r="C231" t="str">
        <f t="shared" si="3"/>
        <v/>
      </c>
    </row>
    <row r="232" spans="1:3" x14ac:dyDescent="0.25">
      <c r="A232" s="201" t="s">
        <v>1051</v>
      </c>
      <c r="B232" s="200">
        <v>1</v>
      </c>
      <c r="C232" t="str">
        <f t="shared" si="3"/>
        <v/>
      </c>
    </row>
    <row r="233" spans="1:3" x14ac:dyDescent="0.25">
      <c r="A233" s="201" t="s">
        <v>1052</v>
      </c>
      <c r="B233" s="200">
        <v>1</v>
      </c>
      <c r="C233" t="str">
        <f t="shared" si="3"/>
        <v/>
      </c>
    </row>
    <row r="234" spans="1:3" x14ac:dyDescent="0.25">
      <c r="A234" s="201" t="s">
        <v>1053</v>
      </c>
      <c r="B234" s="200">
        <v>1</v>
      </c>
      <c r="C234" t="str">
        <f t="shared" si="3"/>
        <v/>
      </c>
    </row>
    <row r="235" spans="1:3" x14ac:dyDescent="0.25">
      <c r="A235" s="201" t="s">
        <v>1054</v>
      </c>
      <c r="B235" s="200">
        <v>1</v>
      </c>
      <c r="C235" t="str">
        <f t="shared" si="3"/>
        <v/>
      </c>
    </row>
    <row r="236" spans="1:3" x14ac:dyDescent="0.25">
      <c r="A236" s="201" t="s">
        <v>1055</v>
      </c>
      <c r="B236" s="200">
        <v>1</v>
      </c>
      <c r="C236" t="str">
        <f t="shared" si="3"/>
        <v/>
      </c>
    </row>
    <row r="237" spans="1:3" x14ac:dyDescent="0.25">
      <c r="A237" s="201" t="s">
        <v>1056</v>
      </c>
      <c r="B237" s="200">
        <v>1</v>
      </c>
      <c r="C237" t="str">
        <f t="shared" si="3"/>
        <v/>
      </c>
    </row>
    <row r="238" spans="1:3" x14ac:dyDescent="0.25">
      <c r="A238" s="201" t="s">
        <v>1057</v>
      </c>
      <c r="B238" s="200">
        <v>1</v>
      </c>
      <c r="C238" t="str">
        <f t="shared" si="3"/>
        <v/>
      </c>
    </row>
    <row r="239" spans="1:3" x14ac:dyDescent="0.25">
      <c r="A239" s="201" t="s">
        <v>1058</v>
      </c>
      <c r="B239" s="200">
        <v>1</v>
      </c>
      <c r="C239" t="str">
        <f t="shared" si="3"/>
        <v/>
      </c>
    </row>
    <row r="240" spans="1:3" x14ac:dyDescent="0.25">
      <c r="A240" s="201" t="s">
        <v>1059</v>
      </c>
      <c r="B240" s="200">
        <v>1</v>
      </c>
      <c r="C240" t="str">
        <f t="shared" si="3"/>
        <v/>
      </c>
    </row>
    <row r="241" spans="1:3" x14ac:dyDescent="0.25">
      <c r="A241" s="201" t="s">
        <v>1060</v>
      </c>
      <c r="B241" s="200">
        <v>1</v>
      </c>
      <c r="C241" t="str">
        <f t="shared" si="3"/>
        <v/>
      </c>
    </row>
    <row r="242" spans="1:3" x14ac:dyDescent="0.25">
      <c r="A242" s="201" t="s">
        <v>1061</v>
      </c>
      <c r="B242" s="200">
        <v>1</v>
      </c>
      <c r="C242" t="str">
        <f t="shared" si="3"/>
        <v/>
      </c>
    </row>
    <row r="243" spans="1:3" x14ac:dyDescent="0.25">
      <c r="A243" s="201" t="s">
        <v>1062</v>
      </c>
      <c r="B243" s="200">
        <v>1</v>
      </c>
      <c r="C243" t="str">
        <f t="shared" si="3"/>
        <v/>
      </c>
    </row>
    <row r="244" spans="1:3" x14ac:dyDescent="0.25">
      <c r="A244" s="201" t="s">
        <v>1063</v>
      </c>
      <c r="B244" s="200">
        <v>1</v>
      </c>
      <c r="C244" t="str">
        <f t="shared" si="3"/>
        <v/>
      </c>
    </row>
    <row r="245" spans="1:3" x14ac:dyDescent="0.25">
      <c r="A245" s="201" t="s">
        <v>1064</v>
      </c>
      <c r="B245" s="200">
        <v>1</v>
      </c>
      <c r="C245" t="str">
        <f t="shared" si="3"/>
        <v/>
      </c>
    </row>
    <row r="246" spans="1:3" x14ac:dyDescent="0.25">
      <c r="A246" s="201" t="s">
        <v>1065</v>
      </c>
      <c r="B246" s="200">
        <v>1</v>
      </c>
      <c r="C246" t="str">
        <f t="shared" si="3"/>
        <v/>
      </c>
    </row>
    <row r="247" spans="1:3" x14ac:dyDescent="0.25">
      <c r="A247" s="201" t="s">
        <v>1066</v>
      </c>
      <c r="B247" s="200">
        <v>1</v>
      </c>
      <c r="C247" t="str">
        <f t="shared" si="3"/>
        <v/>
      </c>
    </row>
    <row r="248" spans="1:3" x14ac:dyDescent="0.25">
      <c r="A248" s="201" t="s">
        <v>1067</v>
      </c>
      <c r="B248" s="200">
        <v>1</v>
      </c>
      <c r="C248" t="str">
        <f t="shared" si="3"/>
        <v/>
      </c>
    </row>
    <row r="249" spans="1:3" x14ac:dyDescent="0.25">
      <c r="A249" s="201" t="s">
        <v>1068</v>
      </c>
      <c r="B249" s="200">
        <v>1</v>
      </c>
      <c r="C249" t="str">
        <f t="shared" si="3"/>
        <v/>
      </c>
    </row>
    <row r="250" spans="1:3" x14ac:dyDescent="0.25">
      <c r="A250" s="201" t="s">
        <v>1069</v>
      </c>
      <c r="B250" s="200">
        <v>1</v>
      </c>
      <c r="C250" t="str">
        <f t="shared" si="3"/>
        <v/>
      </c>
    </row>
    <row r="251" spans="1:3" x14ac:dyDescent="0.25">
      <c r="A251" s="201" t="s">
        <v>1070</v>
      </c>
      <c r="B251" s="200">
        <v>1</v>
      </c>
      <c r="C251" t="str">
        <f t="shared" si="3"/>
        <v/>
      </c>
    </row>
    <row r="252" spans="1:3" x14ac:dyDescent="0.25">
      <c r="A252" s="201" t="s">
        <v>1071</v>
      </c>
      <c r="B252" s="200">
        <v>1</v>
      </c>
      <c r="C252" t="str">
        <f t="shared" si="3"/>
        <v/>
      </c>
    </row>
    <row r="253" spans="1:3" x14ac:dyDescent="0.25">
      <c r="A253" s="201" t="s">
        <v>1072</v>
      </c>
      <c r="B253" s="200">
        <v>1</v>
      </c>
      <c r="C253" t="str">
        <f t="shared" si="3"/>
        <v/>
      </c>
    </row>
    <row r="254" spans="1:3" x14ac:dyDescent="0.25">
      <c r="A254" s="201" t="s">
        <v>1073</v>
      </c>
      <c r="B254" s="200">
        <v>1</v>
      </c>
      <c r="C254" t="str">
        <f t="shared" si="3"/>
        <v/>
      </c>
    </row>
    <row r="255" spans="1:3" x14ac:dyDescent="0.25">
      <c r="A255" s="201" t="s">
        <v>1074</v>
      </c>
      <c r="B255" s="200">
        <v>1</v>
      </c>
      <c r="C255" t="str">
        <f t="shared" si="3"/>
        <v/>
      </c>
    </row>
    <row r="256" spans="1:3" x14ac:dyDescent="0.25">
      <c r="A256" s="201" t="s">
        <v>1075</v>
      </c>
      <c r="B256" s="200">
        <v>1</v>
      </c>
      <c r="C256" t="str">
        <f t="shared" si="3"/>
        <v/>
      </c>
    </row>
    <row r="257" spans="1:3" x14ac:dyDescent="0.25">
      <c r="A257" s="201" t="s">
        <v>1076</v>
      </c>
      <c r="B257" s="200">
        <v>1</v>
      </c>
      <c r="C257" t="str">
        <f t="shared" si="3"/>
        <v/>
      </c>
    </row>
    <row r="258" spans="1:3" x14ac:dyDescent="0.25">
      <c r="A258" s="201" t="s">
        <v>1077</v>
      </c>
      <c r="B258" s="200">
        <v>1</v>
      </c>
      <c r="C258" t="str">
        <f t="shared" si="3"/>
        <v/>
      </c>
    </row>
    <row r="259" spans="1:3" x14ac:dyDescent="0.25">
      <c r="A259" s="201" t="s">
        <v>1078</v>
      </c>
      <c r="B259" s="200">
        <v>1</v>
      </c>
      <c r="C259" t="str">
        <f t="shared" si="3"/>
        <v/>
      </c>
    </row>
    <row r="260" spans="1:3" x14ac:dyDescent="0.25">
      <c r="A260" s="201" t="s">
        <v>1079</v>
      </c>
      <c r="B260" s="200">
        <v>1</v>
      </c>
      <c r="C260" t="str">
        <f t="shared" si="3"/>
        <v/>
      </c>
    </row>
    <row r="261" spans="1:3" x14ac:dyDescent="0.25">
      <c r="A261" s="201" t="s">
        <v>1080</v>
      </c>
      <c r="B261" s="200">
        <v>1</v>
      </c>
      <c r="C261" t="str">
        <f t="shared" ref="C261:C324" si="4">IF(B261&gt;1,"ada","")</f>
        <v/>
      </c>
    </row>
    <row r="262" spans="1:3" x14ac:dyDescent="0.25">
      <c r="A262" s="201" t="s">
        <v>1081</v>
      </c>
      <c r="B262" s="200">
        <v>1</v>
      </c>
      <c r="C262" t="str">
        <f t="shared" si="4"/>
        <v/>
      </c>
    </row>
    <row r="263" spans="1:3" x14ac:dyDescent="0.25">
      <c r="A263" s="201" t="s">
        <v>1082</v>
      </c>
      <c r="B263" s="200">
        <v>1</v>
      </c>
      <c r="C263" t="str">
        <f t="shared" si="4"/>
        <v/>
      </c>
    </row>
    <row r="264" spans="1:3" x14ac:dyDescent="0.25">
      <c r="A264" s="201" t="s">
        <v>1083</v>
      </c>
      <c r="B264" s="200">
        <v>1</v>
      </c>
      <c r="C264" t="str">
        <f t="shared" si="4"/>
        <v/>
      </c>
    </row>
    <row r="265" spans="1:3" x14ac:dyDescent="0.25">
      <c r="A265" s="201" t="s">
        <v>1084</v>
      </c>
      <c r="B265" s="200">
        <v>1</v>
      </c>
      <c r="C265" t="str">
        <f t="shared" si="4"/>
        <v/>
      </c>
    </row>
    <row r="266" spans="1:3" x14ac:dyDescent="0.25">
      <c r="A266" s="201" t="s">
        <v>1085</v>
      </c>
      <c r="B266" s="200">
        <v>1</v>
      </c>
      <c r="C266" t="str">
        <f t="shared" si="4"/>
        <v/>
      </c>
    </row>
    <row r="267" spans="1:3" x14ac:dyDescent="0.25">
      <c r="A267" s="201" t="s">
        <v>1086</v>
      </c>
      <c r="B267" s="200">
        <v>1</v>
      </c>
      <c r="C267" t="str">
        <f t="shared" si="4"/>
        <v/>
      </c>
    </row>
    <row r="268" spans="1:3" x14ac:dyDescent="0.25">
      <c r="A268" s="201" t="s">
        <v>1087</v>
      </c>
      <c r="B268" s="200">
        <v>1</v>
      </c>
      <c r="C268" t="str">
        <f t="shared" si="4"/>
        <v/>
      </c>
    </row>
    <row r="269" spans="1:3" x14ac:dyDescent="0.25">
      <c r="A269" s="201" t="s">
        <v>1088</v>
      </c>
      <c r="B269" s="200">
        <v>1</v>
      </c>
      <c r="C269" t="str">
        <f t="shared" si="4"/>
        <v/>
      </c>
    </row>
    <row r="270" spans="1:3" x14ac:dyDescent="0.25">
      <c r="A270" s="201" t="s">
        <v>1089</v>
      </c>
      <c r="B270" s="200">
        <v>1</v>
      </c>
      <c r="C270" t="str">
        <f t="shared" si="4"/>
        <v/>
      </c>
    </row>
    <row r="271" spans="1:3" x14ac:dyDescent="0.25">
      <c r="A271" s="201" t="s">
        <v>1090</v>
      </c>
      <c r="B271" s="200">
        <v>1</v>
      </c>
      <c r="C271" t="str">
        <f t="shared" si="4"/>
        <v/>
      </c>
    </row>
    <row r="272" spans="1:3" x14ac:dyDescent="0.25">
      <c r="A272" s="201" t="s">
        <v>1091</v>
      </c>
      <c r="B272" s="200">
        <v>1</v>
      </c>
      <c r="C272" t="str">
        <f t="shared" si="4"/>
        <v/>
      </c>
    </row>
    <row r="273" spans="1:3" x14ac:dyDescent="0.25">
      <c r="A273" s="201" t="s">
        <v>1092</v>
      </c>
      <c r="B273" s="200">
        <v>1</v>
      </c>
      <c r="C273" t="str">
        <f t="shared" si="4"/>
        <v/>
      </c>
    </row>
    <row r="274" spans="1:3" x14ac:dyDescent="0.25">
      <c r="A274" s="201" t="s">
        <v>1093</v>
      </c>
      <c r="B274" s="200">
        <v>1</v>
      </c>
      <c r="C274" t="str">
        <f t="shared" si="4"/>
        <v/>
      </c>
    </row>
    <row r="275" spans="1:3" x14ac:dyDescent="0.25">
      <c r="A275" s="201" t="s">
        <v>1094</v>
      </c>
      <c r="B275" s="200">
        <v>1</v>
      </c>
      <c r="C275" t="str">
        <f t="shared" si="4"/>
        <v/>
      </c>
    </row>
    <row r="276" spans="1:3" x14ac:dyDescent="0.25">
      <c r="A276" s="201" t="s">
        <v>1095</v>
      </c>
      <c r="B276" s="200">
        <v>1</v>
      </c>
      <c r="C276" t="str">
        <f t="shared" si="4"/>
        <v/>
      </c>
    </row>
    <row r="277" spans="1:3" x14ac:dyDescent="0.25">
      <c r="A277" s="201" t="s">
        <v>1096</v>
      </c>
      <c r="B277" s="200">
        <v>1</v>
      </c>
      <c r="C277" t="str">
        <f t="shared" si="4"/>
        <v/>
      </c>
    </row>
    <row r="278" spans="1:3" x14ac:dyDescent="0.25">
      <c r="A278" s="201" t="s">
        <v>1097</v>
      </c>
      <c r="B278" s="200">
        <v>1</v>
      </c>
      <c r="C278" t="str">
        <f t="shared" si="4"/>
        <v/>
      </c>
    </row>
    <row r="279" spans="1:3" x14ac:dyDescent="0.25">
      <c r="A279" s="201" t="s">
        <v>1098</v>
      </c>
      <c r="B279" s="200">
        <v>1</v>
      </c>
      <c r="C279" t="str">
        <f t="shared" si="4"/>
        <v/>
      </c>
    </row>
    <row r="280" spans="1:3" x14ac:dyDescent="0.25">
      <c r="A280" s="201" t="s">
        <v>1099</v>
      </c>
      <c r="B280" s="200">
        <v>1</v>
      </c>
      <c r="C280" t="str">
        <f t="shared" si="4"/>
        <v/>
      </c>
    </row>
    <row r="281" spans="1:3" x14ac:dyDescent="0.25">
      <c r="A281" s="201" t="s">
        <v>1100</v>
      </c>
      <c r="B281" s="200">
        <v>1</v>
      </c>
      <c r="C281" t="str">
        <f t="shared" si="4"/>
        <v/>
      </c>
    </row>
    <row r="282" spans="1:3" x14ac:dyDescent="0.25">
      <c r="A282" s="201" t="s">
        <v>1101</v>
      </c>
      <c r="B282" s="200">
        <v>1</v>
      </c>
      <c r="C282" t="str">
        <f t="shared" si="4"/>
        <v/>
      </c>
    </row>
    <row r="283" spans="1:3" x14ac:dyDescent="0.25">
      <c r="A283" s="201" t="s">
        <v>1102</v>
      </c>
      <c r="B283" s="200">
        <v>1</v>
      </c>
      <c r="C283" t="str">
        <f t="shared" si="4"/>
        <v/>
      </c>
    </row>
    <row r="284" spans="1:3" x14ac:dyDescent="0.25">
      <c r="A284" s="201" t="s">
        <v>1103</v>
      </c>
      <c r="B284" s="200">
        <v>1</v>
      </c>
      <c r="C284" t="str">
        <f t="shared" si="4"/>
        <v/>
      </c>
    </row>
    <row r="285" spans="1:3" x14ac:dyDescent="0.25">
      <c r="A285" s="201" t="s">
        <v>1104</v>
      </c>
      <c r="B285" s="200">
        <v>1</v>
      </c>
      <c r="C285" t="str">
        <f t="shared" si="4"/>
        <v/>
      </c>
    </row>
    <row r="286" spans="1:3" x14ac:dyDescent="0.25">
      <c r="A286" s="201" t="s">
        <v>1105</v>
      </c>
      <c r="B286" s="200">
        <v>1</v>
      </c>
      <c r="C286" t="str">
        <f t="shared" si="4"/>
        <v/>
      </c>
    </row>
    <row r="287" spans="1:3" x14ac:dyDescent="0.25">
      <c r="A287" s="201" t="s">
        <v>1106</v>
      </c>
      <c r="B287" s="200">
        <v>1</v>
      </c>
      <c r="C287" t="str">
        <f t="shared" si="4"/>
        <v/>
      </c>
    </row>
    <row r="288" spans="1:3" x14ac:dyDescent="0.25">
      <c r="A288" s="201" t="s">
        <v>1107</v>
      </c>
      <c r="B288" s="200">
        <v>1</v>
      </c>
      <c r="C288" t="str">
        <f t="shared" si="4"/>
        <v/>
      </c>
    </row>
    <row r="289" spans="1:3" x14ac:dyDescent="0.25">
      <c r="A289" s="201" t="s">
        <v>1108</v>
      </c>
      <c r="B289" s="200">
        <v>1</v>
      </c>
      <c r="C289" t="str">
        <f t="shared" si="4"/>
        <v/>
      </c>
    </row>
    <row r="290" spans="1:3" x14ac:dyDescent="0.25">
      <c r="A290" s="201" t="s">
        <v>1109</v>
      </c>
      <c r="B290" s="200">
        <v>1</v>
      </c>
      <c r="C290" t="str">
        <f t="shared" si="4"/>
        <v/>
      </c>
    </row>
    <row r="291" spans="1:3" x14ac:dyDescent="0.25">
      <c r="A291" s="201" t="s">
        <v>1110</v>
      </c>
      <c r="B291" s="200">
        <v>1</v>
      </c>
      <c r="C291" t="str">
        <f t="shared" si="4"/>
        <v/>
      </c>
    </row>
    <row r="292" spans="1:3" x14ac:dyDescent="0.25">
      <c r="A292" s="201" t="s">
        <v>1111</v>
      </c>
      <c r="B292" s="200">
        <v>1</v>
      </c>
      <c r="C292" t="str">
        <f t="shared" si="4"/>
        <v/>
      </c>
    </row>
    <row r="293" spans="1:3" x14ac:dyDescent="0.25">
      <c r="A293" s="201" t="s">
        <v>1112</v>
      </c>
      <c r="B293" s="200">
        <v>1</v>
      </c>
      <c r="C293" t="str">
        <f t="shared" si="4"/>
        <v/>
      </c>
    </row>
    <row r="294" spans="1:3" x14ac:dyDescent="0.25">
      <c r="A294" s="201" t="s">
        <v>1113</v>
      </c>
      <c r="B294" s="200">
        <v>1</v>
      </c>
      <c r="C294" t="str">
        <f t="shared" si="4"/>
        <v/>
      </c>
    </row>
    <row r="295" spans="1:3" x14ac:dyDescent="0.25">
      <c r="A295" s="201" t="s">
        <v>1114</v>
      </c>
      <c r="B295" s="200">
        <v>1</v>
      </c>
      <c r="C295" t="str">
        <f t="shared" si="4"/>
        <v/>
      </c>
    </row>
    <row r="296" spans="1:3" x14ac:dyDescent="0.25">
      <c r="A296" s="201" t="s">
        <v>1115</v>
      </c>
      <c r="B296" s="200">
        <v>1</v>
      </c>
      <c r="C296" t="str">
        <f t="shared" si="4"/>
        <v/>
      </c>
    </row>
    <row r="297" spans="1:3" x14ac:dyDescent="0.25">
      <c r="A297" s="201" t="s">
        <v>1116</v>
      </c>
      <c r="B297" s="200">
        <v>1</v>
      </c>
      <c r="C297" t="str">
        <f t="shared" si="4"/>
        <v/>
      </c>
    </row>
    <row r="298" spans="1:3" x14ac:dyDescent="0.25">
      <c r="A298" s="201" t="s">
        <v>1117</v>
      </c>
      <c r="B298" s="200">
        <v>1</v>
      </c>
      <c r="C298" t="str">
        <f t="shared" si="4"/>
        <v/>
      </c>
    </row>
    <row r="299" spans="1:3" x14ac:dyDescent="0.25">
      <c r="A299" s="201" t="s">
        <v>1118</v>
      </c>
      <c r="B299" s="200">
        <v>1</v>
      </c>
      <c r="C299" t="str">
        <f t="shared" si="4"/>
        <v/>
      </c>
    </row>
    <row r="300" spans="1:3" x14ac:dyDescent="0.25">
      <c r="A300" s="201" t="s">
        <v>1119</v>
      </c>
      <c r="B300" s="200">
        <v>1</v>
      </c>
      <c r="C300" t="str">
        <f t="shared" si="4"/>
        <v/>
      </c>
    </row>
    <row r="301" spans="1:3" x14ac:dyDescent="0.25">
      <c r="A301" s="201" t="s">
        <v>1120</v>
      </c>
      <c r="B301" s="200">
        <v>1</v>
      </c>
      <c r="C301" t="str">
        <f t="shared" si="4"/>
        <v/>
      </c>
    </row>
    <row r="302" spans="1:3" x14ac:dyDescent="0.25">
      <c r="A302" s="201" t="s">
        <v>1121</v>
      </c>
      <c r="B302" s="200">
        <v>1</v>
      </c>
      <c r="C302" t="str">
        <f t="shared" si="4"/>
        <v/>
      </c>
    </row>
    <row r="303" spans="1:3" x14ac:dyDescent="0.25">
      <c r="A303" s="201" t="s">
        <v>1122</v>
      </c>
      <c r="B303" s="200">
        <v>1</v>
      </c>
      <c r="C303" t="str">
        <f t="shared" si="4"/>
        <v/>
      </c>
    </row>
    <row r="304" spans="1:3" x14ac:dyDescent="0.25">
      <c r="A304" s="201" t="s">
        <v>1123</v>
      </c>
      <c r="B304" s="200">
        <v>1</v>
      </c>
      <c r="C304" t="str">
        <f t="shared" si="4"/>
        <v/>
      </c>
    </row>
    <row r="305" spans="1:3" x14ac:dyDescent="0.25">
      <c r="A305" s="201" t="s">
        <v>1124</v>
      </c>
      <c r="B305" s="200">
        <v>1</v>
      </c>
      <c r="C305" t="str">
        <f t="shared" si="4"/>
        <v/>
      </c>
    </row>
    <row r="306" spans="1:3" x14ac:dyDescent="0.25">
      <c r="A306" s="201" t="s">
        <v>1125</v>
      </c>
      <c r="B306" s="200">
        <v>1</v>
      </c>
      <c r="C306" t="str">
        <f t="shared" si="4"/>
        <v/>
      </c>
    </row>
    <row r="307" spans="1:3" x14ac:dyDescent="0.25">
      <c r="A307" s="201" t="s">
        <v>1126</v>
      </c>
      <c r="B307" s="200">
        <v>1</v>
      </c>
      <c r="C307" t="str">
        <f t="shared" si="4"/>
        <v/>
      </c>
    </row>
    <row r="308" spans="1:3" x14ac:dyDescent="0.25">
      <c r="A308" s="201" t="s">
        <v>1127</v>
      </c>
      <c r="B308" s="200">
        <v>1</v>
      </c>
      <c r="C308" t="str">
        <f t="shared" si="4"/>
        <v/>
      </c>
    </row>
    <row r="309" spans="1:3" x14ac:dyDescent="0.25">
      <c r="A309" s="201" t="s">
        <v>1128</v>
      </c>
      <c r="B309" s="200">
        <v>1</v>
      </c>
      <c r="C309" t="str">
        <f t="shared" si="4"/>
        <v/>
      </c>
    </row>
    <row r="310" spans="1:3" x14ac:dyDescent="0.25">
      <c r="A310" s="201" t="s">
        <v>1129</v>
      </c>
      <c r="B310" s="200">
        <v>1</v>
      </c>
      <c r="C310" t="str">
        <f t="shared" si="4"/>
        <v/>
      </c>
    </row>
    <row r="311" spans="1:3" x14ac:dyDescent="0.25">
      <c r="A311" s="201" t="s">
        <v>1130</v>
      </c>
      <c r="B311" s="200">
        <v>1</v>
      </c>
      <c r="C311" t="str">
        <f t="shared" si="4"/>
        <v/>
      </c>
    </row>
    <row r="312" spans="1:3" x14ac:dyDescent="0.25">
      <c r="A312" s="201" t="s">
        <v>1131</v>
      </c>
      <c r="B312" s="200">
        <v>1</v>
      </c>
      <c r="C312" t="str">
        <f t="shared" si="4"/>
        <v/>
      </c>
    </row>
    <row r="313" spans="1:3" x14ac:dyDescent="0.25">
      <c r="A313" s="201" t="s">
        <v>1132</v>
      </c>
      <c r="B313" s="200">
        <v>1</v>
      </c>
      <c r="C313" t="str">
        <f t="shared" si="4"/>
        <v/>
      </c>
    </row>
    <row r="314" spans="1:3" x14ac:dyDescent="0.25">
      <c r="A314" s="201" t="s">
        <v>1133</v>
      </c>
      <c r="B314" s="200">
        <v>1</v>
      </c>
      <c r="C314" t="str">
        <f t="shared" si="4"/>
        <v/>
      </c>
    </row>
    <row r="315" spans="1:3" x14ac:dyDescent="0.25">
      <c r="A315" s="201" t="s">
        <v>1134</v>
      </c>
      <c r="B315" s="200">
        <v>1</v>
      </c>
      <c r="C315" t="str">
        <f t="shared" si="4"/>
        <v/>
      </c>
    </row>
    <row r="316" spans="1:3" x14ac:dyDescent="0.25">
      <c r="A316" s="201" t="s">
        <v>1135</v>
      </c>
      <c r="B316" s="200">
        <v>1</v>
      </c>
      <c r="C316" t="str">
        <f t="shared" si="4"/>
        <v/>
      </c>
    </row>
    <row r="317" spans="1:3" x14ac:dyDescent="0.25">
      <c r="A317" s="201" t="s">
        <v>1136</v>
      </c>
      <c r="B317" s="200">
        <v>1</v>
      </c>
      <c r="C317" t="str">
        <f t="shared" si="4"/>
        <v/>
      </c>
    </row>
    <row r="318" spans="1:3" x14ac:dyDescent="0.25">
      <c r="A318" s="201" t="s">
        <v>1137</v>
      </c>
      <c r="B318" s="200">
        <v>1</v>
      </c>
      <c r="C318" t="str">
        <f t="shared" si="4"/>
        <v/>
      </c>
    </row>
    <row r="319" spans="1:3" x14ac:dyDescent="0.25">
      <c r="A319" s="201" t="s">
        <v>1138</v>
      </c>
      <c r="B319" s="200">
        <v>1</v>
      </c>
      <c r="C319" t="str">
        <f t="shared" si="4"/>
        <v/>
      </c>
    </row>
    <row r="320" spans="1:3" x14ac:dyDescent="0.25">
      <c r="A320" s="201" t="s">
        <v>1139</v>
      </c>
      <c r="B320" s="200">
        <v>1</v>
      </c>
      <c r="C320" t="str">
        <f t="shared" si="4"/>
        <v/>
      </c>
    </row>
    <row r="321" spans="1:3" x14ac:dyDescent="0.25">
      <c r="A321" s="201" t="s">
        <v>1140</v>
      </c>
      <c r="B321" s="200">
        <v>1</v>
      </c>
      <c r="C321" t="str">
        <f t="shared" si="4"/>
        <v/>
      </c>
    </row>
    <row r="322" spans="1:3" x14ac:dyDescent="0.25">
      <c r="A322" s="201" t="s">
        <v>1141</v>
      </c>
      <c r="B322" s="200">
        <v>1</v>
      </c>
      <c r="C322" t="str">
        <f t="shared" si="4"/>
        <v/>
      </c>
    </row>
    <row r="323" spans="1:3" x14ac:dyDescent="0.25">
      <c r="A323" s="201" t="s">
        <v>1142</v>
      </c>
      <c r="B323" s="200">
        <v>1</v>
      </c>
      <c r="C323" t="str">
        <f t="shared" si="4"/>
        <v/>
      </c>
    </row>
    <row r="324" spans="1:3" x14ac:dyDescent="0.25">
      <c r="A324" s="201" t="s">
        <v>1143</v>
      </c>
      <c r="B324" s="200">
        <v>1</v>
      </c>
      <c r="C324" t="str">
        <f t="shared" si="4"/>
        <v/>
      </c>
    </row>
    <row r="325" spans="1:3" x14ac:dyDescent="0.25">
      <c r="A325" s="201" t="s">
        <v>1144</v>
      </c>
      <c r="B325" s="200">
        <v>1</v>
      </c>
      <c r="C325" t="str">
        <f t="shared" ref="C325:C366" si="5">IF(B325&gt;1,"ada","")</f>
        <v/>
      </c>
    </row>
    <row r="326" spans="1:3" x14ac:dyDescent="0.25">
      <c r="A326" s="201" t="s">
        <v>1145</v>
      </c>
      <c r="B326" s="200">
        <v>1</v>
      </c>
      <c r="C326" t="str">
        <f t="shared" si="5"/>
        <v/>
      </c>
    </row>
    <row r="327" spans="1:3" x14ac:dyDescent="0.25">
      <c r="A327" s="201" t="s">
        <v>1146</v>
      </c>
      <c r="B327" s="200">
        <v>1</v>
      </c>
      <c r="C327" t="str">
        <f t="shared" si="5"/>
        <v/>
      </c>
    </row>
    <row r="328" spans="1:3" x14ac:dyDescent="0.25">
      <c r="A328" s="201" t="s">
        <v>1147</v>
      </c>
      <c r="B328" s="200">
        <v>1</v>
      </c>
      <c r="C328" t="str">
        <f t="shared" si="5"/>
        <v/>
      </c>
    </row>
    <row r="329" spans="1:3" x14ac:dyDescent="0.25">
      <c r="A329" s="201" t="s">
        <v>1148</v>
      </c>
      <c r="B329" s="200">
        <v>1</v>
      </c>
      <c r="C329" t="str">
        <f t="shared" si="5"/>
        <v/>
      </c>
    </row>
    <row r="330" spans="1:3" x14ac:dyDescent="0.25">
      <c r="A330" s="201" t="s">
        <v>1149</v>
      </c>
      <c r="B330" s="200">
        <v>1</v>
      </c>
      <c r="C330" t="str">
        <f t="shared" si="5"/>
        <v/>
      </c>
    </row>
    <row r="331" spans="1:3" x14ac:dyDescent="0.25">
      <c r="A331" s="201" t="s">
        <v>1150</v>
      </c>
      <c r="B331" s="200">
        <v>1</v>
      </c>
      <c r="C331" t="str">
        <f t="shared" si="5"/>
        <v/>
      </c>
    </row>
    <row r="332" spans="1:3" x14ac:dyDescent="0.25">
      <c r="A332" s="201" t="s">
        <v>1151</v>
      </c>
      <c r="B332" s="200">
        <v>1</v>
      </c>
      <c r="C332" t="str">
        <f t="shared" si="5"/>
        <v/>
      </c>
    </row>
    <row r="333" spans="1:3" x14ac:dyDescent="0.25">
      <c r="A333" s="201" t="s">
        <v>1152</v>
      </c>
      <c r="B333" s="200">
        <v>1</v>
      </c>
      <c r="C333" t="str">
        <f t="shared" si="5"/>
        <v/>
      </c>
    </row>
    <row r="334" spans="1:3" x14ac:dyDescent="0.25">
      <c r="A334" s="201" t="s">
        <v>1153</v>
      </c>
      <c r="B334" s="200">
        <v>1</v>
      </c>
      <c r="C334" t="str">
        <f t="shared" si="5"/>
        <v/>
      </c>
    </row>
    <row r="335" spans="1:3" x14ac:dyDescent="0.25">
      <c r="A335" s="201" t="s">
        <v>1154</v>
      </c>
      <c r="B335" s="200">
        <v>1</v>
      </c>
      <c r="C335" t="str">
        <f t="shared" si="5"/>
        <v/>
      </c>
    </row>
    <row r="336" spans="1:3" x14ac:dyDescent="0.25">
      <c r="A336" s="201" t="s">
        <v>1155</v>
      </c>
      <c r="B336" s="200">
        <v>1</v>
      </c>
      <c r="C336" t="str">
        <f t="shared" si="5"/>
        <v/>
      </c>
    </row>
    <row r="337" spans="1:3" x14ac:dyDescent="0.25">
      <c r="A337" s="201" t="s">
        <v>1156</v>
      </c>
      <c r="B337" s="200">
        <v>1</v>
      </c>
      <c r="C337" t="str">
        <f t="shared" si="5"/>
        <v/>
      </c>
    </row>
    <row r="338" spans="1:3" x14ac:dyDescent="0.25">
      <c r="A338" s="201" t="s">
        <v>1157</v>
      </c>
      <c r="B338" s="200">
        <v>1</v>
      </c>
      <c r="C338" t="str">
        <f t="shared" si="5"/>
        <v/>
      </c>
    </row>
    <row r="339" spans="1:3" x14ac:dyDescent="0.25">
      <c r="A339" s="201" t="s">
        <v>1158</v>
      </c>
      <c r="B339" s="200">
        <v>1</v>
      </c>
      <c r="C339" t="str">
        <f t="shared" si="5"/>
        <v/>
      </c>
    </row>
    <row r="340" spans="1:3" x14ac:dyDescent="0.25">
      <c r="A340" s="201" t="s">
        <v>1159</v>
      </c>
      <c r="B340" s="200">
        <v>1</v>
      </c>
      <c r="C340" t="str">
        <f t="shared" si="5"/>
        <v/>
      </c>
    </row>
    <row r="341" spans="1:3" x14ac:dyDescent="0.25">
      <c r="A341" s="201" t="s">
        <v>1160</v>
      </c>
      <c r="B341" s="200">
        <v>1</v>
      </c>
      <c r="C341" t="str">
        <f t="shared" si="5"/>
        <v/>
      </c>
    </row>
    <row r="342" spans="1:3" x14ac:dyDescent="0.25">
      <c r="A342" s="201" t="s">
        <v>1161</v>
      </c>
      <c r="B342" s="200">
        <v>1</v>
      </c>
      <c r="C342" t="str">
        <f t="shared" si="5"/>
        <v/>
      </c>
    </row>
    <row r="343" spans="1:3" x14ac:dyDescent="0.25">
      <c r="A343" s="201" t="s">
        <v>1162</v>
      </c>
      <c r="B343" s="200">
        <v>1</v>
      </c>
      <c r="C343" t="str">
        <f t="shared" si="5"/>
        <v/>
      </c>
    </row>
    <row r="344" spans="1:3" x14ac:dyDescent="0.25">
      <c r="A344" s="201" t="s">
        <v>1163</v>
      </c>
      <c r="B344" s="200">
        <v>1</v>
      </c>
      <c r="C344" t="str">
        <f t="shared" si="5"/>
        <v/>
      </c>
    </row>
    <row r="345" spans="1:3" x14ac:dyDescent="0.25">
      <c r="A345" s="201" t="s">
        <v>1164</v>
      </c>
      <c r="B345" s="200">
        <v>1</v>
      </c>
      <c r="C345" t="str">
        <f t="shared" si="5"/>
        <v/>
      </c>
    </row>
    <row r="346" spans="1:3" x14ac:dyDescent="0.25">
      <c r="A346" s="201" t="s">
        <v>1165</v>
      </c>
      <c r="B346" s="200">
        <v>1</v>
      </c>
      <c r="C346" t="str">
        <f t="shared" si="5"/>
        <v/>
      </c>
    </row>
    <row r="347" spans="1:3" x14ac:dyDescent="0.25">
      <c r="A347" s="201" t="s">
        <v>1166</v>
      </c>
      <c r="B347" s="200">
        <v>1</v>
      </c>
      <c r="C347" t="str">
        <f t="shared" si="5"/>
        <v/>
      </c>
    </row>
    <row r="348" spans="1:3" x14ac:dyDescent="0.25">
      <c r="A348" s="201" t="s">
        <v>1167</v>
      </c>
      <c r="B348" s="200">
        <v>1</v>
      </c>
      <c r="C348" t="str">
        <f t="shared" si="5"/>
        <v/>
      </c>
    </row>
    <row r="349" spans="1:3" x14ac:dyDescent="0.25">
      <c r="A349" s="201" t="s">
        <v>1168</v>
      </c>
      <c r="B349" s="200">
        <v>1</v>
      </c>
      <c r="C349" t="str">
        <f t="shared" si="5"/>
        <v/>
      </c>
    </row>
    <row r="350" spans="1:3" x14ac:dyDescent="0.25">
      <c r="A350" s="201" t="s">
        <v>1169</v>
      </c>
      <c r="B350" s="200">
        <v>1</v>
      </c>
      <c r="C350" t="str">
        <f t="shared" si="5"/>
        <v/>
      </c>
    </row>
    <row r="351" spans="1:3" x14ac:dyDescent="0.25">
      <c r="A351" s="201" t="s">
        <v>1170</v>
      </c>
      <c r="B351" s="200">
        <v>1</v>
      </c>
      <c r="C351" t="str">
        <f t="shared" si="5"/>
        <v/>
      </c>
    </row>
    <row r="352" spans="1:3" x14ac:dyDescent="0.25">
      <c r="A352" s="201" t="s">
        <v>1171</v>
      </c>
      <c r="B352" s="200">
        <v>1</v>
      </c>
      <c r="C352" t="str">
        <f t="shared" si="5"/>
        <v/>
      </c>
    </row>
    <row r="353" spans="1:3" x14ac:dyDescent="0.25">
      <c r="A353" s="201" t="s">
        <v>1172</v>
      </c>
      <c r="B353" s="200">
        <v>1</v>
      </c>
      <c r="C353" t="str">
        <f t="shared" si="5"/>
        <v/>
      </c>
    </row>
    <row r="354" spans="1:3" x14ac:dyDescent="0.25">
      <c r="A354" s="201" t="s">
        <v>1173</v>
      </c>
      <c r="B354" s="200">
        <v>1</v>
      </c>
      <c r="C354" t="str">
        <f t="shared" si="5"/>
        <v/>
      </c>
    </row>
    <row r="355" spans="1:3" x14ac:dyDescent="0.25">
      <c r="A355" s="201" t="s">
        <v>1203</v>
      </c>
      <c r="B355" s="200">
        <v>1</v>
      </c>
      <c r="C355" t="str">
        <f t="shared" si="5"/>
        <v/>
      </c>
    </row>
    <row r="356" spans="1:3" x14ac:dyDescent="0.25">
      <c r="A356" s="201" t="s">
        <v>1204</v>
      </c>
      <c r="B356" s="200">
        <v>1</v>
      </c>
      <c r="C356" t="str">
        <f t="shared" si="5"/>
        <v/>
      </c>
    </row>
    <row r="357" spans="1:3" x14ac:dyDescent="0.25">
      <c r="A357" s="201" t="s">
        <v>1205</v>
      </c>
      <c r="B357" s="200">
        <v>1</v>
      </c>
      <c r="C357" t="str">
        <f t="shared" si="5"/>
        <v/>
      </c>
    </row>
    <row r="358" spans="1:3" x14ac:dyDescent="0.25">
      <c r="A358" s="201" t="s">
        <v>1206</v>
      </c>
      <c r="B358" s="200">
        <v>1</v>
      </c>
      <c r="C358" t="str">
        <f t="shared" si="5"/>
        <v/>
      </c>
    </row>
    <row r="359" spans="1:3" x14ac:dyDescent="0.25">
      <c r="A359" s="201" t="s">
        <v>1207</v>
      </c>
      <c r="B359" s="200">
        <v>1</v>
      </c>
      <c r="C359" t="str">
        <f t="shared" si="5"/>
        <v/>
      </c>
    </row>
    <row r="360" spans="1:3" x14ac:dyDescent="0.25">
      <c r="A360" s="201" t="s">
        <v>1208</v>
      </c>
      <c r="B360" s="200">
        <v>1</v>
      </c>
      <c r="C360" t="str">
        <f t="shared" si="5"/>
        <v/>
      </c>
    </row>
    <row r="361" spans="1:3" x14ac:dyDescent="0.25">
      <c r="A361" s="201" t="s">
        <v>1209</v>
      </c>
      <c r="B361" s="200">
        <v>1</v>
      </c>
      <c r="C361" t="str">
        <f t="shared" si="5"/>
        <v/>
      </c>
    </row>
    <row r="362" spans="1:3" x14ac:dyDescent="0.25">
      <c r="A362" s="201" t="s">
        <v>1210</v>
      </c>
      <c r="B362" s="200">
        <v>1</v>
      </c>
      <c r="C362" t="str">
        <f t="shared" si="5"/>
        <v/>
      </c>
    </row>
    <row r="363" spans="1:3" x14ac:dyDescent="0.25">
      <c r="A363" s="201" t="s">
        <v>1211</v>
      </c>
      <c r="B363" s="200">
        <v>1</v>
      </c>
      <c r="C363" t="str">
        <f t="shared" si="5"/>
        <v/>
      </c>
    </row>
    <row r="364" spans="1:3" x14ac:dyDescent="0.25">
      <c r="A364" s="201" t="s">
        <v>910</v>
      </c>
      <c r="B364" s="200">
        <v>364</v>
      </c>
      <c r="C364" t="str">
        <f t="shared" si="5"/>
        <v>ada</v>
      </c>
    </row>
    <row r="365" spans="1:3" x14ac:dyDescent="0.25">
      <c r="C365" t="str">
        <f t="shared" si="5"/>
        <v/>
      </c>
    </row>
    <row r="366" spans="1:3" x14ac:dyDescent="0.25">
      <c r="C366" t="str">
        <f t="shared" si="5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8"/>
  <sheetViews>
    <sheetView showGridLines="0" workbookViewId="0">
      <pane ySplit="7" topLeftCell="A33" activePane="bottomLeft" state="frozen"/>
      <selection pane="bottomLeft" activeCell="D34" sqref="D34"/>
    </sheetView>
  </sheetViews>
  <sheetFormatPr defaultRowHeight="15" x14ac:dyDescent="0.25"/>
  <cols>
    <col min="1" max="1" width="15" style="2" customWidth="1"/>
    <col min="2" max="3" width="1.28515625" style="2" customWidth="1"/>
    <col min="4" max="4" width="31.85546875" style="2" customWidth="1"/>
    <col min="5" max="5" width="18.7109375" style="2" customWidth="1"/>
    <col min="11" max="11" width="5.42578125" customWidth="1"/>
    <col min="12" max="12" width="28.5703125" customWidth="1"/>
    <col min="13" max="14" width="14.28515625" style="82" bestFit="1" customWidth="1"/>
  </cols>
  <sheetData>
    <row r="1" spans="1:5" x14ac:dyDescent="0.25">
      <c r="A1" s="1" t="s">
        <v>794</v>
      </c>
      <c r="B1" s="54"/>
      <c r="C1" s="54"/>
      <c r="D1" s="55"/>
      <c r="E1" s="55"/>
    </row>
    <row r="2" spans="1:5" x14ac:dyDescent="0.25">
      <c r="A2" s="1" t="s">
        <v>507</v>
      </c>
      <c r="B2" s="54"/>
      <c r="C2" s="54"/>
      <c r="D2" s="55"/>
      <c r="E2" s="55"/>
    </row>
    <row r="3" spans="1:5" x14ac:dyDescent="0.25">
      <c r="A3" s="56" t="s">
        <v>1</v>
      </c>
      <c r="B3" s="54"/>
      <c r="C3" s="54"/>
      <c r="D3" s="55"/>
      <c r="E3" s="55"/>
    </row>
    <row r="4" spans="1:5" x14ac:dyDescent="0.25">
      <c r="A4" t="s">
        <v>2</v>
      </c>
      <c r="B4" s="54"/>
      <c r="C4" s="54"/>
      <c r="D4" s="55"/>
      <c r="E4" s="55"/>
    </row>
    <row r="5" spans="1:5" ht="15.75" thickBot="1" x14ac:dyDescent="0.3">
      <c r="A5"/>
      <c r="B5" s="54"/>
      <c r="C5" s="54"/>
      <c r="D5" s="55"/>
      <c r="E5" s="55"/>
    </row>
    <row r="6" spans="1:5" x14ac:dyDescent="0.25">
      <c r="A6" s="220" t="s">
        <v>3</v>
      </c>
      <c r="B6" s="222" t="s">
        <v>4</v>
      </c>
      <c r="C6" s="223"/>
      <c r="D6" s="223"/>
      <c r="E6" s="226" t="s">
        <v>5</v>
      </c>
    </row>
    <row r="7" spans="1:5" x14ac:dyDescent="0.25">
      <c r="A7" s="221"/>
      <c r="B7" s="224"/>
      <c r="C7" s="225"/>
      <c r="D7" s="225"/>
      <c r="E7" s="227"/>
    </row>
    <row r="8" spans="1:5" x14ac:dyDescent="0.25">
      <c r="A8" s="128"/>
      <c r="B8" s="18"/>
      <c r="C8" s="129"/>
      <c r="D8" s="11"/>
      <c r="E8" s="130"/>
    </row>
    <row r="9" spans="1:5" x14ac:dyDescent="0.25">
      <c r="A9" s="131"/>
      <c r="B9" s="3"/>
      <c r="C9" s="132" t="s">
        <v>508</v>
      </c>
      <c r="D9" s="4"/>
      <c r="E9" s="130"/>
    </row>
    <row r="10" spans="1:5" x14ac:dyDescent="0.25">
      <c r="A10" s="133" t="s">
        <v>509</v>
      </c>
      <c r="B10" s="9"/>
      <c r="C10" s="134"/>
      <c r="D10" s="57" t="s">
        <v>510</v>
      </c>
      <c r="E10" s="135">
        <v>-200597883927</v>
      </c>
    </row>
    <row r="11" spans="1:5" x14ac:dyDescent="0.25">
      <c r="A11" s="133" t="s">
        <v>511</v>
      </c>
      <c r="B11" s="9"/>
      <c r="C11" s="134"/>
      <c r="D11" s="17" t="s">
        <v>512</v>
      </c>
      <c r="E11" s="135">
        <v>-568534729591</v>
      </c>
    </row>
    <row r="12" spans="1:5" x14ac:dyDescent="0.25">
      <c r="A12" s="133" t="s">
        <v>513</v>
      </c>
      <c r="B12" s="9"/>
      <c r="C12" s="134"/>
      <c r="D12" s="12" t="s">
        <v>514</v>
      </c>
      <c r="E12" s="135">
        <v>-1205758575910.6699</v>
      </c>
    </row>
    <row r="13" spans="1:5" x14ac:dyDescent="0.25">
      <c r="A13" s="133" t="s">
        <v>515</v>
      </c>
      <c r="B13" s="9"/>
      <c r="C13" s="134"/>
      <c r="D13" s="12" t="s">
        <v>516</v>
      </c>
      <c r="E13" s="135">
        <v>-69603640431</v>
      </c>
    </row>
    <row r="14" spans="1:5" x14ac:dyDescent="0.25">
      <c r="A14" s="133" t="s">
        <v>517</v>
      </c>
      <c r="B14" s="9"/>
      <c r="C14" s="134"/>
      <c r="D14" s="12" t="s">
        <v>518</v>
      </c>
      <c r="E14" s="135">
        <v>-3848726500</v>
      </c>
    </row>
    <row r="15" spans="1:5" x14ac:dyDescent="0.25">
      <c r="A15" s="133" t="s">
        <v>519</v>
      </c>
      <c r="B15" s="9"/>
      <c r="C15" s="134"/>
      <c r="D15" s="12" t="s">
        <v>520</v>
      </c>
      <c r="E15" s="135">
        <v>-203550045063</v>
      </c>
    </row>
    <row r="16" spans="1:5" x14ac:dyDescent="0.25">
      <c r="A16" s="133" t="s">
        <v>521</v>
      </c>
      <c r="B16" s="9"/>
      <c r="C16" s="134"/>
      <c r="D16" s="12" t="s">
        <v>522</v>
      </c>
      <c r="E16" s="135">
        <v>-102497734607.07001</v>
      </c>
    </row>
    <row r="17" spans="1:5" x14ac:dyDescent="0.25">
      <c r="A17" s="133" t="s">
        <v>523</v>
      </c>
      <c r="B17" s="9"/>
      <c r="C17" s="134"/>
      <c r="D17" s="12" t="s">
        <v>524</v>
      </c>
      <c r="E17" s="135">
        <v>-642660000</v>
      </c>
    </row>
    <row r="18" spans="1:5" x14ac:dyDescent="0.25">
      <c r="A18" s="136" t="s">
        <v>525</v>
      </c>
      <c r="B18" s="9"/>
      <c r="C18" s="134"/>
      <c r="D18" s="4" t="s">
        <v>526</v>
      </c>
      <c r="E18" s="135">
        <v>20609880</v>
      </c>
    </row>
    <row r="19" spans="1:5" x14ac:dyDescent="0.25">
      <c r="A19" s="133" t="s">
        <v>527</v>
      </c>
      <c r="B19" s="9"/>
      <c r="C19" s="134"/>
      <c r="D19" s="4" t="s">
        <v>528</v>
      </c>
      <c r="E19" s="135">
        <v>29491266</v>
      </c>
    </row>
    <row r="20" spans="1:5" x14ac:dyDescent="0.25">
      <c r="A20" s="137"/>
      <c r="B20" s="138"/>
      <c r="C20" s="138"/>
      <c r="D20" s="138"/>
      <c r="E20" s="139"/>
    </row>
    <row r="21" spans="1:5" x14ac:dyDescent="0.25">
      <c r="A21" s="140"/>
      <c r="B21" s="58"/>
      <c r="C21" s="58"/>
      <c r="D21" s="58" t="s">
        <v>529</v>
      </c>
      <c r="E21" s="141">
        <f>SUM(E10:E19)</f>
        <v>-2354983894883.7397</v>
      </c>
    </row>
    <row r="22" spans="1:5" x14ac:dyDescent="0.25">
      <c r="A22" s="133"/>
      <c r="B22" s="9"/>
      <c r="C22" s="134"/>
      <c r="D22" s="4"/>
      <c r="E22" s="135"/>
    </row>
    <row r="23" spans="1:5" x14ac:dyDescent="0.25">
      <c r="A23" s="131"/>
      <c r="B23" s="3"/>
      <c r="C23" s="132" t="s">
        <v>530</v>
      </c>
      <c r="D23" s="4"/>
      <c r="E23" s="130"/>
    </row>
    <row r="24" spans="1:5" x14ac:dyDescent="0.25">
      <c r="A24" s="131"/>
      <c r="B24" s="3"/>
      <c r="C24" s="142"/>
      <c r="D24" s="4"/>
      <c r="E24" s="130"/>
    </row>
    <row r="25" spans="1:5" x14ac:dyDescent="0.25">
      <c r="A25" s="131"/>
      <c r="B25" s="3"/>
      <c r="C25" s="142" t="s">
        <v>531</v>
      </c>
      <c r="D25" s="4"/>
      <c r="E25" s="130"/>
    </row>
    <row r="26" spans="1:5" x14ac:dyDescent="0.25">
      <c r="A26" s="131" t="s">
        <v>532</v>
      </c>
      <c r="B26" s="3"/>
      <c r="C26" s="142"/>
      <c r="D26" s="4" t="s">
        <v>533</v>
      </c>
      <c r="E26" s="135">
        <v>1706459871296.29</v>
      </c>
    </row>
    <row r="27" spans="1:5" x14ac:dyDescent="0.25">
      <c r="A27" s="131"/>
      <c r="B27" s="3"/>
      <c r="C27" s="142"/>
      <c r="D27" s="4"/>
      <c r="E27" s="130"/>
    </row>
    <row r="28" spans="1:5" x14ac:dyDescent="0.25">
      <c r="A28" s="131" t="s">
        <v>534</v>
      </c>
      <c r="B28" s="3"/>
      <c r="C28" s="142"/>
      <c r="D28" s="4" t="s">
        <v>535</v>
      </c>
      <c r="E28" s="130">
        <v>57939655595.690002</v>
      </c>
    </row>
    <row r="29" spans="1:5" x14ac:dyDescent="0.25">
      <c r="A29" s="131"/>
      <c r="B29" s="3"/>
      <c r="C29" s="142"/>
      <c r="D29" s="4"/>
      <c r="E29" s="143"/>
    </row>
    <row r="30" spans="1:5" x14ac:dyDescent="0.25">
      <c r="A30" s="131" t="s">
        <v>536</v>
      </c>
      <c r="B30" s="3"/>
      <c r="C30" s="142"/>
      <c r="D30" s="7" t="s">
        <v>537</v>
      </c>
      <c r="E30" s="143"/>
    </row>
    <row r="31" spans="1:5" x14ac:dyDescent="0.25">
      <c r="A31" s="137"/>
      <c r="B31" s="138"/>
      <c r="C31" s="138"/>
      <c r="D31" s="138"/>
      <c r="E31" s="139"/>
    </row>
    <row r="32" spans="1:5" x14ac:dyDescent="0.25">
      <c r="A32" s="144"/>
      <c r="B32" s="8"/>
      <c r="C32" s="8"/>
      <c r="D32" s="8" t="s">
        <v>81</v>
      </c>
      <c r="E32" s="145">
        <f>SUM(E26:E28)</f>
        <v>1764399526891.98</v>
      </c>
    </row>
    <row r="33" spans="1:5" x14ac:dyDescent="0.25">
      <c r="A33" s="133"/>
      <c r="B33" s="9"/>
      <c r="C33" s="134"/>
      <c r="D33" s="4"/>
      <c r="E33" s="135"/>
    </row>
    <row r="34" spans="1:5" x14ac:dyDescent="0.25">
      <c r="A34" s="131"/>
      <c r="B34" s="3"/>
      <c r="C34" s="142"/>
      <c r="D34" s="7"/>
      <c r="E34" s="143"/>
    </row>
    <row r="35" spans="1:5" x14ac:dyDescent="0.25">
      <c r="A35" s="146"/>
      <c r="B35" s="10"/>
      <c r="C35" s="147" t="s">
        <v>538</v>
      </c>
      <c r="D35" s="7"/>
      <c r="E35" s="143"/>
    </row>
    <row r="36" spans="1:5" x14ac:dyDescent="0.25">
      <c r="A36" s="131" t="s">
        <v>539</v>
      </c>
      <c r="B36" s="3"/>
      <c r="C36" s="142"/>
      <c r="D36" s="6" t="s">
        <v>538</v>
      </c>
      <c r="E36" s="130">
        <v>22172686734.43</v>
      </c>
    </row>
    <row r="37" spans="1:5" x14ac:dyDescent="0.25">
      <c r="A37" s="137"/>
      <c r="B37" s="138"/>
      <c r="C37" s="138"/>
      <c r="D37" s="138"/>
      <c r="E37" s="139"/>
    </row>
    <row r="38" spans="1:5" x14ac:dyDescent="0.25">
      <c r="A38" s="144"/>
      <c r="B38" s="8"/>
      <c r="C38" s="8"/>
      <c r="D38" s="8" t="s">
        <v>81</v>
      </c>
      <c r="E38" s="145">
        <f>E36</f>
        <v>22172686734.43</v>
      </c>
    </row>
    <row r="39" spans="1:5" x14ac:dyDescent="0.25">
      <c r="A39" s="133"/>
      <c r="B39" s="9"/>
      <c r="C39" s="134"/>
      <c r="D39" s="4"/>
      <c r="E39" s="135"/>
    </row>
    <row r="40" spans="1:5" x14ac:dyDescent="0.25">
      <c r="A40" s="131"/>
      <c r="B40" s="3"/>
      <c r="C40" s="142"/>
      <c r="D40" s="6"/>
      <c r="E40" s="130"/>
    </row>
    <row r="41" spans="1:5" x14ac:dyDescent="0.25">
      <c r="A41" s="131"/>
      <c r="B41" s="3"/>
      <c r="C41" s="142" t="s">
        <v>540</v>
      </c>
      <c r="D41" s="4"/>
      <c r="E41" s="130"/>
    </row>
    <row r="42" spans="1:5" x14ac:dyDescent="0.25">
      <c r="A42" s="131" t="s">
        <v>541</v>
      </c>
      <c r="B42" s="3"/>
      <c r="C42" s="142"/>
      <c r="D42" s="4" t="s">
        <v>542</v>
      </c>
      <c r="E42" s="130">
        <v>14456343107.809999</v>
      </c>
    </row>
    <row r="43" spans="1:5" x14ac:dyDescent="0.25">
      <c r="A43" s="131" t="s">
        <v>543</v>
      </c>
      <c r="B43" s="3"/>
      <c r="C43" s="142"/>
      <c r="D43" s="7" t="s">
        <v>544</v>
      </c>
      <c r="E43" s="130">
        <v>615000</v>
      </c>
    </row>
    <row r="44" spans="1:5" x14ac:dyDescent="0.25">
      <c r="A44" s="131" t="s">
        <v>545</v>
      </c>
      <c r="B44" s="3"/>
      <c r="C44" s="142"/>
      <c r="D44" s="7" t="s">
        <v>546</v>
      </c>
      <c r="E44" s="130">
        <v>400000</v>
      </c>
    </row>
    <row r="45" spans="1:5" x14ac:dyDescent="0.25">
      <c r="A45" s="131" t="s">
        <v>547</v>
      </c>
      <c r="B45" s="3"/>
      <c r="C45" s="142"/>
      <c r="D45" s="7" t="s">
        <v>548</v>
      </c>
      <c r="E45" s="130">
        <v>6193000</v>
      </c>
    </row>
    <row r="46" spans="1:5" x14ac:dyDescent="0.25">
      <c r="A46" s="131" t="s">
        <v>549</v>
      </c>
      <c r="B46" s="3"/>
      <c r="C46" s="142"/>
      <c r="D46" s="7" t="s">
        <v>550</v>
      </c>
      <c r="E46" s="130">
        <v>971594417</v>
      </c>
    </row>
    <row r="47" spans="1:5" x14ac:dyDescent="0.25">
      <c r="A47" s="137"/>
      <c r="B47" s="138"/>
      <c r="C47" s="138"/>
      <c r="D47" s="138"/>
      <c r="E47" s="139"/>
    </row>
    <row r="48" spans="1:5" x14ac:dyDescent="0.25">
      <c r="A48" s="144"/>
      <c r="B48" s="8"/>
      <c r="C48" s="8"/>
      <c r="D48" s="8" t="s">
        <v>81</v>
      </c>
      <c r="E48" s="145">
        <f>SUM(E42:E46)</f>
        <v>15435145524.809999</v>
      </c>
    </row>
    <row r="49" spans="1:5" x14ac:dyDescent="0.25">
      <c r="A49" s="133"/>
      <c r="B49" s="9"/>
      <c r="C49" s="134"/>
      <c r="D49" s="4"/>
      <c r="E49" s="135"/>
    </row>
    <row r="50" spans="1:5" x14ac:dyDescent="0.25">
      <c r="A50" s="133"/>
      <c r="B50" s="9"/>
      <c r="C50" s="134"/>
      <c r="D50" s="7"/>
      <c r="E50" s="130"/>
    </row>
    <row r="51" spans="1:5" x14ac:dyDescent="0.25">
      <c r="A51" s="133"/>
      <c r="B51" s="9"/>
      <c r="C51" s="134" t="s">
        <v>551</v>
      </c>
      <c r="D51" s="7"/>
      <c r="E51" s="130"/>
    </row>
    <row r="52" spans="1:5" x14ac:dyDescent="0.25">
      <c r="A52" s="133" t="s">
        <v>552</v>
      </c>
      <c r="B52" s="9"/>
      <c r="C52" s="134"/>
      <c r="D52" s="4" t="s">
        <v>553</v>
      </c>
      <c r="E52" s="130">
        <v>7403227378</v>
      </c>
    </row>
    <row r="53" spans="1:5" x14ac:dyDescent="0.25">
      <c r="A53" s="133" t="s">
        <v>554</v>
      </c>
      <c r="B53" s="9"/>
      <c r="C53" s="134"/>
      <c r="D53" s="7" t="s">
        <v>544</v>
      </c>
      <c r="E53" s="130">
        <v>1395000</v>
      </c>
    </row>
    <row r="54" spans="1:5" x14ac:dyDescent="0.25">
      <c r="A54" s="133" t="s">
        <v>555</v>
      </c>
      <c r="B54" s="9"/>
      <c r="C54" s="134"/>
      <c r="D54" s="7" t="s">
        <v>546</v>
      </c>
      <c r="E54" s="130">
        <v>6000000</v>
      </c>
    </row>
    <row r="55" spans="1:5" x14ac:dyDescent="0.25">
      <c r="A55" s="133" t="s">
        <v>556</v>
      </c>
      <c r="B55" s="9"/>
      <c r="C55" s="134"/>
      <c r="D55" s="7" t="s">
        <v>548</v>
      </c>
      <c r="E55" s="130">
        <v>153091500</v>
      </c>
    </row>
    <row r="56" spans="1:5" x14ac:dyDescent="0.25">
      <c r="A56" s="133" t="s">
        <v>558</v>
      </c>
      <c r="B56" s="9"/>
      <c r="C56" s="134"/>
      <c r="D56" s="7" t="s">
        <v>550</v>
      </c>
      <c r="E56" s="130">
        <v>11137000</v>
      </c>
    </row>
    <row r="57" spans="1:5" x14ac:dyDescent="0.25">
      <c r="A57" s="133" t="s">
        <v>559</v>
      </c>
      <c r="B57" s="9"/>
      <c r="C57" s="134"/>
      <c r="D57" s="4" t="s">
        <v>560</v>
      </c>
      <c r="E57" s="130">
        <v>2890978450</v>
      </c>
    </row>
    <row r="58" spans="1:5" x14ac:dyDescent="0.25">
      <c r="A58" s="137"/>
      <c r="B58" s="138"/>
      <c r="C58" s="138"/>
      <c r="D58" s="138"/>
      <c r="E58" s="139"/>
    </row>
    <row r="59" spans="1:5" x14ac:dyDescent="0.25">
      <c r="A59" s="144"/>
      <c r="B59" s="8"/>
      <c r="C59" s="8"/>
      <c r="D59" s="8" t="s">
        <v>81</v>
      </c>
      <c r="E59" s="145">
        <f>SUM(E52:E57)</f>
        <v>10465829328</v>
      </c>
    </row>
    <row r="60" spans="1:5" x14ac:dyDescent="0.25">
      <c r="A60" s="133"/>
      <c r="B60" s="9"/>
      <c r="C60" s="134"/>
      <c r="D60" s="4"/>
      <c r="E60" s="130"/>
    </row>
    <row r="61" spans="1:5" x14ac:dyDescent="0.25">
      <c r="A61" s="133"/>
      <c r="B61" s="9"/>
      <c r="C61" s="134" t="s">
        <v>561</v>
      </c>
      <c r="D61" s="4"/>
      <c r="E61" s="130"/>
    </row>
    <row r="62" spans="1:5" x14ac:dyDescent="0.25">
      <c r="A62" s="133" t="s">
        <v>562</v>
      </c>
      <c r="B62" s="9"/>
      <c r="C62" s="134"/>
      <c r="D62" s="4" t="s">
        <v>563</v>
      </c>
      <c r="E62" s="130">
        <v>2363734254.23</v>
      </c>
    </row>
    <row r="63" spans="1:5" x14ac:dyDescent="0.25">
      <c r="A63" s="133" t="s">
        <v>564</v>
      </c>
      <c r="B63" s="9"/>
      <c r="C63" s="134"/>
      <c r="D63" s="4" t="s">
        <v>565</v>
      </c>
      <c r="E63" s="130">
        <v>13562159632</v>
      </c>
    </row>
    <row r="64" spans="1:5" x14ac:dyDescent="0.25">
      <c r="A64" s="137"/>
      <c r="B64" s="138"/>
      <c r="C64" s="138"/>
      <c r="D64" s="138"/>
      <c r="E64" s="139"/>
    </row>
    <row r="65" spans="1:5" x14ac:dyDescent="0.25">
      <c r="A65" s="144"/>
      <c r="B65" s="8"/>
      <c r="C65" s="8"/>
      <c r="D65" s="8" t="s">
        <v>81</v>
      </c>
      <c r="E65" s="145">
        <f>SUM(E62:E63)</f>
        <v>15925893886.23</v>
      </c>
    </row>
    <row r="66" spans="1:5" x14ac:dyDescent="0.25">
      <c r="A66" s="133"/>
      <c r="B66" s="9"/>
      <c r="C66" s="134"/>
      <c r="D66" s="4"/>
      <c r="E66" s="130"/>
    </row>
    <row r="67" spans="1:5" x14ac:dyDescent="0.25">
      <c r="A67" s="133"/>
      <c r="B67" s="9"/>
      <c r="C67" s="134" t="s">
        <v>566</v>
      </c>
      <c r="D67" s="4"/>
      <c r="E67" s="130"/>
    </row>
    <row r="68" spans="1:5" x14ac:dyDescent="0.25">
      <c r="A68" s="133" t="s">
        <v>567</v>
      </c>
      <c r="B68" s="9"/>
      <c r="C68" s="134"/>
      <c r="D68" s="4" t="s">
        <v>568</v>
      </c>
      <c r="E68" s="130">
        <v>30330567820</v>
      </c>
    </row>
    <row r="69" spans="1:5" x14ac:dyDescent="0.25">
      <c r="A69" s="133" t="s">
        <v>569</v>
      </c>
      <c r="B69" s="9"/>
      <c r="C69" s="134"/>
      <c r="D69" s="4" t="s">
        <v>570</v>
      </c>
      <c r="E69" s="130">
        <v>10557720635.02</v>
      </c>
    </row>
    <row r="70" spans="1:5" x14ac:dyDescent="0.25">
      <c r="A70" s="137"/>
      <c r="B70" s="138"/>
      <c r="C70" s="138"/>
      <c r="D70" s="138"/>
      <c r="E70" s="139"/>
    </row>
    <row r="71" spans="1:5" x14ac:dyDescent="0.25">
      <c r="A71" s="144"/>
      <c r="B71" s="8"/>
      <c r="C71" s="8"/>
      <c r="D71" s="8" t="s">
        <v>81</v>
      </c>
      <c r="E71" s="145">
        <f>SUM(E68:E69)</f>
        <v>40888288455.020004</v>
      </c>
    </row>
    <row r="72" spans="1:5" x14ac:dyDescent="0.25">
      <c r="A72" s="133"/>
      <c r="B72" s="9"/>
      <c r="C72" s="134"/>
      <c r="D72" s="4"/>
      <c r="E72" s="130"/>
    </row>
    <row r="73" spans="1:5" x14ac:dyDescent="0.25">
      <c r="A73" s="133"/>
      <c r="B73" s="9"/>
      <c r="C73" s="134" t="s">
        <v>571</v>
      </c>
      <c r="D73" s="4"/>
      <c r="E73" s="130"/>
    </row>
    <row r="74" spans="1:5" x14ac:dyDescent="0.25">
      <c r="A74" s="133" t="s">
        <v>572</v>
      </c>
      <c r="B74" s="9"/>
      <c r="C74" s="134"/>
      <c r="D74" s="4" t="s">
        <v>573</v>
      </c>
      <c r="E74" s="130">
        <v>35384640386.989998</v>
      </c>
    </row>
    <row r="75" spans="1:5" x14ac:dyDescent="0.25">
      <c r="A75" s="133" t="s">
        <v>574</v>
      </c>
      <c r="B75" s="9"/>
      <c r="C75" s="134"/>
      <c r="D75" s="4" t="s">
        <v>575</v>
      </c>
      <c r="E75" s="130">
        <v>52765498</v>
      </c>
    </row>
    <row r="76" spans="1:5" x14ac:dyDescent="0.25">
      <c r="A76" s="133" t="s">
        <v>576</v>
      </c>
      <c r="B76" s="9"/>
      <c r="C76" s="134"/>
      <c r="D76" s="4" t="s">
        <v>577</v>
      </c>
      <c r="E76" s="130">
        <v>300373584</v>
      </c>
    </row>
    <row r="77" spans="1:5" x14ac:dyDescent="0.25">
      <c r="A77" s="137"/>
      <c r="B77" s="138"/>
      <c r="C77" s="138"/>
      <c r="D77" s="138"/>
      <c r="E77" s="139"/>
    </row>
    <row r="78" spans="1:5" x14ac:dyDescent="0.25">
      <c r="A78" s="144"/>
      <c r="B78" s="8"/>
      <c r="C78" s="8"/>
      <c r="D78" s="8" t="s">
        <v>81</v>
      </c>
      <c r="E78" s="145">
        <f>SUM(E74:E76)</f>
        <v>35737779468.989998</v>
      </c>
    </row>
    <row r="79" spans="1:5" x14ac:dyDescent="0.25">
      <c r="A79" s="133"/>
      <c r="B79" s="9"/>
      <c r="C79" s="134"/>
      <c r="D79" s="4"/>
      <c r="E79" s="130"/>
    </row>
    <row r="80" spans="1:5" x14ac:dyDescent="0.25">
      <c r="A80" s="133"/>
      <c r="B80" s="9"/>
      <c r="C80" s="134"/>
      <c r="D80" s="4"/>
      <c r="E80" s="130"/>
    </row>
    <row r="81" spans="1:5" x14ac:dyDescent="0.25">
      <c r="A81" s="133"/>
      <c r="B81" s="9"/>
      <c r="C81" s="134" t="s">
        <v>578</v>
      </c>
      <c r="D81" s="4"/>
      <c r="E81" s="130"/>
    </row>
    <row r="82" spans="1:5" x14ac:dyDescent="0.25">
      <c r="A82" s="133" t="s">
        <v>579</v>
      </c>
      <c r="B82" s="9"/>
      <c r="C82" s="134"/>
      <c r="D82" s="4" t="s">
        <v>580</v>
      </c>
      <c r="E82" s="130">
        <v>1867518608.8900001</v>
      </c>
    </row>
    <row r="83" spans="1:5" x14ac:dyDescent="0.25">
      <c r="A83" s="133" t="s">
        <v>581</v>
      </c>
      <c r="B83" s="9"/>
      <c r="C83" s="134"/>
      <c r="D83" s="4" t="s">
        <v>582</v>
      </c>
      <c r="E83" s="130">
        <v>271542230.75999999</v>
      </c>
    </row>
    <row r="84" spans="1:5" x14ac:dyDescent="0.25">
      <c r="A84" s="133" t="s">
        <v>583</v>
      </c>
      <c r="B84" s="9"/>
      <c r="C84" s="134"/>
      <c r="D84" s="4" t="s">
        <v>584</v>
      </c>
      <c r="E84" s="130">
        <v>19340377299.849998</v>
      </c>
    </row>
    <row r="85" spans="1:5" x14ac:dyDescent="0.25">
      <c r="A85" s="133" t="s">
        <v>585</v>
      </c>
      <c r="B85" s="9"/>
      <c r="C85" s="134"/>
      <c r="D85" s="4" t="s">
        <v>586</v>
      </c>
      <c r="E85" s="130">
        <v>1159543507.27</v>
      </c>
    </row>
    <row r="86" spans="1:5" x14ac:dyDescent="0.25">
      <c r="A86" s="133" t="s">
        <v>587</v>
      </c>
      <c r="B86" s="9"/>
      <c r="C86" s="134"/>
      <c r="D86" s="4" t="s">
        <v>588</v>
      </c>
      <c r="E86" s="130">
        <v>443443734.88999999</v>
      </c>
    </row>
    <row r="87" spans="1:5" x14ac:dyDescent="0.25">
      <c r="A87" s="137"/>
      <c r="B87" s="138"/>
      <c r="C87" s="138"/>
      <c r="D87" s="138"/>
      <c r="E87" s="139"/>
    </row>
    <row r="88" spans="1:5" x14ac:dyDescent="0.25">
      <c r="A88" s="144"/>
      <c r="B88" s="8"/>
      <c r="C88" s="8"/>
      <c r="D88" s="8" t="s">
        <v>81</v>
      </c>
      <c r="E88" s="145">
        <f>SUM(E82:E86)</f>
        <v>23082425381.66</v>
      </c>
    </row>
    <row r="89" spans="1:5" x14ac:dyDescent="0.25">
      <c r="A89" s="133"/>
      <c r="B89" s="9"/>
      <c r="C89" s="134"/>
      <c r="D89" s="4"/>
      <c r="E89" s="130"/>
    </row>
    <row r="90" spans="1:5" x14ac:dyDescent="0.25">
      <c r="A90" s="133"/>
      <c r="B90" s="9"/>
      <c r="C90" s="134" t="s">
        <v>589</v>
      </c>
      <c r="D90" s="4"/>
      <c r="E90" s="130"/>
    </row>
    <row r="91" spans="1:5" x14ac:dyDescent="0.25">
      <c r="A91" s="133" t="s">
        <v>590</v>
      </c>
      <c r="B91" s="9"/>
      <c r="C91" s="134"/>
      <c r="D91" s="4" t="s">
        <v>591</v>
      </c>
      <c r="E91" s="130">
        <v>1022008940</v>
      </c>
    </row>
    <row r="92" spans="1:5" x14ac:dyDescent="0.25">
      <c r="A92" s="133" t="s">
        <v>592</v>
      </c>
      <c r="B92" s="9"/>
      <c r="C92" s="134"/>
      <c r="D92" s="4" t="s">
        <v>593</v>
      </c>
      <c r="E92" s="130">
        <v>3596061231.2199998</v>
      </c>
    </row>
    <row r="93" spans="1:5" x14ac:dyDescent="0.25">
      <c r="A93" s="133" t="s">
        <v>594</v>
      </c>
      <c r="B93" s="9"/>
      <c r="C93" s="134"/>
      <c r="D93" s="4" t="s">
        <v>595</v>
      </c>
      <c r="E93" s="130">
        <v>37073464</v>
      </c>
    </row>
    <row r="94" spans="1:5" x14ac:dyDescent="0.25">
      <c r="A94" s="133" t="s">
        <v>596</v>
      </c>
      <c r="B94" s="9"/>
      <c r="C94" s="134"/>
      <c r="D94" s="4" t="s">
        <v>597</v>
      </c>
      <c r="E94" s="130">
        <v>148320764</v>
      </c>
    </row>
    <row r="95" spans="1:5" x14ac:dyDescent="0.25">
      <c r="A95" s="137"/>
      <c r="B95" s="138"/>
      <c r="C95" s="138"/>
      <c r="D95" s="138"/>
      <c r="E95" s="139"/>
    </row>
    <row r="96" spans="1:5" x14ac:dyDescent="0.25">
      <c r="A96" s="144"/>
      <c r="B96" s="8"/>
      <c r="C96" s="8"/>
      <c r="D96" s="8" t="s">
        <v>81</v>
      </c>
      <c r="E96" s="145">
        <f>SUM(E90:E94)</f>
        <v>4803464399.2199993</v>
      </c>
    </row>
    <row r="97" spans="1:5" x14ac:dyDescent="0.25">
      <c r="A97" s="133"/>
      <c r="B97" s="9"/>
      <c r="C97" s="134"/>
      <c r="D97" s="4"/>
      <c r="E97" s="130"/>
    </row>
    <row r="98" spans="1:5" x14ac:dyDescent="0.25">
      <c r="A98" s="133"/>
      <c r="B98" s="9"/>
      <c r="C98" s="134" t="s">
        <v>598</v>
      </c>
      <c r="D98" s="4"/>
      <c r="E98" s="130"/>
    </row>
    <row r="99" spans="1:5" x14ac:dyDescent="0.25">
      <c r="A99" s="133" t="s">
        <v>599</v>
      </c>
      <c r="B99" s="9"/>
      <c r="C99" s="134"/>
      <c r="D99" s="4" t="s">
        <v>471</v>
      </c>
      <c r="E99" s="130">
        <v>14015591023</v>
      </c>
    </row>
    <row r="100" spans="1:5" x14ac:dyDescent="0.25">
      <c r="A100" s="133"/>
      <c r="B100" s="9"/>
      <c r="C100" s="134"/>
      <c r="D100" s="4"/>
      <c r="E100" s="130"/>
    </row>
    <row r="101" spans="1:5" x14ac:dyDescent="0.25">
      <c r="A101" s="137"/>
      <c r="B101" s="138"/>
      <c r="C101" s="138"/>
      <c r="D101" s="138"/>
      <c r="E101" s="139"/>
    </row>
    <row r="102" spans="1:5" x14ac:dyDescent="0.25">
      <c r="A102" s="144"/>
      <c r="B102" s="8"/>
      <c r="C102" s="8"/>
      <c r="D102" s="8" t="s">
        <v>81</v>
      </c>
      <c r="E102" s="145">
        <f>SUM(E98:E100)</f>
        <v>14015591023</v>
      </c>
    </row>
    <row r="103" spans="1:5" x14ac:dyDescent="0.25">
      <c r="A103" s="133"/>
      <c r="B103" s="9"/>
      <c r="C103" s="134"/>
      <c r="D103" s="4"/>
      <c r="E103" s="130"/>
    </row>
    <row r="104" spans="1:5" x14ac:dyDescent="0.25">
      <c r="A104" s="133"/>
      <c r="B104" s="9"/>
      <c r="C104" s="134"/>
      <c r="D104" s="4"/>
      <c r="E104" s="130"/>
    </row>
    <row r="105" spans="1:5" x14ac:dyDescent="0.25">
      <c r="A105" s="136" t="s">
        <v>600</v>
      </c>
      <c r="B105" s="9"/>
      <c r="C105" s="134"/>
      <c r="D105" s="134" t="s">
        <v>601</v>
      </c>
      <c r="E105" s="130">
        <v>6105478389</v>
      </c>
    </row>
    <row r="106" spans="1:5" x14ac:dyDescent="0.25">
      <c r="A106" s="133"/>
      <c r="B106" s="9"/>
      <c r="C106" s="134"/>
      <c r="D106" s="4"/>
      <c r="E106" s="130"/>
    </row>
    <row r="107" spans="1:5" x14ac:dyDescent="0.25">
      <c r="A107" s="148"/>
      <c r="B107" s="59"/>
      <c r="C107" s="60"/>
      <c r="D107" s="61" t="s">
        <v>81</v>
      </c>
      <c r="E107" s="145">
        <f>SUM(E104:E106)</f>
        <v>6105478389</v>
      </c>
    </row>
    <row r="108" spans="1:5" x14ac:dyDescent="0.25">
      <c r="A108" s="133"/>
      <c r="B108" s="9"/>
      <c r="C108" s="134"/>
      <c r="D108" s="4"/>
      <c r="E108" s="130"/>
    </row>
    <row r="109" spans="1:5" x14ac:dyDescent="0.25">
      <c r="A109" s="133"/>
      <c r="B109" s="9"/>
      <c r="C109" s="134" t="s">
        <v>602</v>
      </c>
      <c r="D109" s="4"/>
      <c r="E109" s="130"/>
    </row>
    <row r="110" spans="1:5" x14ac:dyDescent="0.25">
      <c r="A110" s="133" t="s">
        <v>603</v>
      </c>
      <c r="B110" s="9"/>
      <c r="C110" s="134"/>
      <c r="D110" s="4" t="s">
        <v>602</v>
      </c>
      <c r="E110" s="130">
        <v>1668275206.3399999</v>
      </c>
    </row>
    <row r="111" spans="1:5" x14ac:dyDescent="0.25">
      <c r="A111" s="137"/>
      <c r="B111" s="138"/>
      <c r="C111" s="138"/>
      <c r="D111" s="138"/>
      <c r="E111" s="139"/>
    </row>
    <row r="112" spans="1:5" x14ac:dyDescent="0.25">
      <c r="A112" s="144"/>
      <c r="B112" s="8"/>
      <c r="C112" s="8"/>
      <c r="D112" s="8" t="s">
        <v>81</v>
      </c>
      <c r="E112" s="145">
        <f>E110</f>
        <v>1668275206.3399999</v>
      </c>
    </row>
    <row r="113" spans="1:5" x14ac:dyDescent="0.25">
      <c r="A113" s="133"/>
      <c r="B113" s="9"/>
      <c r="C113" s="134"/>
      <c r="D113" s="4"/>
      <c r="E113" s="130"/>
    </row>
    <row r="114" spans="1:5" x14ac:dyDescent="0.25">
      <c r="A114" s="133"/>
      <c r="B114" s="9"/>
      <c r="C114" s="134"/>
      <c r="D114" s="4"/>
      <c r="E114" s="130"/>
    </row>
    <row r="115" spans="1:5" x14ac:dyDescent="0.25">
      <c r="A115" s="133"/>
      <c r="B115" s="9"/>
      <c r="C115" s="134" t="s">
        <v>604</v>
      </c>
      <c r="D115" s="4"/>
      <c r="E115" s="130"/>
    </row>
    <row r="116" spans="1:5" x14ac:dyDescent="0.25">
      <c r="A116" s="133" t="s">
        <v>605</v>
      </c>
      <c r="B116" s="9"/>
      <c r="C116" s="134"/>
      <c r="D116" s="4" t="s">
        <v>606</v>
      </c>
      <c r="E116" s="130">
        <v>13792540436</v>
      </c>
    </row>
    <row r="117" spans="1:5" x14ac:dyDescent="0.25">
      <c r="A117" s="133" t="s">
        <v>607</v>
      </c>
      <c r="B117" s="9"/>
      <c r="C117" s="134"/>
      <c r="D117" s="4" t="s">
        <v>608</v>
      </c>
      <c r="E117" s="130">
        <v>2518007922</v>
      </c>
    </row>
    <row r="118" spans="1:5" x14ac:dyDescent="0.25">
      <c r="A118" s="137"/>
      <c r="B118" s="138"/>
      <c r="C118" s="138"/>
      <c r="D118" s="138"/>
      <c r="E118" s="139"/>
    </row>
    <row r="119" spans="1:5" x14ac:dyDescent="0.25">
      <c r="A119" s="144"/>
      <c r="B119" s="8"/>
      <c r="C119" s="8"/>
      <c r="D119" s="8" t="s">
        <v>81</v>
      </c>
      <c r="E119" s="145">
        <f>SUM(E116:E117)</f>
        <v>16310548358</v>
      </c>
    </row>
    <row r="120" spans="1:5" x14ac:dyDescent="0.25">
      <c r="A120" s="133"/>
      <c r="B120" s="9"/>
      <c r="C120" s="134"/>
      <c r="D120" s="4"/>
      <c r="E120" s="130"/>
    </row>
    <row r="121" spans="1:5" x14ac:dyDescent="0.25">
      <c r="A121" s="133"/>
      <c r="B121" s="9"/>
      <c r="C121" s="134" t="s">
        <v>609</v>
      </c>
      <c r="D121" s="4"/>
      <c r="E121" s="130"/>
    </row>
    <row r="122" spans="1:5" x14ac:dyDescent="0.25">
      <c r="A122" s="133" t="s">
        <v>610</v>
      </c>
      <c r="B122" s="9"/>
      <c r="C122" s="134"/>
      <c r="D122" s="4" t="s">
        <v>611</v>
      </c>
      <c r="E122" s="130">
        <v>45978136873</v>
      </c>
    </row>
    <row r="123" spans="1:5" x14ac:dyDescent="0.25">
      <c r="A123" s="133" t="s">
        <v>612</v>
      </c>
      <c r="B123" s="9"/>
      <c r="C123" s="134"/>
      <c r="D123" s="4" t="s">
        <v>613</v>
      </c>
      <c r="E123" s="135">
        <v>198945354081</v>
      </c>
    </row>
    <row r="124" spans="1:5" x14ac:dyDescent="0.25">
      <c r="A124" s="133" t="s">
        <v>614</v>
      </c>
      <c r="B124" s="9"/>
      <c r="C124" s="134"/>
      <c r="D124" s="4" t="s">
        <v>615</v>
      </c>
      <c r="E124" s="135">
        <v>-35253813192</v>
      </c>
    </row>
    <row r="125" spans="1:5" x14ac:dyDescent="0.25">
      <c r="A125" s="137"/>
      <c r="B125" s="138"/>
      <c r="C125" s="138"/>
      <c r="D125" s="138"/>
      <c r="E125" s="139"/>
    </row>
    <row r="126" spans="1:5" x14ac:dyDescent="0.25">
      <c r="A126" s="144"/>
      <c r="B126" s="8"/>
      <c r="C126" s="8"/>
      <c r="D126" s="8" t="s">
        <v>81</v>
      </c>
      <c r="E126" s="145">
        <f>SUM(E122:E124)</f>
        <v>209669677762</v>
      </c>
    </row>
    <row r="127" spans="1:5" x14ac:dyDescent="0.25">
      <c r="A127" s="133"/>
      <c r="B127" s="134"/>
      <c r="C127" s="134"/>
      <c r="D127" s="4"/>
      <c r="E127" s="135"/>
    </row>
    <row r="128" spans="1:5" x14ac:dyDescent="0.25">
      <c r="A128" s="149"/>
      <c r="B128" s="63"/>
      <c r="C128" s="64" t="s">
        <v>616</v>
      </c>
      <c r="D128" s="62"/>
      <c r="E128" s="150">
        <f>E32+E38+E48+E59+E65+E71+E78+E88+E96+E102+E107+E112+E119+E126</f>
        <v>2180680610808.6799</v>
      </c>
    </row>
    <row r="129" spans="1:5" x14ac:dyDescent="0.25">
      <c r="A129" s="151"/>
      <c r="B129" s="66"/>
      <c r="C129" s="67" t="s">
        <v>617</v>
      </c>
      <c r="D129" s="65"/>
      <c r="E129" s="152">
        <f>E21+E128</f>
        <v>-174303284075.05981</v>
      </c>
    </row>
    <row r="130" spans="1:5" x14ac:dyDescent="0.25">
      <c r="A130" s="133"/>
      <c r="B130" s="9"/>
      <c r="C130" s="134"/>
      <c r="D130" s="4"/>
      <c r="E130" s="135"/>
    </row>
    <row r="131" spans="1:5" x14ac:dyDescent="0.25">
      <c r="A131" s="133"/>
      <c r="B131" s="9"/>
      <c r="C131" s="134"/>
      <c r="D131" s="4"/>
      <c r="E131" s="130"/>
    </row>
    <row r="132" spans="1:5" x14ac:dyDescent="0.25">
      <c r="A132" s="133"/>
      <c r="B132" s="9"/>
      <c r="C132" s="129" t="s">
        <v>618</v>
      </c>
      <c r="D132" s="4"/>
      <c r="E132" s="130"/>
    </row>
    <row r="133" spans="1:5" x14ac:dyDescent="0.25">
      <c r="A133" s="133"/>
      <c r="B133" s="9"/>
      <c r="C133" s="134"/>
      <c r="D133" s="4" t="s">
        <v>619</v>
      </c>
      <c r="E133" s="130"/>
    </row>
    <row r="134" spans="1:5" x14ac:dyDescent="0.25">
      <c r="A134" s="133"/>
      <c r="B134" s="9"/>
      <c r="C134" s="134"/>
      <c r="D134" s="4" t="s">
        <v>620</v>
      </c>
      <c r="E134" s="130"/>
    </row>
    <row r="135" spans="1:5" x14ac:dyDescent="0.25">
      <c r="A135" s="133" t="s">
        <v>621</v>
      </c>
      <c r="B135" s="9"/>
      <c r="C135" s="134"/>
      <c r="D135" s="4" t="s">
        <v>602</v>
      </c>
      <c r="E135" s="130">
        <v>473076179.14999998</v>
      </c>
    </row>
    <row r="136" spans="1:5" x14ac:dyDescent="0.25">
      <c r="A136" s="133" t="s">
        <v>622</v>
      </c>
      <c r="B136" s="9"/>
      <c r="C136" s="134"/>
      <c r="D136" s="4" t="s">
        <v>623</v>
      </c>
      <c r="E136" s="130">
        <v>336735886</v>
      </c>
    </row>
    <row r="137" spans="1:5" x14ac:dyDescent="0.25">
      <c r="A137" s="133" t="s">
        <v>624</v>
      </c>
      <c r="B137" s="9"/>
      <c r="C137" s="134"/>
      <c r="D137" s="4" t="s">
        <v>625</v>
      </c>
      <c r="E137" s="130">
        <v>856374300</v>
      </c>
    </row>
    <row r="138" spans="1:5" x14ac:dyDescent="0.25">
      <c r="A138" s="137"/>
      <c r="B138" s="138"/>
      <c r="C138" s="138"/>
      <c r="D138" s="138"/>
      <c r="E138" s="139"/>
    </row>
    <row r="139" spans="1:5" x14ac:dyDescent="0.25">
      <c r="A139" s="144"/>
      <c r="B139" s="8"/>
      <c r="C139" s="8"/>
      <c r="D139" s="8" t="s">
        <v>81</v>
      </c>
      <c r="E139" s="145">
        <f>SUM(E134:E137)</f>
        <v>1666186365.1500001</v>
      </c>
    </row>
    <row r="140" spans="1:5" x14ac:dyDescent="0.25">
      <c r="A140" s="133"/>
      <c r="B140" s="134"/>
      <c r="C140" s="134"/>
      <c r="D140" s="4"/>
      <c r="E140" s="135"/>
    </row>
    <row r="141" spans="1:5" x14ac:dyDescent="0.25">
      <c r="A141" s="133"/>
      <c r="B141" s="9"/>
      <c r="C141" s="134" t="s">
        <v>626</v>
      </c>
      <c r="D141" s="4"/>
      <c r="E141" s="130"/>
    </row>
    <row r="142" spans="1:5" x14ac:dyDescent="0.25">
      <c r="A142" s="133" t="s">
        <v>627</v>
      </c>
      <c r="B142" s="9"/>
      <c r="C142" s="134"/>
      <c r="D142" s="4" t="s">
        <v>628</v>
      </c>
      <c r="E142" s="130">
        <v>32460590815</v>
      </c>
    </row>
    <row r="143" spans="1:5" x14ac:dyDescent="0.25">
      <c r="A143" s="133" t="s">
        <v>629</v>
      </c>
      <c r="B143" s="9"/>
      <c r="C143" s="134"/>
      <c r="D143" s="4" t="s">
        <v>630</v>
      </c>
      <c r="E143" s="130">
        <v>10376823895.9</v>
      </c>
    </row>
    <row r="144" spans="1:5" x14ac:dyDescent="0.25">
      <c r="A144" s="137"/>
      <c r="B144" s="138"/>
      <c r="C144" s="138"/>
      <c r="D144" s="138"/>
      <c r="E144" s="139"/>
    </row>
    <row r="145" spans="1:5" x14ac:dyDescent="0.25">
      <c r="A145" s="144"/>
      <c r="B145" s="8"/>
      <c r="C145" s="8"/>
      <c r="D145" s="8" t="s">
        <v>81</v>
      </c>
      <c r="E145" s="145">
        <f>SUM(E141:E143)</f>
        <v>42837414710.900002</v>
      </c>
    </row>
    <row r="146" spans="1:5" x14ac:dyDescent="0.25">
      <c r="A146" s="133"/>
      <c r="B146" s="134"/>
      <c r="C146" s="134"/>
      <c r="D146" s="4"/>
      <c r="E146" s="135"/>
    </row>
    <row r="147" spans="1:5" x14ac:dyDescent="0.25">
      <c r="A147" s="133"/>
      <c r="B147" s="9"/>
      <c r="C147" s="134"/>
      <c r="D147" s="4"/>
      <c r="E147" s="130"/>
    </row>
    <row r="148" spans="1:5" x14ac:dyDescent="0.25">
      <c r="A148" s="133"/>
      <c r="B148" s="9"/>
      <c r="C148" s="134" t="s">
        <v>631</v>
      </c>
      <c r="D148" s="4"/>
      <c r="E148" s="130"/>
    </row>
    <row r="149" spans="1:5" x14ac:dyDescent="0.25">
      <c r="A149" s="133" t="s">
        <v>632</v>
      </c>
      <c r="B149" s="9"/>
      <c r="C149" s="134"/>
      <c r="D149" s="4" t="s">
        <v>633</v>
      </c>
      <c r="E149" s="135">
        <v>7712274</v>
      </c>
    </row>
    <row r="150" spans="1:5" x14ac:dyDescent="0.25">
      <c r="A150" s="133" t="s">
        <v>634</v>
      </c>
      <c r="B150" s="9"/>
      <c r="C150" s="134"/>
      <c r="D150" s="4" t="s">
        <v>635</v>
      </c>
      <c r="E150" s="135">
        <v>457500</v>
      </c>
    </row>
    <row r="151" spans="1:5" x14ac:dyDescent="0.25">
      <c r="A151" s="133" t="s">
        <v>636</v>
      </c>
      <c r="B151" s="9"/>
      <c r="C151" s="134"/>
      <c r="D151" s="4" t="s">
        <v>637</v>
      </c>
      <c r="E151" s="135">
        <v>10507900</v>
      </c>
    </row>
    <row r="152" spans="1:5" x14ac:dyDescent="0.25">
      <c r="A152" s="133" t="s">
        <v>638</v>
      </c>
      <c r="B152" s="9"/>
      <c r="C152" s="134"/>
      <c r="D152" s="4" t="s">
        <v>639</v>
      </c>
      <c r="E152" s="135">
        <v>37302644</v>
      </c>
    </row>
    <row r="153" spans="1:5" x14ac:dyDescent="0.25">
      <c r="A153" s="133" t="s">
        <v>640</v>
      </c>
      <c r="B153" s="9"/>
      <c r="C153" s="134"/>
      <c r="D153" s="4" t="s">
        <v>641</v>
      </c>
      <c r="E153" s="135">
        <v>8727001</v>
      </c>
    </row>
    <row r="154" spans="1:5" x14ac:dyDescent="0.25">
      <c r="A154" s="133" t="s">
        <v>642</v>
      </c>
      <c r="B154" s="9"/>
      <c r="C154" s="134"/>
      <c r="D154" s="4" t="s">
        <v>643</v>
      </c>
      <c r="E154" s="135">
        <v>533735</v>
      </c>
    </row>
    <row r="155" spans="1:5" x14ac:dyDescent="0.25">
      <c r="A155" s="137"/>
      <c r="B155" s="138"/>
      <c r="C155" s="138"/>
      <c r="D155" s="138"/>
      <c r="E155" s="139"/>
    </row>
    <row r="156" spans="1:5" x14ac:dyDescent="0.25">
      <c r="A156" s="144"/>
      <c r="B156" s="8"/>
      <c r="C156" s="8"/>
      <c r="D156" s="8" t="s">
        <v>81</v>
      </c>
      <c r="E156" s="145">
        <f>SUM(E149:E154)</f>
        <v>65241054</v>
      </c>
    </row>
    <row r="157" spans="1:5" x14ac:dyDescent="0.25">
      <c r="A157" s="133"/>
      <c r="B157" s="134"/>
      <c r="C157" s="134"/>
      <c r="D157" s="4"/>
      <c r="E157" s="135"/>
    </row>
    <row r="158" spans="1:5" x14ac:dyDescent="0.25">
      <c r="A158" s="133"/>
      <c r="B158" s="9"/>
      <c r="C158" s="134" t="s">
        <v>589</v>
      </c>
      <c r="D158" s="4"/>
      <c r="E158" s="130"/>
    </row>
    <row r="159" spans="1:5" x14ac:dyDescent="0.25">
      <c r="A159" s="133" t="s">
        <v>644</v>
      </c>
      <c r="B159" s="9"/>
      <c r="C159" s="134"/>
      <c r="D159" s="4" t="s">
        <v>645</v>
      </c>
      <c r="E159" s="130">
        <v>4500792</v>
      </c>
    </row>
    <row r="160" spans="1:5" x14ac:dyDescent="0.25">
      <c r="A160" s="137"/>
      <c r="B160" s="138"/>
      <c r="C160" s="138"/>
      <c r="D160" s="138"/>
      <c r="E160" s="139"/>
    </row>
    <row r="161" spans="1:5" x14ac:dyDescent="0.25">
      <c r="A161" s="144"/>
      <c r="B161" s="8"/>
      <c r="C161" s="8"/>
      <c r="D161" s="8" t="s">
        <v>81</v>
      </c>
      <c r="E161" s="145">
        <f>E159</f>
        <v>4500792</v>
      </c>
    </row>
    <row r="162" spans="1:5" x14ac:dyDescent="0.25">
      <c r="A162" s="133"/>
      <c r="B162" s="134"/>
      <c r="C162" s="134"/>
      <c r="D162" s="4"/>
      <c r="E162" s="135"/>
    </row>
    <row r="163" spans="1:5" x14ac:dyDescent="0.25">
      <c r="A163" s="133"/>
      <c r="B163" s="9"/>
      <c r="C163" s="134" t="s">
        <v>646</v>
      </c>
      <c r="D163" s="4"/>
      <c r="E163" s="130"/>
    </row>
    <row r="164" spans="1:5" x14ac:dyDescent="0.25">
      <c r="A164" s="133" t="s">
        <v>647</v>
      </c>
      <c r="B164" s="9"/>
      <c r="C164" s="134"/>
      <c r="D164" s="4" t="s">
        <v>648</v>
      </c>
      <c r="E164" s="130">
        <v>3965748</v>
      </c>
    </row>
    <row r="165" spans="1:5" x14ac:dyDescent="0.25">
      <c r="A165" s="137"/>
      <c r="B165" s="138"/>
      <c r="C165" s="138"/>
      <c r="D165" s="138"/>
      <c r="E165" s="139"/>
    </row>
    <row r="166" spans="1:5" x14ac:dyDescent="0.25">
      <c r="A166" s="144"/>
      <c r="B166" s="8"/>
      <c r="C166" s="8"/>
      <c r="D166" s="8" t="s">
        <v>81</v>
      </c>
      <c r="E166" s="145">
        <f>E164</f>
        <v>3965748</v>
      </c>
    </row>
    <row r="167" spans="1:5" x14ac:dyDescent="0.25">
      <c r="A167" s="133"/>
      <c r="B167" s="134"/>
      <c r="C167" s="134"/>
      <c r="D167" s="4"/>
      <c r="E167" s="135"/>
    </row>
    <row r="168" spans="1:5" x14ac:dyDescent="0.25">
      <c r="A168" s="133"/>
      <c r="B168" s="9"/>
      <c r="C168" s="134" t="s">
        <v>649</v>
      </c>
      <c r="D168" s="4"/>
      <c r="E168" s="130"/>
    </row>
    <row r="169" spans="1:5" x14ac:dyDescent="0.25">
      <c r="A169" s="133" t="s">
        <v>650</v>
      </c>
      <c r="B169" s="9"/>
      <c r="C169" s="134"/>
      <c r="D169" s="4" t="s">
        <v>651</v>
      </c>
      <c r="E169" s="130">
        <v>1337000</v>
      </c>
    </row>
    <row r="170" spans="1:5" x14ac:dyDescent="0.25">
      <c r="A170" s="137"/>
      <c r="B170" s="138"/>
      <c r="C170" s="138"/>
      <c r="D170" s="138"/>
      <c r="E170" s="139"/>
    </row>
    <row r="171" spans="1:5" x14ac:dyDescent="0.25">
      <c r="A171" s="144"/>
      <c r="B171" s="8"/>
      <c r="C171" s="8"/>
      <c r="D171" s="8" t="s">
        <v>81</v>
      </c>
      <c r="E171" s="145">
        <f>E169</f>
        <v>1337000</v>
      </c>
    </row>
    <row r="172" spans="1:5" x14ac:dyDescent="0.25">
      <c r="A172" s="133"/>
      <c r="B172" s="134"/>
      <c r="C172" s="134"/>
      <c r="D172" s="4"/>
      <c r="E172" s="135"/>
    </row>
    <row r="173" spans="1:5" x14ac:dyDescent="0.25">
      <c r="A173" s="133"/>
      <c r="B173" s="9"/>
      <c r="C173" s="134" t="s">
        <v>652</v>
      </c>
      <c r="D173" s="4"/>
      <c r="E173" s="130"/>
    </row>
    <row r="174" spans="1:5" x14ac:dyDescent="0.25">
      <c r="A174" s="133" t="s">
        <v>653</v>
      </c>
      <c r="B174" s="9"/>
      <c r="C174" s="134"/>
      <c r="D174" s="4" t="s">
        <v>1886</v>
      </c>
      <c r="E174" s="130">
        <v>0</v>
      </c>
    </row>
    <row r="175" spans="1:5" x14ac:dyDescent="0.25">
      <c r="A175" s="133" t="s">
        <v>654</v>
      </c>
      <c r="B175" s="9"/>
      <c r="C175" s="134"/>
      <c r="D175" s="4" t="s">
        <v>913</v>
      </c>
      <c r="E175" s="130">
        <v>251699270</v>
      </c>
    </row>
    <row r="176" spans="1:5" x14ac:dyDescent="0.25">
      <c r="A176" s="137"/>
      <c r="B176" s="138"/>
      <c r="C176" s="138"/>
      <c r="D176" s="138"/>
      <c r="E176" s="139"/>
    </row>
    <row r="177" spans="1:5" x14ac:dyDescent="0.25">
      <c r="A177" s="144"/>
      <c r="B177" s="8"/>
      <c r="C177" s="8"/>
      <c r="D177" s="8" t="s">
        <v>81</v>
      </c>
      <c r="E177" s="145">
        <f>SUM(E174:E175)</f>
        <v>251699270</v>
      </c>
    </row>
    <row r="178" spans="1:5" x14ac:dyDescent="0.25">
      <c r="A178" s="140"/>
      <c r="B178" s="58"/>
      <c r="C178" s="58"/>
      <c r="D178" s="58" t="s">
        <v>655</v>
      </c>
      <c r="E178" s="141">
        <f>E139+E145+E156+E161+E166+E171+E177</f>
        <v>44830344940.050003</v>
      </c>
    </row>
    <row r="179" spans="1:5" x14ac:dyDescent="0.25">
      <c r="A179" s="133"/>
      <c r="B179" s="134"/>
      <c r="C179" s="134"/>
      <c r="D179" s="4"/>
      <c r="E179" s="135"/>
    </row>
    <row r="180" spans="1:5" x14ac:dyDescent="0.25">
      <c r="A180" s="133"/>
      <c r="B180" s="9"/>
      <c r="C180" s="134"/>
      <c r="D180" s="4"/>
      <c r="E180" s="130"/>
    </row>
    <row r="181" spans="1:5" x14ac:dyDescent="0.25">
      <c r="A181" s="146"/>
      <c r="B181" s="10"/>
      <c r="C181" s="153" t="s">
        <v>656</v>
      </c>
      <c r="D181" s="4"/>
      <c r="E181" s="130"/>
    </row>
    <row r="182" spans="1:5" x14ac:dyDescent="0.25">
      <c r="A182" s="131"/>
      <c r="B182" s="3"/>
      <c r="C182" s="142" t="s">
        <v>657</v>
      </c>
      <c r="D182" s="7"/>
      <c r="E182" s="130"/>
    </row>
    <row r="183" spans="1:5" x14ac:dyDescent="0.25">
      <c r="A183" s="133" t="s">
        <v>658</v>
      </c>
      <c r="B183" s="9"/>
      <c r="C183" s="134"/>
      <c r="D183" s="7" t="s">
        <v>659</v>
      </c>
      <c r="E183" s="130">
        <v>8740592359.0200005</v>
      </c>
    </row>
    <row r="184" spans="1:5" x14ac:dyDescent="0.25">
      <c r="A184" s="133" t="s">
        <v>660</v>
      </c>
      <c r="B184" s="9"/>
      <c r="C184" s="134"/>
      <c r="D184" s="7" t="s">
        <v>544</v>
      </c>
      <c r="E184" s="130">
        <v>0</v>
      </c>
    </row>
    <row r="185" spans="1:5" x14ac:dyDescent="0.25">
      <c r="A185" s="133" t="s">
        <v>661</v>
      </c>
      <c r="B185" s="9"/>
      <c r="C185" s="134"/>
      <c r="D185" s="7" t="s">
        <v>546</v>
      </c>
      <c r="E185" s="130">
        <v>19489411</v>
      </c>
    </row>
    <row r="186" spans="1:5" x14ac:dyDescent="0.25">
      <c r="A186" s="133" t="s">
        <v>662</v>
      </c>
      <c r="B186" s="9"/>
      <c r="C186" s="134"/>
      <c r="D186" s="7" t="s">
        <v>548</v>
      </c>
      <c r="E186" s="130">
        <v>55266055</v>
      </c>
    </row>
    <row r="187" spans="1:5" x14ac:dyDescent="0.25">
      <c r="A187" s="133" t="s">
        <v>663</v>
      </c>
      <c r="B187" s="9"/>
      <c r="C187" s="134"/>
      <c r="D187" s="7" t="s">
        <v>557</v>
      </c>
      <c r="E187" s="130">
        <v>1420000</v>
      </c>
    </row>
    <row r="188" spans="1:5" x14ac:dyDescent="0.25">
      <c r="A188" s="133" t="s">
        <v>664</v>
      </c>
      <c r="B188" s="9"/>
      <c r="C188" s="134"/>
      <c r="D188" s="7" t="s">
        <v>665</v>
      </c>
      <c r="E188" s="154">
        <v>15008800</v>
      </c>
    </row>
    <row r="189" spans="1:5" x14ac:dyDescent="0.25">
      <c r="A189" s="133" t="s">
        <v>666</v>
      </c>
      <c r="B189" s="9"/>
      <c r="C189" s="134"/>
      <c r="D189" s="7" t="s">
        <v>667</v>
      </c>
      <c r="E189" s="130">
        <v>2131368420</v>
      </c>
    </row>
    <row r="190" spans="1:5" x14ac:dyDescent="0.25">
      <c r="A190" s="133" t="s">
        <v>668</v>
      </c>
      <c r="B190" s="9"/>
      <c r="C190" s="134"/>
      <c r="D190" s="7" t="s">
        <v>669</v>
      </c>
      <c r="E190" s="130">
        <v>0</v>
      </c>
    </row>
    <row r="191" spans="1:5" x14ac:dyDescent="0.25">
      <c r="A191" s="155" t="s">
        <v>670</v>
      </c>
      <c r="B191" s="68"/>
      <c r="C191" s="156"/>
      <c r="D191" s="69" t="s">
        <v>671</v>
      </c>
      <c r="E191" s="130"/>
    </row>
    <row r="192" spans="1:5" x14ac:dyDescent="0.25">
      <c r="A192" s="155" t="s">
        <v>672</v>
      </c>
      <c r="B192" s="68"/>
      <c r="C192" s="156"/>
      <c r="D192" s="69" t="s">
        <v>602</v>
      </c>
      <c r="E192" s="130">
        <v>459716616.27999997</v>
      </c>
    </row>
    <row r="193" spans="1:5" x14ac:dyDescent="0.25">
      <c r="A193" s="137"/>
      <c r="B193" s="138"/>
      <c r="C193" s="138"/>
      <c r="D193" s="138"/>
      <c r="E193" s="139"/>
    </row>
    <row r="194" spans="1:5" x14ac:dyDescent="0.25">
      <c r="A194" s="157"/>
      <c r="B194" s="70"/>
      <c r="C194" s="70"/>
      <c r="D194" s="70" t="s">
        <v>81</v>
      </c>
      <c r="E194" s="158">
        <f>SUM(E183:E192)</f>
        <v>11422861661.300001</v>
      </c>
    </row>
    <row r="195" spans="1:5" x14ac:dyDescent="0.25">
      <c r="A195" s="133"/>
      <c r="B195" s="134"/>
      <c r="C195" s="134"/>
      <c r="D195" s="4"/>
      <c r="E195" s="135"/>
    </row>
    <row r="196" spans="1:5" x14ac:dyDescent="0.25">
      <c r="A196" s="155"/>
      <c r="B196" s="68"/>
      <c r="C196" s="156"/>
      <c r="D196" s="69"/>
      <c r="E196" s="130"/>
    </row>
    <row r="197" spans="1:5" x14ac:dyDescent="0.25">
      <c r="A197" s="155"/>
      <c r="B197" s="68"/>
      <c r="C197" s="156" t="s">
        <v>631</v>
      </c>
      <c r="D197" s="69"/>
      <c r="E197" s="130"/>
    </row>
    <row r="198" spans="1:5" x14ac:dyDescent="0.25">
      <c r="A198" s="133" t="s">
        <v>673</v>
      </c>
      <c r="B198" s="9"/>
      <c r="C198" s="134"/>
      <c r="D198" s="69" t="s">
        <v>633</v>
      </c>
      <c r="E198" s="130">
        <v>32085709</v>
      </c>
    </row>
    <row r="199" spans="1:5" x14ac:dyDescent="0.25">
      <c r="A199" s="133" t="s">
        <v>674</v>
      </c>
      <c r="B199" s="9"/>
      <c r="C199" s="134"/>
      <c r="D199" s="69" t="s">
        <v>635</v>
      </c>
      <c r="E199" s="130">
        <v>1575621</v>
      </c>
    </row>
    <row r="200" spans="1:5" x14ac:dyDescent="0.25">
      <c r="A200" s="133" t="s">
        <v>675</v>
      </c>
      <c r="B200" s="9"/>
      <c r="C200" s="134"/>
      <c r="D200" s="69" t="s">
        <v>676</v>
      </c>
      <c r="E200" s="130">
        <v>83587500</v>
      </c>
    </row>
    <row r="201" spans="1:5" x14ac:dyDescent="0.25">
      <c r="A201" s="133" t="s">
        <v>677</v>
      </c>
      <c r="B201" s="9"/>
      <c r="C201" s="134"/>
      <c r="D201" s="69" t="s">
        <v>678</v>
      </c>
      <c r="E201" s="130">
        <v>85683900</v>
      </c>
    </row>
    <row r="202" spans="1:5" x14ac:dyDescent="0.25">
      <c r="A202" s="133" t="s">
        <v>679</v>
      </c>
      <c r="B202" s="9"/>
      <c r="C202" s="134"/>
      <c r="D202" s="69" t="s">
        <v>641</v>
      </c>
      <c r="E202" s="130">
        <v>18739000</v>
      </c>
    </row>
    <row r="203" spans="1:5" x14ac:dyDescent="0.25">
      <c r="A203" s="133" t="s">
        <v>680</v>
      </c>
      <c r="B203" s="9"/>
      <c r="C203" s="134"/>
      <c r="D203" s="69" t="s">
        <v>643</v>
      </c>
      <c r="E203" s="130">
        <v>27536361</v>
      </c>
    </row>
    <row r="204" spans="1:5" x14ac:dyDescent="0.25">
      <c r="A204" s="137"/>
      <c r="B204" s="138"/>
      <c r="C204" s="138"/>
      <c r="D204" s="138"/>
      <c r="E204" s="139"/>
    </row>
    <row r="205" spans="1:5" x14ac:dyDescent="0.25">
      <c r="A205" s="144"/>
      <c r="B205" s="8"/>
      <c r="C205" s="8"/>
      <c r="D205" s="8" t="s">
        <v>81</v>
      </c>
      <c r="E205" s="145">
        <f>SUM(E198:E203)</f>
        <v>249208091</v>
      </c>
    </row>
    <row r="206" spans="1:5" x14ac:dyDescent="0.25">
      <c r="A206" s="133"/>
      <c r="B206" s="134"/>
      <c r="C206" s="134"/>
      <c r="D206" s="4"/>
      <c r="E206" s="135"/>
    </row>
    <row r="207" spans="1:5" x14ac:dyDescent="0.25">
      <c r="A207" s="133"/>
      <c r="B207" s="9"/>
      <c r="C207" s="134"/>
      <c r="D207" s="69"/>
      <c r="E207" s="130"/>
    </row>
    <row r="208" spans="1:5" x14ac:dyDescent="0.25">
      <c r="A208" s="133"/>
      <c r="B208" s="9"/>
      <c r="C208" s="134" t="s">
        <v>681</v>
      </c>
      <c r="D208" s="69"/>
      <c r="E208" s="130"/>
    </row>
    <row r="209" spans="1:5" x14ac:dyDescent="0.25">
      <c r="A209" s="133" t="s">
        <v>682</v>
      </c>
      <c r="B209" s="9"/>
      <c r="C209" s="134"/>
      <c r="D209" s="69" t="s">
        <v>683</v>
      </c>
      <c r="E209" s="130">
        <v>1053552401.0599999</v>
      </c>
    </row>
    <row r="210" spans="1:5" x14ac:dyDescent="0.25">
      <c r="A210" s="133" t="s">
        <v>684</v>
      </c>
      <c r="B210" s="9"/>
      <c r="C210" s="134"/>
      <c r="D210" s="69" t="s">
        <v>685</v>
      </c>
      <c r="E210" s="130">
        <v>202944109.94</v>
      </c>
    </row>
    <row r="211" spans="1:5" x14ac:dyDescent="0.25">
      <c r="A211" s="133" t="s">
        <v>686</v>
      </c>
      <c r="B211" s="9"/>
      <c r="C211" s="134"/>
      <c r="D211" s="69" t="s">
        <v>687</v>
      </c>
      <c r="E211" s="130">
        <v>17982800</v>
      </c>
    </row>
    <row r="212" spans="1:5" x14ac:dyDescent="0.25">
      <c r="A212" s="133" t="s">
        <v>688</v>
      </c>
      <c r="B212" s="9"/>
      <c r="C212" s="134"/>
      <c r="D212" s="69" t="s">
        <v>689</v>
      </c>
      <c r="E212" s="130">
        <v>41669500</v>
      </c>
    </row>
    <row r="213" spans="1:5" x14ac:dyDescent="0.25">
      <c r="A213" s="133" t="s">
        <v>690</v>
      </c>
      <c r="B213" s="9"/>
      <c r="C213" s="134"/>
      <c r="D213" s="69" t="s">
        <v>643</v>
      </c>
      <c r="E213" s="130">
        <v>1641196000</v>
      </c>
    </row>
    <row r="214" spans="1:5" x14ac:dyDescent="0.25">
      <c r="A214" s="133" t="s">
        <v>691</v>
      </c>
      <c r="B214" s="9"/>
      <c r="C214" s="134"/>
      <c r="D214" s="69" t="s">
        <v>692</v>
      </c>
      <c r="E214" s="130">
        <v>5583940</v>
      </c>
    </row>
    <row r="215" spans="1:5" x14ac:dyDescent="0.25">
      <c r="A215" s="137"/>
      <c r="B215" s="138"/>
      <c r="C215" s="138"/>
      <c r="D215" s="138"/>
      <c r="E215" s="139"/>
    </row>
    <row r="216" spans="1:5" x14ac:dyDescent="0.25">
      <c r="A216" s="144"/>
      <c r="B216" s="8"/>
      <c r="C216" s="8"/>
      <c r="D216" s="8" t="s">
        <v>81</v>
      </c>
      <c r="E216" s="145">
        <f>SUM(E209:E214)</f>
        <v>2962928751</v>
      </c>
    </row>
    <row r="217" spans="1:5" x14ac:dyDescent="0.25">
      <c r="A217" s="133"/>
      <c r="B217" s="134"/>
      <c r="C217" s="134"/>
      <c r="D217" s="4"/>
      <c r="E217" s="135"/>
    </row>
    <row r="218" spans="1:5" x14ac:dyDescent="0.25">
      <c r="A218" s="133"/>
      <c r="B218" s="9"/>
      <c r="C218" s="134"/>
      <c r="D218" s="69"/>
      <c r="E218" s="130"/>
    </row>
    <row r="219" spans="1:5" x14ac:dyDescent="0.25">
      <c r="A219" s="133"/>
      <c r="B219" s="9"/>
      <c r="C219" s="134" t="s">
        <v>578</v>
      </c>
      <c r="D219" s="7"/>
      <c r="E219" s="130"/>
    </row>
    <row r="220" spans="1:5" x14ac:dyDescent="0.25">
      <c r="A220" s="133" t="s">
        <v>693</v>
      </c>
      <c r="B220" s="9"/>
      <c r="C220" s="134"/>
      <c r="D220" s="7" t="s">
        <v>251</v>
      </c>
      <c r="E220" s="130">
        <v>661051632.84000003</v>
      </c>
    </row>
    <row r="221" spans="1:5" x14ac:dyDescent="0.25">
      <c r="A221" s="133" t="s">
        <v>694</v>
      </c>
      <c r="B221" s="9"/>
      <c r="C221" s="134"/>
      <c r="D221" s="7" t="s">
        <v>645</v>
      </c>
      <c r="E221" s="130">
        <v>411412481.75999999</v>
      </c>
    </row>
    <row r="222" spans="1:5" x14ac:dyDescent="0.25">
      <c r="A222" s="133" t="s">
        <v>695</v>
      </c>
      <c r="B222" s="9"/>
      <c r="C222" s="134"/>
      <c r="D222" s="7" t="s">
        <v>259</v>
      </c>
      <c r="E222" s="130">
        <v>348313148.13999999</v>
      </c>
    </row>
    <row r="223" spans="1:5" x14ac:dyDescent="0.25">
      <c r="A223" s="133" t="s">
        <v>696</v>
      </c>
      <c r="B223" s="134"/>
      <c r="C223" s="134"/>
      <c r="D223" s="142" t="s">
        <v>697</v>
      </c>
      <c r="E223" s="130">
        <v>41647727.280000001</v>
      </c>
    </row>
    <row r="224" spans="1:5" x14ac:dyDescent="0.25">
      <c r="A224" s="137"/>
      <c r="B224" s="138"/>
      <c r="C224" s="138"/>
      <c r="D224" s="138"/>
      <c r="E224" s="139"/>
    </row>
    <row r="225" spans="1:5" x14ac:dyDescent="0.25">
      <c r="A225" s="144"/>
      <c r="B225" s="8"/>
      <c r="C225" s="8"/>
      <c r="D225" s="8" t="s">
        <v>81</v>
      </c>
      <c r="E225" s="145">
        <f>SUM(E220:E224)</f>
        <v>1462424990.02</v>
      </c>
    </row>
    <row r="226" spans="1:5" x14ac:dyDescent="0.25">
      <c r="A226" s="133"/>
      <c r="B226" s="134"/>
      <c r="C226" s="134"/>
      <c r="D226" s="4"/>
      <c r="E226" s="135"/>
    </row>
    <row r="227" spans="1:5" x14ac:dyDescent="0.25">
      <c r="A227" s="133"/>
      <c r="B227" s="9"/>
      <c r="C227" s="134"/>
      <c r="D227" s="7"/>
      <c r="E227" s="130"/>
    </row>
    <row r="228" spans="1:5" x14ac:dyDescent="0.25">
      <c r="A228" s="133"/>
      <c r="B228" s="9"/>
      <c r="C228" s="134" t="s">
        <v>589</v>
      </c>
      <c r="D228" s="7"/>
      <c r="E228" s="130"/>
    </row>
    <row r="229" spans="1:5" x14ac:dyDescent="0.25">
      <c r="A229" s="133"/>
      <c r="B229" s="9"/>
      <c r="C229" s="134"/>
      <c r="D229" s="7" t="s">
        <v>698</v>
      </c>
      <c r="E229" s="130"/>
    </row>
    <row r="230" spans="1:5" x14ac:dyDescent="0.25">
      <c r="A230" s="133" t="s">
        <v>699</v>
      </c>
      <c r="B230" s="9"/>
      <c r="C230" s="134"/>
      <c r="D230" s="7" t="s">
        <v>700</v>
      </c>
      <c r="E230" s="130">
        <v>199177840</v>
      </c>
    </row>
    <row r="231" spans="1:5" x14ac:dyDescent="0.25">
      <c r="A231" s="133" t="s">
        <v>701</v>
      </c>
      <c r="B231" s="9"/>
      <c r="C231" s="134"/>
      <c r="D231" s="7" t="s">
        <v>702</v>
      </c>
      <c r="E231" s="130">
        <v>375000</v>
      </c>
    </row>
    <row r="232" spans="1:5" x14ac:dyDescent="0.25">
      <c r="A232" s="137"/>
      <c r="B232" s="138"/>
      <c r="C232" s="138"/>
      <c r="D232" s="138"/>
      <c r="E232" s="139"/>
    </row>
    <row r="233" spans="1:5" x14ac:dyDescent="0.25">
      <c r="A233" s="144"/>
      <c r="B233" s="8"/>
      <c r="C233" s="8"/>
      <c r="D233" s="8" t="s">
        <v>81</v>
      </c>
      <c r="E233" s="145">
        <f>SUM(E228:E231)</f>
        <v>199552840</v>
      </c>
    </row>
    <row r="234" spans="1:5" x14ac:dyDescent="0.25">
      <c r="A234" s="133"/>
      <c r="B234" s="134"/>
      <c r="C234" s="134"/>
      <c r="D234" s="4"/>
      <c r="E234" s="135"/>
    </row>
    <row r="235" spans="1:5" x14ac:dyDescent="0.25">
      <c r="A235" s="133"/>
      <c r="B235" s="9"/>
      <c r="C235" s="134"/>
      <c r="D235" s="7"/>
      <c r="E235" s="130"/>
    </row>
    <row r="236" spans="1:5" x14ac:dyDescent="0.25">
      <c r="A236" s="133"/>
      <c r="B236" s="9"/>
      <c r="C236" s="134" t="s">
        <v>646</v>
      </c>
      <c r="D236" s="7"/>
      <c r="E236" s="130"/>
    </row>
    <row r="237" spans="1:5" x14ac:dyDescent="0.25">
      <c r="A237" s="133" t="s">
        <v>703</v>
      </c>
      <c r="B237" s="9"/>
      <c r="C237" s="134"/>
      <c r="D237" s="7" t="s">
        <v>471</v>
      </c>
      <c r="E237" s="130">
        <v>114723068</v>
      </c>
    </row>
    <row r="238" spans="1:5" x14ac:dyDescent="0.25">
      <c r="A238" s="133" t="s">
        <v>704</v>
      </c>
      <c r="B238" s="9"/>
      <c r="C238" s="134"/>
      <c r="D238" s="7" t="s">
        <v>473</v>
      </c>
      <c r="E238" s="130">
        <v>356355206</v>
      </c>
    </row>
    <row r="239" spans="1:5" x14ac:dyDescent="0.25">
      <c r="A239" s="137"/>
      <c r="B239" s="138"/>
      <c r="C239" s="138"/>
      <c r="D239" s="138"/>
      <c r="E239" s="139"/>
    </row>
    <row r="240" spans="1:5" x14ac:dyDescent="0.25">
      <c r="A240" s="144"/>
      <c r="B240" s="8"/>
      <c r="C240" s="8"/>
      <c r="D240" s="8" t="s">
        <v>81</v>
      </c>
      <c r="E240" s="145">
        <f>SUM(E236:E238)</f>
        <v>471078274</v>
      </c>
    </row>
    <row r="241" spans="1:5" x14ac:dyDescent="0.25">
      <c r="A241" s="133"/>
      <c r="B241" s="134"/>
      <c r="C241" s="134"/>
      <c r="D241" s="4"/>
      <c r="E241" s="135"/>
    </row>
    <row r="242" spans="1:5" x14ac:dyDescent="0.25">
      <c r="A242" s="133"/>
      <c r="B242" s="9"/>
      <c r="C242" s="134"/>
      <c r="D242" s="7"/>
      <c r="E242" s="130"/>
    </row>
    <row r="243" spans="1:5" x14ac:dyDescent="0.25">
      <c r="A243" s="133"/>
      <c r="B243" s="9"/>
      <c r="C243" s="134" t="s">
        <v>649</v>
      </c>
      <c r="D243" s="7"/>
      <c r="E243" s="130"/>
    </row>
    <row r="244" spans="1:5" x14ac:dyDescent="0.25">
      <c r="A244" s="133" t="s">
        <v>705</v>
      </c>
      <c r="B244" s="9"/>
      <c r="C244" s="134"/>
      <c r="D244" s="4" t="s">
        <v>706</v>
      </c>
      <c r="E244" s="130">
        <v>383467000</v>
      </c>
    </row>
    <row r="245" spans="1:5" x14ac:dyDescent="0.25">
      <c r="A245" s="133" t="s">
        <v>707</v>
      </c>
      <c r="B245" s="9"/>
      <c r="C245" s="134"/>
      <c r="D245" s="7" t="s">
        <v>708</v>
      </c>
      <c r="E245" s="130">
        <v>154253000</v>
      </c>
    </row>
    <row r="246" spans="1:5" x14ac:dyDescent="0.25">
      <c r="A246" s="137"/>
      <c r="B246" s="138"/>
      <c r="C246" s="138"/>
      <c r="D246" s="138"/>
      <c r="E246" s="139"/>
    </row>
    <row r="247" spans="1:5" x14ac:dyDescent="0.25">
      <c r="A247" s="144"/>
      <c r="B247" s="8"/>
      <c r="C247" s="8"/>
      <c r="D247" s="8" t="s">
        <v>81</v>
      </c>
      <c r="E247" s="145">
        <f>SUM(E243:E245)</f>
        <v>537720000</v>
      </c>
    </row>
    <row r="248" spans="1:5" x14ac:dyDescent="0.25">
      <c r="A248" s="133"/>
      <c r="B248" s="134"/>
      <c r="C248" s="134"/>
      <c r="D248" s="4"/>
      <c r="E248" s="135"/>
    </row>
    <row r="249" spans="1:5" x14ac:dyDescent="0.25">
      <c r="A249" s="133"/>
      <c r="B249" s="9"/>
      <c r="C249" s="134"/>
      <c r="D249" s="7"/>
      <c r="E249" s="130"/>
    </row>
    <row r="250" spans="1:5" x14ac:dyDescent="0.25">
      <c r="A250" s="133"/>
      <c r="B250" s="9"/>
      <c r="C250" s="134" t="s">
        <v>709</v>
      </c>
      <c r="D250" s="4"/>
      <c r="E250" s="130"/>
    </row>
    <row r="251" spans="1:5" x14ac:dyDescent="0.25">
      <c r="A251" s="133" t="s">
        <v>710</v>
      </c>
      <c r="B251" s="9"/>
      <c r="C251" s="134"/>
      <c r="D251" s="7" t="s">
        <v>711</v>
      </c>
      <c r="E251" s="130">
        <v>197132000</v>
      </c>
    </row>
    <row r="252" spans="1:5" x14ac:dyDescent="0.25">
      <c r="A252" s="133" t="s">
        <v>712</v>
      </c>
      <c r="B252" s="9"/>
      <c r="C252" s="134"/>
      <c r="D252" s="7" t="s">
        <v>709</v>
      </c>
      <c r="E252" s="130">
        <v>750581540</v>
      </c>
    </row>
    <row r="253" spans="1:5" x14ac:dyDescent="0.25">
      <c r="A253" s="137"/>
      <c r="B253" s="138"/>
      <c r="C253" s="138"/>
      <c r="D253" s="138"/>
      <c r="E253" s="139"/>
    </row>
    <row r="254" spans="1:5" x14ac:dyDescent="0.25">
      <c r="A254" s="144"/>
      <c r="B254" s="8"/>
      <c r="C254" s="8"/>
      <c r="D254" s="8" t="s">
        <v>81</v>
      </c>
      <c r="E254" s="145">
        <f>SUM(E250:E252)</f>
        <v>947713540</v>
      </c>
    </row>
    <row r="255" spans="1:5" x14ac:dyDescent="0.25">
      <c r="A255" s="133"/>
      <c r="B255" s="134"/>
      <c r="C255" s="134"/>
      <c r="D255" s="4"/>
      <c r="E255" s="135"/>
    </row>
    <row r="256" spans="1:5" x14ac:dyDescent="0.25">
      <c r="A256" s="133"/>
      <c r="B256" s="9"/>
      <c r="C256" s="134"/>
      <c r="D256" s="7"/>
      <c r="E256" s="130"/>
    </row>
    <row r="257" spans="1:5" x14ac:dyDescent="0.25">
      <c r="A257" s="159"/>
      <c r="B257" s="71"/>
      <c r="C257" s="72" t="s">
        <v>713</v>
      </c>
      <c r="D257" s="7"/>
      <c r="E257" s="130"/>
    </row>
    <row r="258" spans="1:5" x14ac:dyDescent="0.25">
      <c r="A258" s="133"/>
      <c r="B258" s="9"/>
      <c r="C258" s="4" t="s">
        <v>714</v>
      </c>
      <c r="D258" s="4"/>
      <c r="E258" s="130"/>
    </row>
    <row r="259" spans="1:5" x14ac:dyDescent="0.25">
      <c r="A259" s="133" t="s">
        <v>715</v>
      </c>
      <c r="B259" s="9"/>
      <c r="C259" s="134"/>
      <c r="D259" s="4" t="s">
        <v>1216</v>
      </c>
      <c r="E259" s="130">
        <v>4890000</v>
      </c>
    </row>
    <row r="260" spans="1:5" x14ac:dyDescent="0.25">
      <c r="A260" s="133" t="s">
        <v>716</v>
      </c>
      <c r="B260" s="9"/>
      <c r="C260" s="134"/>
      <c r="D260" s="4" t="s">
        <v>1217</v>
      </c>
      <c r="E260" s="130">
        <v>26512.99</v>
      </c>
    </row>
    <row r="261" spans="1:5" x14ac:dyDescent="0.25">
      <c r="A261" s="133" t="s">
        <v>717</v>
      </c>
      <c r="B261" s="9"/>
      <c r="C261" s="134"/>
      <c r="D261" s="4" t="s">
        <v>1218</v>
      </c>
      <c r="E261" s="130">
        <v>37516610</v>
      </c>
    </row>
    <row r="262" spans="1:5" x14ac:dyDescent="0.25">
      <c r="A262" s="133" t="s">
        <v>718</v>
      </c>
      <c r="B262" s="9"/>
      <c r="C262" s="134"/>
      <c r="D262" s="4" t="s">
        <v>1219</v>
      </c>
      <c r="E262" s="130">
        <v>1543029164</v>
      </c>
    </row>
    <row r="263" spans="1:5" x14ac:dyDescent="0.25">
      <c r="A263" s="133" t="s">
        <v>719</v>
      </c>
      <c r="B263" s="9"/>
      <c r="C263" s="134"/>
      <c r="D263" s="4" t="s">
        <v>1220</v>
      </c>
      <c r="E263" s="130">
        <v>23260974.469999999</v>
      </c>
    </row>
    <row r="264" spans="1:5" x14ac:dyDescent="0.25">
      <c r="A264" s="133" t="s">
        <v>720</v>
      </c>
      <c r="B264" s="9"/>
      <c r="C264" s="134"/>
      <c r="D264" s="4" t="s">
        <v>1221</v>
      </c>
      <c r="E264" s="130">
        <v>1573310</v>
      </c>
    </row>
    <row r="265" spans="1:5" x14ac:dyDescent="0.25">
      <c r="A265" s="133" t="s">
        <v>721</v>
      </c>
      <c r="B265" s="9"/>
      <c r="C265" s="134"/>
      <c r="D265" s="4" t="s">
        <v>1222</v>
      </c>
      <c r="E265" s="130">
        <v>4456287.5</v>
      </c>
    </row>
    <row r="266" spans="1:5" x14ac:dyDescent="0.25">
      <c r="A266" s="133" t="s">
        <v>722</v>
      </c>
      <c r="B266" s="9"/>
      <c r="C266" s="134"/>
      <c r="D266" s="4" t="s">
        <v>1223</v>
      </c>
      <c r="E266" s="130">
        <v>2467500</v>
      </c>
    </row>
    <row r="267" spans="1:5" x14ac:dyDescent="0.25">
      <c r="A267" s="133" t="s">
        <v>723</v>
      </c>
      <c r="B267" s="9"/>
      <c r="C267" s="134"/>
      <c r="D267" s="4" t="s">
        <v>1224</v>
      </c>
      <c r="E267" s="130">
        <v>718129673.58000004</v>
      </c>
    </row>
    <row r="268" spans="1:5" x14ac:dyDescent="0.25">
      <c r="A268" s="133" t="s">
        <v>724</v>
      </c>
      <c r="B268" s="9"/>
      <c r="C268" s="134"/>
      <c r="D268" s="4" t="s">
        <v>1225</v>
      </c>
      <c r="E268" s="130">
        <v>1272736</v>
      </c>
    </row>
    <row r="269" spans="1:5" x14ac:dyDescent="0.25">
      <c r="A269" s="133" t="s">
        <v>725</v>
      </c>
      <c r="B269" s="9"/>
      <c r="C269" s="134"/>
      <c r="D269" s="4" t="s">
        <v>1226</v>
      </c>
      <c r="E269" s="130">
        <v>1700250</v>
      </c>
    </row>
    <row r="270" spans="1:5" x14ac:dyDescent="0.25">
      <c r="A270" s="133" t="s">
        <v>726</v>
      </c>
      <c r="B270" s="9"/>
      <c r="C270" s="134"/>
      <c r="D270" s="4" t="s">
        <v>1227</v>
      </c>
      <c r="E270" s="130">
        <v>437274001.29000002</v>
      </c>
    </row>
    <row r="271" spans="1:5" x14ac:dyDescent="0.25">
      <c r="A271" s="133" t="s">
        <v>727</v>
      </c>
      <c r="B271" s="9"/>
      <c r="C271" s="134"/>
      <c r="D271" s="4" t="s">
        <v>1228</v>
      </c>
      <c r="E271" s="130">
        <v>3607000</v>
      </c>
    </row>
    <row r="272" spans="1:5" x14ac:dyDescent="0.25">
      <c r="A272" s="133" t="s">
        <v>728</v>
      </c>
      <c r="B272" s="9"/>
      <c r="C272" s="134"/>
      <c r="D272" s="4" t="s">
        <v>1229</v>
      </c>
      <c r="E272" s="130">
        <v>319620.15999999997</v>
      </c>
    </row>
    <row r="273" spans="1:14" x14ac:dyDescent="0.25">
      <c r="A273" s="133" t="s">
        <v>729</v>
      </c>
      <c r="B273" s="9"/>
      <c r="C273" s="134"/>
      <c r="D273" s="4" t="s">
        <v>1230</v>
      </c>
      <c r="E273" s="130">
        <v>5247236</v>
      </c>
    </row>
    <row r="274" spans="1:14" x14ac:dyDescent="0.25">
      <c r="A274" s="133" t="s">
        <v>730</v>
      </c>
      <c r="B274" s="9"/>
      <c r="C274" s="134"/>
      <c r="D274" s="4" t="s">
        <v>1231</v>
      </c>
      <c r="E274" s="130">
        <v>410000</v>
      </c>
    </row>
    <row r="275" spans="1:14" x14ac:dyDescent="0.25">
      <c r="A275" s="133" t="s">
        <v>731</v>
      </c>
      <c r="B275" s="9"/>
      <c r="C275" s="134"/>
      <c r="D275" s="4" t="s">
        <v>1232</v>
      </c>
      <c r="E275" s="130">
        <v>352500</v>
      </c>
    </row>
    <row r="276" spans="1:14" x14ac:dyDescent="0.25">
      <c r="A276" s="137"/>
      <c r="B276" s="138"/>
      <c r="C276" s="138"/>
      <c r="D276" s="138"/>
      <c r="E276" s="139"/>
    </row>
    <row r="277" spans="1:14" x14ac:dyDescent="0.25">
      <c r="A277" s="144"/>
      <c r="B277" s="8"/>
      <c r="C277" s="8"/>
      <c r="D277" s="8" t="s">
        <v>81</v>
      </c>
      <c r="E277" s="145">
        <f>SUM(E259:E275)</f>
        <v>2785533375.9899998</v>
      </c>
    </row>
    <row r="278" spans="1:14" x14ac:dyDescent="0.25">
      <c r="A278" s="133"/>
      <c r="B278" s="134"/>
      <c r="C278" s="134"/>
      <c r="D278" s="4"/>
      <c r="E278" s="135"/>
    </row>
    <row r="279" spans="1:14" x14ac:dyDescent="0.25">
      <c r="A279" s="133"/>
      <c r="B279" s="9"/>
      <c r="C279" s="134"/>
      <c r="D279" s="4"/>
      <c r="E279" s="130"/>
    </row>
    <row r="280" spans="1:14" x14ac:dyDescent="0.25">
      <c r="A280" s="133" t="s">
        <v>732</v>
      </c>
      <c r="B280" s="9"/>
      <c r="C280" s="134"/>
      <c r="D280" s="4" t="s">
        <v>733</v>
      </c>
      <c r="E280" s="130">
        <v>2132848148</v>
      </c>
    </row>
    <row r="281" spans="1:14" x14ac:dyDescent="0.25">
      <c r="A281" s="133" t="s">
        <v>734</v>
      </c>
      <c r="B281" s="9"/>
      <c r="C281" s="134"/>
      <c r="D281" s="4" t="s">
        <v>735</v>
      </c>
      <c r="E281" s="130">
        <v>362728125</v>
      </c>
    </row>
    <row r="282" spans="1:14" x14ac:dyDescent="0.25">
      <c r="A282" s="133"/>
      <c r="B282" s="9"/>
      <c r="C282" s="134"/>
      <c r="D282" s="4"/>
      <c r="E282" s="130"/>
    </row>
    <row r="283" spans="1:14" x14ac:dyDescent="0.25">
      <c r="A283" s="133"/>
      <c r="B283" s="9"/>
      <c r="C283" s="134" t="s">
        <v>736</v>
      </c>
      <c r="D283" s="7"/>
      <c r="E283" s="130"/>
    </row>
    <row r="284" spans="1:14" x14ac:dyDescent="0.25">
      <c r="A284" s="133" t="s">
        <v>737</v>
      </c>
      <c r="B284" s="9"/>
      <c r="C284" s="134"/>
      <c r="D284" s="6" t="s">
        <v>738</v>
      </c>
      <c r="E284" s="130">
        <v>223684500</v>
      </c>
    </row>
    <row r="285" spans="1:14" s="83" customFormat="1" x14ac:dyDescent="0.25">
      <c r="A285" s="105" t="s">
        <v>739</v>
      </c>
      <c r="B285" s="35"/>
      <c r="C285" s="106"/>
      <c r="D285" s="31" t="s">
        <v>795</v>
      </c>
      <c r="E285" s="96">
        <v>0</v>
      </c>
      <c r="M285" s="84"/>
      <c r="N285" s="84"/>
    </row>
    <row r="286" spans="1:14" x14ac:dyDescent="0.25">
      <c r="A286" s="133" t="s">
        <v>740</v>
      </c>
      <c r="B286" s="9"/>
      <c r="C286" s="134"/>
      <c r="D286" s="7" t="s">
        <v>741</v>
      </c>
      <c r="E286" s="130">
        <v>2406786550</v>
      </c>
    </row>
    <row r="287" spans="1:14" x14ac:dyDescent="0.25">
      <c r="A287" s="146" t="s">
        <v>742</v>
      </c>
      <c r="B287" s="3"/>
      <c r="C287" s="142"/>
      <c r="D287" s="7" t="s">
        <v>743</v>
      </c>
      <c r="E287" s="130">
        <v>19576196740</v>
      </c>
    </row>
    <row r="288" spans="1:14" x14ac:dyDescent="0.25">
      <c r="A288" s="133" t="s">
        <v>744</v>
      </c>
      <c r="B288" s="9"/>
      <c r="C288" s="134"/>
      <c r="D288" s="7" t="s">
        <v>631</v>
      </c>
      <c r="E288" s="130">
        <v>1263354520.0699999</v>
      </c>
    </row>
    <row r="289" spans="1:5" x14ac:dyDescent="0.25">
      <c r="A289" s="137"/>
      <c r="B289" s="138"/>
      <c r="C289" s="138"/>
      <c r="D289" s="138"/>
      <c r="E289" s="139"/>
    </row>
    <row r="290" spans="1:5" x14ac:dyDescent="0.25">
      <c r="A290" s="140"/>
      <c r="B290" s="58"/>
      <c r="C290" s="58"/>
      <c r="D290" s="58" t="s">
        <v>745</v>
      </c>
      <c r="E290" s="141">
        <f>E194+E205+E216+E225+E233+E240+E247+E254+E277+E280+E281+E284+E285+E286+E287+E288</f>
        <v>47004620106.379997</v>
      </c>
    </row>
    <row r="291" spans="1:5" x14ac:dyDescent="0.25">
      <c r="A291" s="133"/>
      <c r="B291" s="134"/>
      <c r="C291" s="134"/>
      <c r="D291" s="4"/>
      <c r="E291" s="135"/>
    </row>
    <row r="292" spans="1:5" x14ac:dyDescent="0.25">
      <c r="A292" s="133"/>
      <c r="B292" s="9"/>
      <c r="C292" s="129" t="s">
        <v>746</v>
      </c>
      <c r="D292" s="4"/>
      <c r="E292" s="130"/>
    </row>
    <row r="293" spans="1:5" x14ac:dyDescent="0.25">
      <c r="A293" s="133"/>
      <c r="B293" s="9"/>
      <c r="C293" s="134" t="s">
        <v>1233</v>
      </c>
      <c r="D293" s="7"/>
      <c r="E293" s="130"/>
    </row>
    <row r="294" spans="1:5" x14ac:dyDescent="0.25">
      <c r="A294" s="133" t="s">
        <v>748</v>
      </c>
      <c r="B294" s="9"/>
      <c r="C294" s="134"/>
      <c r="D294" s="134" t="s">
        <v>1234</v>
      </c>
      <c r="E294" s="130">
        <v>-38785357.869999997</v>
      </c>
    </row>
    <row r="295" spans="1:5" x14ac:dyDescent="0.25">
      <c r="A295" s="133" t="s">
        <v>749</v>
      </c>
      <c r="B295" s="9"/>
      <c r="C295" s="134"/>
      <c r="D295" s="134" t="s">
        <v>1235</v>
      </c>
      <c r="E295" s="130">
        <v>-1205619.1599999999</v>
      </c>
    </row>
    <row r="296" spans="1:5" x14ac:dyDescent="0.25">
      <c r="A296" s="133" t="s">
        <v>750</v>
      </c>
      <c r="B296" s="9"/>
      <c r="C296" s="134"/>
      <c r="D296" s="134" t="s">
        <v>1236</v>
      </c>
      <c r="E296" s="130">
        <v>-103330.88</v>
      </c>
    </row>
    <row r="297" spans="1:5" x14ac:dyDescent="0.25">
      <c r="A297" s="131" t="s">
        <v>751</v>
      </c>
      <c r="B297" s="3"/>
      <c r="C297" s="142"/>
      <c r="D297" s="134" t="s">
        <v>1237</v>
      </c>
      <c r="E297" s="130">
        <v>-1801110</v>
      </c>
    </row>
    <row r="298" spans="1:5" x14ac:dyDescent="0.25">
      <c r="A298" s="133" t="s">
        <v>752</v>
      </c>
      <c r="B298" s="9"/>
      <c r="C298" s="134"/>
      <c r="D298" s="134" t="s">
        <v>1238</v>
      </c>
      <c r="E298" s="130">
        <v>-9402168.6300000008</v>
      </c>
    </row>
    <row r="299" spans="1:5" x14ac:dyDescent="0.25">
      <c r="A299" s="160">
        <v>0.29875000000000002</v>
      </c>
      <c r="B299" s="9"/>
      <c r="C299" s="134"/>
      <c r="D299" s="134" t="s">
        <v>1239</v>
      </c>
      <c r="E299" s="130">
        <v>-502762977.83999997</v>
      </c>
    </row>
    <row r="300" spans="1:5" x14ac:dyDescent="0.25">
      <c r="A300" s="133" t="s">
        <v>753</v>
      </c>
      <c r="B300" s="9"/>
      <c r="C300" s="134"/>
      <c r="D300" s="134" t="s">
        <v>1240</v>
      </c>
      <c r="E300" s="130">
        <v>-32024.13</v>
      </c>
    </row>
    <row r="301" spans="1:5" x14ac:dyDescent="0.25">
      <c r="A301" s="133" t="s">
        <v>754</v>
      </c>
      <c r="B301" s="9"/>
      <c r="C301" s="134"/>
      <c r="D301" s="134" t="s">
        <v>1241</v>
      </c>
      <c r="E301" s="130">
        <v>-5776697.5300000003</v>
      </c>
    </row>
    <row r="302" spans="1:5" x14ac:dyDescent="0.25">
      <c r="A302" s="133" t="s">
        <v>755</v>
      </c>
      <c r="B302" s="9"/>
      <c r="C302" s="134"/>
      <c r="D302" s="134" t="s">
        <v>1242</v>
      </c>
      <c r="E302" s="130">
        <v>-9039763.5199999996</v>
      </c>
    </row>
    <row r="303" spans="1:5" x14ac:dyDescent="0.25">
      <c r="A303" s="133" t="s">
        <v>756</v>
      </c>
      <c r="B303" s="9"/>
      <c r="C303" s="134"/>
      <c r="D303" s="134" t="s">
        <v>1243</v>
      </c>
      <c r="E303" s="130">
        <v>-754523.6</v>
      </c>
    </row>
    <row r="304" spans="1:5" x14ac:dyDescent="0.25">
      <c r="A304" s="133" t="s">
        <v>757</v>
      </c>
      <c r="B304" s="9"/>
      <c r="C304" s="134"/>
      <c r="D304" s="134" t="s">
        <v>1244</v>
      </c>
      <c r="E304" s="130">
        <v>-26699218.84</v>
      </c>
    </row>
    <row r="305" spans="1:5" x14ac:dyDescent="0.25">
      <c r="A305" s="136" t="s">
        <v>758</v>
      </c>
      <c r="B305" s="9"/>
      <c r="C305" s="134"/>
      <c r="D305" s="134" t="s">
        <v>1245</v>
      </c>
      <c r="E305" s="130">
        <v>-28430.76</v>
      </c>
    </row>
    <row r="306" spans="1:5" x14ac:dyDescent="0.25">
      <c r="A306" s="136" t="s">
        <v>759</v>
      </c>
      <c r="B306" s="9"/>
      <c r="C306" s="134"/>
      <c r="D306" s="134" t="s">
        <v>1246</v>
      </c>
      <c r="E306" s="130">
        <v>-97880.62</v>
      </c>
    </row>
    <row r="307" spans="1:5" x14ac:dyDescent="0.25">
      <c r="A307" s="137"/>
      <c r="B307" s="138"/>
      <c r="C307" s="138"/>
      <c r="D307" s="138"/>
      <c r="E307" s="139"/>
    </row>
    <row r="308" spans="1:5" x14ac:dyDescent="0.25">
      <c r="A308" s="144"/>
      <c r="B308" s="8"/>
      <c r="C308" s="8"/>
      <c r="D308" s="8" t="s">
        <v>81</v>
      </c>
      <c r="E308" s="145">
        <f>SUM(E294:E306)</f>
        <v>-596489103.38</v>
      </c>
    </row>
    <row r="309" spans="1:5" x14ac:dyDescent="0.25">
      <c r="A309" s="133"/>
      <c r="B309" s="134"/>
      <c r="C309" s="134"/>
      <c r="D309" s="4"/>
      <c r="E309" s="135"/>
    </row>
    <row r="310" spans="1:5" x14ac:dyDescent="0.25">
      <c r="A310" s="133"/>
      <c r="B310" s="9"/>
      <c r="C310" s="134"/>
      <c r="D310" s="7"/>
      <c r="E310" s="130"/>
    </row>
    <row r="311" spans="1:5" x14ac:dyDescent="0.25">
      <c r="A311" s="133" t="s">
        <v>760</v>
      </c>
      <c r="B311" s="9"/>
      <c r="C311" s="134"/>
      <c r="D311" s="7" t="s">
        <v>761</v>
      </c>
      <c r="E311" s="130">
        <v>-9768261702.3700008</v>
      </c>
    </row>
    <row r="312" spans="1:5" x14ac:dyDescent="0.25">
      <c r="A312" s="137"/>
      <c r="B312" s="138"/>
      <c r="C312" s="138"/>
      <c r="D312" s="138"/>
      <c r="E312" s="139"/>
    </row>
    <row r="313" spans="1:5" x14ac:dyDescent="0.25">
      <c r="A313" s="144"/>
      <c r="B313" s="8"/>
      <c r="C313" s="8"/>
      <c r="D313" s="8" t="s">
        <v>81</v>
      </c>
      <c r="E313" s="145">
        <f>SUM(E311:E311)</f>
        <v>-9768261702.3700008</v>
      </c>
    </row>
    <row r="314" spans="1:5" x14ac:dyDescent="0.25">
      <c r="A314" s="133"/>
      <c r="B314" s="134"/>
      <c r="C314" s="134"/>
      <c r="D314" s="4"/>
      <c r="E314" s="135"/>
    </row>
    <row r="315" spans="1:5" x14ac:dyDescent="0.25">
      <c r="A315" s="133"/>
      <c r="B315" s="9"/>
      <c r="C315" s="134"/>
      <c r="D315" s="73"/>
      <c r="E315" s="135"/>
    </row>
    <row r="316" spans="1:5" x14ac:dyDescent="0.25">
      <c r="A316" s="131" t="s">
        <v>762</v>
      </c>
      <c r="B316" s="3"/>
      <c r="C316" s="142"/>
      <c r="D316" s="7" t="s">
        <v>763</v>
      </c>
      <c r="E316" s="130">
        <v>-318645730.11000001</v>
      </c>
    </row>
    <row r="317" spans="1:5" x14ac:dyDescent="0.25">
      <c r="A317" s="131" t="s">
        <v>764</v>
      </c>
      <c r="B317" s="3"/>
      <c r="C317" s="142"/>
      <c r="D317" s="7" t="s">
        <v>765</v>
      </c>
      <c r="E317" s="130">
        <v>-6073002</v>
      </c>
    </row>
    <row r="318" spans="1:5" x14ac:dyDescent="0.25">
      <c r="A318" s="137"/>
      <c r="B318" s="138"/>
      <c r="C318" s="138"/>
      <c r="D318" s="138"/>
      <c r="E318" s="139"/>
    </row>
    <row r="319" spans="1:5" x14ac:dyDescent="0.25">
      <c r="A319" s="144"/>
      <c r="B319" s="8"/>
      <c r="C319" s="8"/>
      <c r="D319" s="8" t="s">
        <v>81</v>
      </c>
      <c r="E319" s="145">
        <f>SUM(E316:E317)</f>
        <v>-324718732.11000001</v>
      </c>
    </row>
    <row r="320" spans="1:5" x14ac:dyDescent="0.25">
      <c r="A320" s="140"/>
      <c r="B320" s="58"/>
      <c r="C320" s="58"/>
      <c r="D320" s="58" t="s">
        <v>766</v>
      </c>
      <c r="E320" s="141">
        <f>E308+E313+E319</f>
        <v>-10689469537.860001</v>
      </c>
    </row>
    <row r="321" spans="1:5" x14ac:dyDescent="0.25">
      <c r="A321" s="133"/>
      <c r="B321" s="134"/>
      <c r="C321" s="134"/>
      <c r="D321" s="4"/>
      <c r="E321" s="135"/>
    </row>
    <row r="322" spans="1:5" x14ac:dyDescent="0.25">
      <c r="A322" s="131"/>
      <c r="B322" s="3"/>
      <c r="C322" s="142"/>
      <c r="D322" s="7"/>
      <c r="E322" s="130"/>
    </row>
    <row r="323" spans="1:5" x14ac:dyDescent="0.25">
      <c r="A323" s="133"/>
      <c r="B323" s="9"/>
      <c r="C323" s="129" t="s">
        <v>767</v>
      </c>
      <c r="D323" s="7"/>
      <c r="E323" s="130"/>
    </row>
    <row r="324" spans="1:5" x14ac:dyDescent="0.25">
      <c r="A324" s="133" t="s">
        <v>768</v>
      </c>
      <c r="B324" s="9"/>
      <c r="C324" s="134"/>
      <c r="D324" s="7" t="s">
        <v>769</v>
      </c>
      <c r="E324" s="130"/>
    </row>
    <row r="325" spans="1:5" x14ac:dyDescent="0.25">
      <c r="A325" s="133" t="s">
        <v>770</v>
      </c>
      <c r="B325" s="9"/>
      <c r="C325" s="134"/>
      <c r="D325" s="7" t="s">
        <v>771</v>
      </c>
      <c r="E325" s="130">
        <v>6744754767.3800001</v>
      </c>
    </row>
    <row r="326" spans="1:5" x14ac:dyDescent="0.25">
      <c r="A326" s="137"/>
      <c r="B326" s="138"/>
      <c r="C326" s="138"/>
      <c r="D326" s="138"/>
      <c r="E326" s="139"/>
    </row>
    <row r="327" spans="1:5" x14ac:dyDescent="0.25">
      <c r="A327" s="144"/>
      <c r="B327" s="8"/>
      <c r="C327" s="8"/>
      <c r="D327" s="8" t="s">
        <v>81</v>
      </c>
      <c r="E327" s="145">
        <f>SUM(E324:E325)</f>
        <v>6744754767.3800001</v>
      </c>
    </row>
    <row r="328" spans="1:5" x14ac:dyDescent="0.25">
      <c r="A328" s="133"/>
      <c r="B328" s="134"/>
      <c r="C328" s="134"/>
      <c r="D328" s="4"/>
      <c r="E328" s="135"/>
    </row>
    <row r="329" spans="1:5" x14ac:dyDescent="0.25">
      <c r="A329" s="133"/>
      <c r="B329" s="9"/>
      <c r="C329" s="134"/>
      <c r="D329" s="7"/>
      <c r="E329" s="130"/>
    </row>
    <row r="330" spans="1:5" x14ac:dyDescent="0.25">
      <c r="A330" s="133" t="s">
        <v>772</v>
      </c>
      <c r="B330" s="9"/>
      <c r="C330" s="134"/>
      <c r="D330" s="7" t="s">
        <v>773</v>
      </c>
      <c r="E330" s="130"/>
    </row>
    <row r="331" spans="1:5" x14ac:dyDescent="0.25">
      <c r="A331" s="133" t="s">
        <v>774</v>
      </c>
      <c r="B331" s="9"/>
      <c r="C331" s="134"/>
      <c r="D331" s="7" t="s">
        <v>767</v>
      </c>
      <c r="E331" s="130">
        <v>182210629.28</v>
      </c>
    </row>
    <row r="332" spans="1:5" x14ac:dyDescent="0.25">
      <c r="A332" s="137"/>
      <c r="B332" s="138"/>
      <c r="C332" s="138"/>
      <c r="D332" s="138"/>
      <c r="E332" s="139"/>
    </row>
    <row r="333" spans="1:5" x14ac:dyDescent="0.25">
      <c r="A333" s="144"/>
      <c r="B333" s="8"/>
      <c r="C333" s="8"/>
      <c r="D333" s="8" t="s">
        <v>81</v>
      </c>
      <c r="E333" s="145">
        <f>E331</f>
        <v>182210629.28</v>
      </c>
    </row>
    <row r="334" spans="1:5" x14ac:dyDescent="0.25">
      <c r="A334" s="140"/>
      <c r="B334" s="58"/>
      <c r="C334" s="58"/>
      <c r="D334" s="58" t="s">
        <v>775</v>
      </c>
      <c r="E334" s="141">
        <f>E327+E331</f>
        <v>6926965396.6599998</v>
      </c>
    </row>
    <row r="335" spans="1:5" x14ac:dyDescent="0.25">
      <c r="A335" s="161"/>
      <c r="B335" s="162"/>
      <c r="C335" s="162"/>
      <c r="D335" s="74" t="s">
        <v>776</v>
      </c>
      <c r="E335" s="163">
        <f>E320+E334</f>
        <v>-3762504141.2000008</v>
      </c>
    </row>
    <row r="336" spans="1:5" x14ac:dyDescent="0.25">
      <c r="A336" s="151"/>
      <c r="B336" s="66"/>
      <c r="C336" s="67" t="s">
        <v>777</v>
      </c>
      <c r="D336" s="65"/>
      <c r="E336" s="152">
        <f>E129+(E178+E290+E335)</f>
        <v>-86230823169.829819</v>
      </c>
    </row>
    <row r="337" spans="1:5" x14ac:dyDescent="0.25">
      <c r="A337" s="164"/>
      <c r="B337" s="76"/>
      <c r="C337" s="77"/>
      <c r="D337" s="75"/>
      <c r="E337" s="165">
        <f>E336</f>
        <v>-86230823169.829819</v>
      </c>
    </row>
    <row r="338" spans="1:5" x14ac:dyDescent="0.25">
      <c r="A338" s="166"/>
      <c r="B338" s="167"/>
      <c r="C338" s="167" t="s">
        <v>778</v>
      </c>
      <c r="D338" s="78"/>
      <c r="E338" s="168"/>
    </row>
    <row r="339" spans="1:5" x14ac:dyDescent="0.25">
      <c r="A339" s="133"/>
      <c r="B339" s="9"/>
      <c r="C339" s="134" t="s">
        <v>1247</v>
      </c>
      <c r="D339" s="7"/>
      <c r="E339" s="130"/>
    </row>
    <row r="340" spans="1:5" x14ac:dyDescent="0.25">
      <c r="A340" s="133" t="s">
        <v>779</v>
      </c>
      <c r="B340" s="9"/>
      <c r="C340" s="134"/>
      <c r="D340" s="134" t="s">
        <v>1248</v>
      </c>
      <c r="E340" s="130">
        <v>23921665522.650002</v>
      </c>
    </row>
    <row r="341" spans="1:5" x14ac:dyDescent="0.25">
      <c r="A341" s="133" t="s">
        <v>780</v>
      </c>
      <c r="B341" s="9"/>
      <c r="C341" s="134"/>
      <c r="D341" s="134" t="s">
        <v>1249</v>
      </c>
      <c r="E341" s="130">
        <v>1269369819</v>
      </c>
    </row>
    <row r="342" spans="1:5" x14ac:dyDescent="0.25">
      <c r="A342" s="133" t="s">
        <v>781</v>
      </c>
      <c r="B342" s="9"/>
      <c r="C342" s="134"/>
      <c r="D342" s="134" t="s">
        <v>1250</v>
      </c>
      <c r="E342" s="96">
        <v>15336932487</v>
      </c>
    </row>
    <row r="343" spans="1:5" x14ac:dyDescent="0.25">
      <c r="A343" s="133" t="s">
        <v>782</v>
      </c>
      <c r="B343" s="9"/>
      <c r="C343" s="134"/>
      <c r="D343" s="134" t="s">
        <v>1251</v>
      </c>
      <c r="E343" s="130">
        <v>26142480</v>
      </c>
    </row>
    <row r="344" spans="1:5" x14ac:dyDescent="0.25">
      <c r="A344" s="137"/>
      <c r="B344" s="138"/>
      <c r="C344" s="138"/>
      <c r="D344" s="138"/>
      <c r="E344" s="139"/>
    </row>
    <row r="345" spans="1:5" x14ac:dyDescent="0.25">
      <c r="A345" s="144"/>
      <c r="B345" s="8"/>
      <c r="C345" s="8"/>
      <c r="D345" s="8" t="s">
        <v>81</v>
      </c>
      <c r="E345" s="145">
        <f>SUM(E340:E343)</f>
        <v>40554110308.650002</v>
      </c>
    </row>
    <row r="346" spans="1:5" x14ac:dyDescent="0.25">
      <c r="A346" s="151"/>
      <c r="B346" s="66"/>
      <c r="C346" s="67" t="s">
        <v>783</v>
      </c>
      <c r="D346" s="65"/>
      <c r="E346" s="152">
        <f>E336+E345</f>
        <v>-45676712861.179817</v>
      </c>
    </row>
    <row r="347" spans="1:5" x14ac:dyDescent="0.25">
      <c r="A347" s="166"/>
      <c r="B347" s="167"/>
      <c r="C347" s="167"/>
      <c r="D347" s="78"/>
      <c r="E347" s="168"/>
    </row>
    <row r="348" spans="1:5" x14ac:dyDescent="0.25">
      <c r="A348" s="133"/>
      <c r="B348" s="9"/>
      <c r="C348" s="134"/>
      <c r="D348" s="7" t="s">
        <v>784</v>
      </c>
      <c r="E348" s="130"/>
    </row>
    <row r="349" spans="1:5" x14ac:dyDescent="0.25">
      <c r="A349" s="133"/>
      <c r="B349" s="9"/>
      <c r="C349" s="134"/>
      <c r="D349" s="7"/>
      <c r="E349" s="130"/>
    </row>
    <row r="350" spans="1:5" x14ac:dyDescent="0.25">
      <c r="A350" s="133"/>
      <c r="B350" s="9"/>
      <c r="C350" s="134"/>
      <c r="D350" s="4" t="s">
        <v>785</v>
      </c>
      <c r="E350" s="130"/>
    </row>
    <row r="351" spans="1:5" x14ac:dyDescent="0.25">
      <c r="A351" s="133"/>
      <c r="B351" s="9"/>
      <c r="C351" s="134"/>
      <c r="D351" s="7"/>
      <c r="E351" s="130"/>
    </row>
    <row r="352" spans="1:5" x14ac:dyDescent="0.25">
      <c r="A352" s="136" t="s">
        <v>786</v>
      </c>
      <c r="B352" s="5"/>
      <c r="C352" s="169"/>
      <c r="D352" s="4" t="s">
        <v>787</v>
      </c>
      <c r="E352" s="130">
        <v>-1222144404</v>
      </c>
    </row>
    <row r="353" spans="1:5" x14ac:dyDescent="0.25">
      <c r="A353" s="133"/>
      <c r="B353" s="9"/>
      <c r="C353" s="134"/>
      <c r="D353" s="7"/>
      <c r="E353" s="130"/>
    </row>
    <row r="354" spans="1:5" x14ac:dyDescent="0.25">
      <c r="A354" s="136" t="s">
        <v>788</v>
      </c>
      <c r="B354" s="5"/>
      <c r="C354" s="169"/>
      <c r="D354" s="4" t="s">
        <v>789</v>
      </c>
      <c r="E354" s="130">
        <v>17278843250</v>
      </c>
    </row>
    <row r="355" spans="1:5" x14ac:dyDescent="0.25">
      <c r="A355" s="136"/>
      <c r="B355" s="5"/>
      <c r="C355" s="169"/>
      <c r="D355" s="4"/>
      <c r="E355" s="130"/>
    </row>
    <row r="356" spans="1:5" x14ac:dyDescent="0.25">
      <c r="A356" s="170"/>
      <c r="B356" s="14"/>
      <c r="C356" s="15"/>
      <c r="D356" s="16"/>
      <c r="E356" s="171"/>
    </row>
    <row r="357" spans="1:5" x14ac:dyDescent="0.25">
      <c r="A357" s="151"/>
      <c r="B357" s="66"/>
      <c r="C357" s="67" t="s">
        <v>790</v>
      </c>
      <c r="D357" s="65"/>
      <c r="E357" s="152">
        <f>SUM(E346:E355)</f>
        <v>-29620014015.179817</v>
      </c>
    </row>
    <row r="358" spans="1:5" x14ac:dyDescent="0.25">
      <c r="A358" s="172"/>
      <c r="B358" s="79"/>
      <c r="C358" s="80"/>
      <c r="D358" s="81"/>
      <c r="E358" s="171"/>
    </row>
    <row r="359" spans="1:5" ht="15.75" thickBot="1" x14ac:dyDescent="0.3">
      <c r="A359" s="173"/>
      <c r="B359" s="174"/>
      <c r="C359" s="175"/>
      <c r="D359" s="176"/>
      <c r="E359" s="177"/>
    </row>
    <row r="360" spans="1:5" x14ac:dyDescent="0.25">
      <c r="E360" s="19"/>
    </row>
    <row r="361" spans="1:5" x14ac:dyDescent="0.25">
      <c r="D361" s="20"/>
      <c r="E361" s="13"/>
    </row>
    <row r="362" spans="1:5" x14ac:dyDescent="0.25">
      <c r="D362" s="20"/>
      <c r="E362" s="13"/>
    </row>
    <row r="363" spans="1:5" x14ac:dyDescent="0.25">
      <c r="E363" s="13"/>
    </row>
    <row r="364" spans="1:5" x14ac:dyDescent="0.25">
      <c r="E364" s="13"/>
    </row>
    <row r="365" spans="1:5" x14ac:dyDescent="0.25">
      <c r="E365" s="13"/>
    </row>
    <row r="366" spans="1:5" x14ac:dyDescent="0.25">
      <c r="E366" s="13"/>
    </row>
    <row r="367" spans="1:5" x14ac:dyDescent="0.25">
      <c r="E367" s="13"/>
    </row>
    <row r="368" spans="1:5" x14ac:dyDescent="0.25">
      <c r="E368" s="13"/>
    </row>
    <row r="369" spans="5:5" x14ac:dyDescent="0.25">
      <c r="E369" s="13"/>
    </row>
    <row r="370" spans="5:5" x14ac:dyDescent="0.25">
      <c r="E370" s="13"/>
    </row>
    <row r="371" spans="5:5" x14ac:dyDescent="0.25">
      <c r="E371" s="13"/>
    </row>
    <row r="372" spans="5:5" x14ac:dyDescent="0.25">
      <c r="E372" s="13"/>
    </row>
    <row r="373" spans="5:5" x14ac:dyDescent="0.25">
      <c r="E373" s="13"/>
    </row>
    <row r="374" spans="5:5" x14ac:dyDescent="0.25">
      <c r="E374" s="13"/>
    </row>
    <row r="375" spans="5:5" x14ac:dyDescent="0.25">
      <c r="E375" s="13"/>
    </row>
    <row r="376" spans="5:5" x14ac:dyDescent="0.25">
      <c r="E376" s="13"/>
    </row>
    <row r="377" spans="5:5" x14ac:dyDescent="0.25">
      <c r="E377" s="13"/>
    </row>
    <row r="378" spans="5:5" x14ac:dyDescent="0.25">
      <c r="E378" s="13"/>
    </row>
    <row r="379" spans="5:5" x14ac:dyDescent="0.25">
      <c r="E379" s="13"/>
    </row>
    <row r="380" spans="5:5" x14ac:dyDescent="0.25">
      <c r="E380" s="13"/>
    </row>
    <row r="381" spans="5:5" x14ac:dyDescent="0.25">
      <c r="E381" s="13"/>
    </row>
    <row r="382" spans="5:5" x14ac:dyDescent="0.25">
      <c r="E382" s="13"/>
    </row>
    <row r="383" spans="5:5" x14ac:dyDescent="0.25">
      <c r="E383" s="13"/>
    </row>
    <row r="384" spans="5:5" x14ac:dyDescent="0.25">
      <c r="E384" s="13"/>
    </row>
    <row r="385" spans="5:5" x14ac:dyDescent="0.25">
      <c r="E385" s="13"/>
    </row>
    <row r="386" spans="5:5" x14ac:dyDescent="0.25">
      <c r="E386" s="13"/>
    </row>
    <row r="387" spans="5:5" x14ac:dyDescent="0.25">
      <c r="E387" s="13"/>
    </row>
    <row r="388" spans="5:5" x14ac:dyDescent="0.25">
      <c r="E388" s="13"/>
    </row>
    <row r="389" spans="5:5" x14ac:dyDescent="0.25">
      <c r="E389" s="13"/>
    </row>
    <row r="390" spans="5:5" x14ac:dyDescent="0.25">
      <c r="E390" s="13"/>
    </row>
    <row r="391" spans="5:5" x14ac:dyDescent="0.25">
      <c r="E391" s="13"/>
    </row>
    <row r="392" spans="5:5" x14ac:dyDescent="0.25">
      <c r="E392" s="13"/>
    </row>
    <row r="393" spans="5:5" x14ac:dyDescent="0.25">
      <c r="E393" s="13"/>
    </row>
    <row r="394" spans="5:5" x14ac:dyDescent="0.25">
      <c r="E394" s="13"/>
    </row>
    <row r="395" spans="5:5" x14ac:dyDescent="0.25">
      <c r="E395" s="13"/>
    </row>
    <row r="396" spans="5:5" x14ac:dyDescent="0.25">
      <c r="E396" s="13"/>
    </row>
    <row r="397" spans="5:5" x14ac:dyDescent="0.25">
      <c r="E397" s="13"/>
    </row>
    <row r="398" spans="5:5" x14ac:dyDescent="0.25">
      <c r="E398" s="13"/>
    </row>
    <row r="399" spans="5:5" x14ac:dyDescent="0.25">
      <c r="E399" s="13"/>
    </row>
    <row r="400" spans="5:5" x14ac:dyDescent="0.25">
      <c r="E400" s="13"/>
    </row>
    <row r="401" spans="5:5" x14ac:dyDescent="0.25">
      <c r="E401" s="13"/>
    </row>
    <row r="402" spans="5:5" x14ac:dyDescent="0.25">
      <c r="E402" s="13"/>
    </row>
    <row r="403" spans="5:5" x14ac:dyDescent="0.25">
      <c r="E403" s="13"/>
    </row>
    <row r="404" spans="5:5" x14ac:dyDescent="0.25">
      <c r="E404" s="13"/>
    </row>
    <row r="405" spans="5:5" x14ac:dyDescent="0.25">
      <c r="E405" s="13"/>
    </row>
    <row r="406" spans="5:5" x14ac:dyDescent="0.25">
      <c r="E406" s="13"/>
    </row>
    <row r="407" spans="5:5" x14ac:dyDescent="0.25">
      <c r="E407" s="13"/>
    </row>
    <row r="408" spans="5:5" x14ac:dyDescent="0.25">
      <c r="E408" s="13"/>
    </row>
    <row r="409" spans="5:5" x14ac:dyDescent="0.25">
      <c r="E409" s="13"/>
    </row>
    <row r="410" spans="5:5" x14ac:dyDescent="0.25">
      <c r="E410" s="13"/>
    </row>
    <row r="411" spans="5:5" x14ac:dyDescent="0.25">
      <c r="E411" s="13"/>
    </row>
    <row r="412" spans="5:5" x14ac:dyDescent="0.25">
      <c r="E412" s="13"/>
    </row>
    <row r="413" spans="5:5" x14ac:dyDescent="0.25">
      <c r="E413" s="13"/>
    </row>
    <row r="414" spans="5:5" x14ac:dyDescent="0.25">
      <c r="E414" s="13"/>
    </row>
    <row r="415" spans="5:5" x14ac:dyDescent="0.25">
      <c r="E415" s="13"/>
    </row>
    <row r="416" spans="5:5" x14ac:dyDescent="0.25">
      <c r="E416" s="13"/>
    </row>
    <row r="417" spans="5:5" x14ac:dyDescent="0.25">
      <c r="E417" s="13"/>
    </row>
    <row r="418" spans="5:5" x14ac:dyDescent="0.25">
      <c r="E418" s="13"/>
    </row>
    <row r="419" spans="5:5" x14ac:dyDescent="0.25">
      <c r="E419" s="13"/>
    </row>
    <row r="420" spans="5:5" x14ac:dyDescent="0.25">
      <c r="E420" s="13"/>
    </row>
    <row r="421" spans="5:5" x14ac:dyDescent="0.25">
      <c r="E421" s="13"/>
    </row>
    <row r="422" spans="5:5" x14ac:dyDescent="0.25">
      <c r="E422" s="13"/>
    </row>
    <row r="423" spans="5:5" x14ac:dyDescent="0.25">
      <c r="E423" s="13"/>
    </row>
    <row r="424" spans="5:5" x14ac:dyDescent="0.25">
      <c r="E424" s="13"/>
    </row>
    <row r="425" spans="5:5" x14ac:dyDescent="0.25">
      <c r="E425" s="13"/>
    </row>
    <row r="426" spans="5:5" x14ac:dyDescent="0.25">
      <c r="E426" s="13"/>
    </row>
    <row r="427" spans="5:5" x14ac:dyDescent="0.25">
      <c r="E427" s="13"/>
    </row>
    <row r="428" spans="5:5" x14ac:dyDescent="0.25">
      <c r="E428" s="13"/>
    </row>
    <row r="429" spans="5:5" x14ac:dyDescent="0.25">
      <c r="E429" s="13"/>
    </row>
    <row r="430" spans="5:5" x14ac:dyDescent="0.25">
      <c r="E430" s="13"/>
    </row>
    <row r="431" spans="5:5" x14ac:dyDescent="0.25">
      <c r="E431" s="13"/>
    </row>
    <row r="432" spans="5:5" x14ac:dyDescent="0.25">
      <c r="E432" s="13"/>
    </row>
    <row r="433" spans="5:5" x14ac:dyDescent="0.25">
      <c r="E433" s="13"/>
    </row>
    <row r="434" spans="5:5" x14ac:dyDescent="0.25">
      <c r="E434" s="13"/>
    </row>
    <row r="435" spans="5:5" x14ac:dyDescent="0.25">
      <c r="E435" s="13"/>
    </row>
    <row r="436" spans="5:5" x14ac:dyDescent="0.25">
      <c r="E436" s="13"/>
    </row>
    <row r="437" spans="5:5" x14ac:dyDescent="0.25">
      <c r="E437" s="13"/>
    </row>
    <row r="438" spans="5:5" x14ac:dyDescent="0.25">
      <c r="E438" s="13"/>
    </row>
    <row r="439" spans="5:5" x14ac:dyDescent="0.25">
      <c r="E439" s="13"/>
    </row>
    <row r="440" spans="5:5" x14ac:dyDescent="0.25">
      <c r="E440" s="13"/>
    </row>
    <row r="441" spans="5:5" x14ac:dyDescent="0.25">
      <c r="E441" s="13"/>
    </row>
    <row r="442" spans="5:5" x14ac:dyDescent="0.25">
      <c r="E442" s="13"/>
    </row>
    <row r="443" spans="5:5" x14ac:dyDescent="0.25">
      <c r="E443" s="13"/>
    </row>
    <row r="444" spans="5:5" x14ac:dyDescent="0.25">
      <c r="E444" s="13"/>
    </row>
    <row r="445" spans="5:5" x14ac:dyDescent="0.25">
      <c r="E445" s="13"/>
    </row>
    <row r="446" spans="5:5" x14ac:dyDescent="0.25">
      <c r="E446" s="13"/>
    </row>
    <row r="447" spans="5:5" x14ac:dyDescent="0.25">
      <c r="E447" s="13"/>
    </row>
    <row r="448" spans="5:5" x14ac:dyDescent="0.25">
      <c r="E448" s="13"/>
    </row>
    <row r="449" spans="5:5" x14ac:dyDescent="0.25">
      <c r="E449" s="13"/>
    </row>
    <row r="450" spans="5:5" x14ac:dyDescent="0.25">
      <c r="E450" s="13"/>
    </row>
    <row r="451" spans="5:5" x14ac:dyDescent="0.25">
      <c r="E451" s="13"/>
    </row>
    <row r="452" spans="5:5" x14ac:dyDescent="0.25">
      <c r="E452" s="13"/>
    </row>
    <row r="453" spans="5:5" x14ac:dyDescent="0.25">
      <c r="E453" s="13"/>
    </row>
    <row r="454" spans="5:5" x14ac:dyDescent="0.25">
      <c r="E454" s="13"/>
    </row>
    <row r="455" spans="5:5" x14ac:dyDescent="0.25">
      <c r="E455" s="13"/>
    </row>
    <row r="456" spans="5:5" x14ac:dyDescent="0.25">
      <c r="E456" s="13"/>
    </row>
    <row r="457" spans="5:5" x14ac:dyDescent="0.25">
      <c r="E457" s="13"/>
    </row>
    <row r="458" spans="5:5" x14ac:dyDescent="0.25">
      <c r="E458" s="13"/>
    </row>
    <row r="459" spans="5:5" x14ac:dyDescent="0.25">
      <c r="E459" s="13"/>
    </row>
    <row r="460" spans="5:5" x14ac:dyDescent="0.25">
      <c r="E460" s="13"/>
    </row>
    <row r="461" spans="5:5" x14ac:dyDescent="0.25">
      <c r="E461" s="13"/>
    </row>
    <row r="462" spans="5:5" x14ac:dyDescent="0.25">
      <c r="E462" s="13"/>
    </row>
    <row r="463" spans="5:5" x14ac:dyDescent="0.25">
      <c r="E463" s="13"/>
    </row>
    <row r="464" spans="5:5" x14ac:dyDescent="0.25">
      <c r="E464" s="13"/>
    </row>
    <row r="465" spans="5:5" x14ac:dyDescent="0.25">
      <c r="E465" s="13"/>
    </row>
    <row r="466" spans="5:5" x14ac:dyDescent="0.25">
      <c r="E466" s="13"/>
    </row>
    <row r="467" spans="5:5" x14ac:dyDescent="0.25">
      <c r="E467" s="13"/>
    </row>
    <row r="468" spans="5:5" x14ac:dyDescent="0.25">
      <c r="E468" s="13"/>
    </row>
  </sheetData>
  <mergeCells count="3">
    <mergeCell ref="A6:A7"/>
    <mergeCell ref="B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6"/>
  <sheetViews>
    <sheetView showGridLines="0" workbookViewId="0">
      <pane ySplit="7" topLeftCell="A14" activePane="bottomLeft" state="frozen"/>
      <selection pane="bottomLeft" activeCell="B15" sqref="B15"/>
    </sheetView>
  </sheetViews>
  <sheetFormatPr defaultRowHeight="15" x14ac:dyDescent="0.25"/>
  <cols>
    <col min="2" max="2" width="28" style="2" bestFit="1" customWidth="1"/>
    <col min="3" max="3" width="11.7109375" style="2" bestFit="1" customWidth="1"/>
    <col min="4" max="4" width="24" style="2" bestFit="1" customWidth="1"/>
    <col min="5" max="5" width="16.85546875" style="2" bestFit="1" customWidth="1"/>
    <col min="6" max="6" width="24" style="2" bestFit="1" customWidth="1"/>
    <col min="7" max="7" width="15.7109375" style="2" bestFit="1" customWidth="1"/>
    <col min="8" max="8" width="15.5703125" style="2" bestFit="1" customWidth="1"/>
    <col min="9" max="9" width="25" style="2" bestFit="1" customWidth="1"/>
    <col min="10" max="11" width="31.85546875" style="2" customWidth="1"/>
    <col min="12" max="12" width="22.28515625" style="2" bestFit="1" customWidth="1"/>
    <col min="13" max="14" width="23.42578125" hidden="1" customWidth="1"/>
    <col min="15" max="15" width="29.7109375" hidden="1" customWidth="1"/>
    <col min="16" max="16" width="19.140625" hidden="1" customWidth="1"/>
    <col min="19" max="19" width="5.42578125" customWidth="1"/>
    <col min="20" max="20" width="28.5703125" customWidth="1"/>
    <col min="21" max="22" width="14.28515625" style="82" bestFit="1" customWidth="1"/>
  </cols>
  <sheetData>
    <row r="1" spans="1:16" x14ac:dyDescent="0.25">
      <c r="B1" s="1" t="s">
        <v>794</v>
      </c>
      <c r="C1" s="1"/>
      <c r="D1" s="1"/>
      <c r="E1" s="1"/>
      <c r="F1" s="54"/>
      <c r="G1" s="54"/>
      <c r="H1" s="54"/>
      <c r="I1" s="54"/>
      <c r="J1" s="55"/>
      <c r="K1" s="55"/>
      <c r="L1" s="55"/>
    </row>
    <row r="2" spans="1:16" x14ac:dyDescent="0.25">
      <c r="B2" s="1" t="s">
        <v>507</v>
      </c>
      <c r="C2" s="1"/>
      <c r="D2" s="1"/>
      <c r="E2" s="1"/>
      <c r="F2" s="54"/>
      <c r="G2" s="54"/>
      <c r="H2" s="54"/>
      <c r="I2" s="54"/>
      <c r="J2" s="55"/>
      <c r="K2" s="55"/>
      <c r="L2" s="55"/>
    </row>
    <row r="3" spans="1:16" x14ac:dyDescent="0.25">
      <c r="B3" s="56" t="s">
        <v>1</v>
      </c>
      <c r="C3" s="56"/>
      <c r="D3" s="56"/>
      <c r="E3" s="56"/>
      <c r="F3" s="54"/>
      <c r="G3" s="54"/>
      <c r="H3" s="54"/>
      <c r="I3" s="54"/>
      <c r="J3" s="55"/>
      <c r="K3" s="55"/>
      <c r="L3" s="55"/>
    </row>
    <row r="4" spans="1:16" x14ac:dyDescent="0.25">
      <c r="B4" t="s">
        <v>2</v>
      </c>
      <c r="C4"/>
      <c r="D4"/>
      <c r="E4"/>
      <c r="F4" s="54"/>
      <c r="G4" s="54"/>
      <c r="H4" s="54"/>
      <c r="I4" s="54"/>
      <c r="J4" s="55"/>
      <c r="K4" s="55"/>
      <c r="L4" s="55"/>
    </row>
    <row r="5" spans="1:16" x14ac:dyDescent="0.25">
      <c r="B5"/>
      <c r="C5"/>
      <c r="D5"/>
      <c r="E5"/>
      <c r="F5" s="54"/>
      <c r="G5" s="54"/>
      <c r="H5" s="54"/>
      <c r="I5" s="54"/>
      <c r="J5" s="55"/>
      <c r="K5" s="55"/>
      <c r="L5" s="55"/>
      <c r="O5" s="82">
        <v>-45676712868</v>
      </c>
    </row>
    <row r="6" spans="1:16" ht="15" customHeight="1" thickBot="1" x14ac:dyDescent="0.3">
      <c r="C6" s="23" t="s">
        <v>895</v>
      </c>
      <c r="D6" s="23" t="s">
        <v>896</v>
      </c>
      <c r="E6" s="23"/>
      <c r="F6" s="23"/>
      <c r="G6" s="23"/>
      <c r="H6" s="23"/>
      <c r="I6" s="23"/>
      <c r="O6" s="193">
        <f>SUM(O8:O1048576)</f>
        <v>-45676712868</v>
      </c>
    </row>
    <row r="7" spans="1:16" ht="25.5" x14ac:dyDescent="0.25">
      <c r="A7" t="s">
        <v>793</v>
      </c>
      <c r="B7" s="208" t="s">
        <v>3</v>
      </c>
      <c r="C7" s="210" t="s">
        <v>3</v>
      </c>
      <c r="D7" s="210" t="s">
        <v>898</v>
      </c>
      <c r="E7" s="211" t="s">
        <v>897</v>
      </c>
      <c r="F7" s="210" t="s">
        <v>898</v>
      </c>
      <c r="G7" s="211" t="s">
        <v>899</v>
      </c>
      <c r="H7" s="211" t="s">
        <v>902</v>
      </c>
      <c r="I7" s="211" t="s">
        <v>904</v>
      </c>
      <c r="J7" s="212" t="s">
        <v>812</v>
      </c>
      <c r="K7" s="212" t="s">
        <v>811</v>
      </c>
      <c r="L7" s="209" t="s">
        <v>5</v>
      </c>
      <c r="M7" s="192" t="s">
        <v>809</v>
      </c>
      <c r="N7" s="192" t="s">
        <v>905</v>
      </c>
      <c r="O7" s="192" t="s">
        <v>810</v>
      </c>
      <c r="P7" s="202" t="s">
        <v>912</v>
      </c>
    </row>
    <row r="8" spans="1:16" x14ac:dyDescent="0.25">
      <c r="A8">
        <v>1</v>
      </c>
      <c r="B8" s="133" t="s">
        <v>509</v>
      </c>
      <c r="C8" s="133">
        <v>41001</v>
      </c>
      <c r="D8" s="134">
        <f>LEN(C8)</f>
        <v>5</v>
      </c>
      <c r="E8" s="134" t="str">
        <f>C8&amp;"000000"</f>
        <v>41001000000</v>
      </c>
      <c r="F8" s="134">
        <f>LEN(E8)</f>
        <v>11</v>
      </c>
      <c r="G8" s="134" t="str">
        <f>TRIM(E8)</f>
        <v>41001000000</v>
      </c>
      <c r="H8" s="134">
        <f>VALUE(G8)</f>
        <v>41001000000</v>
      </c>
      <c r="I8" s="203">
        <v>41001000000</v>
      </c>
      <c r="J8" s="57" t="s">
        <v>510</v>
      </c>
      <c r="K8" s="132" t="s">
        <v>508</v>
      </c>
      <c r="L8" s="178">
        <v>-200597883927</v>
      </c>
      <c r="M8" s="182">
        <f>ROUNDDOWN(L8,0)</f>
        <v>-200597883927</v>
      </c>
      <c r="N8" s="182" t="str">
        <f>IF(M8&lt;0,"K","D")</f>
        <v>K</v>
      </c>
      <c r="O8" s="183">
        <v>-200597883927</v>
      </c>
      <c r="P8" s="82">
        <f>ABS(O8)</f>
        <v>200597883927</v>
      </c>
    </row>
    <row r="9" spans="1:16" x14ac:dyDescent="0.25">
      <c r="A9">
        <v>2</v>
      </c>
      <c r="B9" s="133" t="s">
        <v>511</v>
      </c>
      <c r="C9" s="133">
        <v>41002</v>
      </c>
      <c r="D9" s="134">
        <f t="shared" ref="D9:D67" si="0">LEN(C9)</f>
        <v>5</v>
      </c>
      <c r="E9" s="134" t="str">
        <f t="shared" ref="E9:E17" si="1">C9&amp;"000000"</f>
        <v>41002000000</v>
      </c>
      <c r="F9" s="134">
        <f t="shared" ref="F9:F67" si="2">LEN(E9)</f>
        <v>11</v>
      </c>
      <c r="G9" s="134" t="str">
        <f t="shared" ref="G9:G67" si="3">TRIM(E9)</f>
        <v>41002000000</v>
      </c>
      <c r="H9" s="134">
        <f t="shared" ref="H9:H67" si="4">VALUE(G9)</f>
        <v>41002000000</v>
      </c>
      <c r="I9" s="203">
        <v>41002000000</v>
      </c>
      <c r="J9" s="17" t="s">
        <v>512</v>
      </c>
      <c r="K9" s="132" t="s">
        <v>508</v>
      </c>
      <c r="L9" s="178">
        <v>-568534729591</v>
      </c>
      <c r="M9" s="182">
        <f t="shared" ref="M9:M67" si="5">ROUNDDOWN(L9,0)</f>
        <v>-568534729591</v>
      </c>
      <c r="N9" s="182" t="str">
        <f t="shared" ref="N9:N67" si="6">IF(M9&lt;0,"K","D")</f>
        <v>K</v>
      </c>
      <c r="O9" s="183">
        <v>-568534729591</v>
      </c>
      <c r="P9" s="82">
        <f t="shared" ref="P9:P67" si="7">ABS(O9)</f>
        <v>568534729591</v>
      </c>
    </row>
    <row r="10" spans="1:16" x14ac:dyDescent="0.25">
      <c r="A10">
        <v>3</v>
      </c>
      <c r="B10" s="133" t="s">
        <v>513</v>
      </c>
      <c r="C10" s="133">
        <v>41003</v>
      </c>
      <c r="D10" s="134">
        <f t="shared" si="0"/>
        <v>5</v>
      </c>
      <c r="E10" s="134" t="str">
        <f t="shared" si="1"/>
        <v>41003000000</v>
      </c>
      <c r="F10" s="134">
        <f t="shared" si="2"/>
        <v>11</v>
      </c>
      <c r="G10" s="134" t="str">
        <f t="shared" si="3"/>
        <v>41003000000</v>
      </c>
      <c r="H10" s="134">
        <f t="shared" si="4"/>
        <v>41003000000</v>
      </c>
      <c r="I10" s="203">
        <v>41003000000</v>
      </c>
      <c r="J10" s="12" t="s">
        <v>514</v>
      </c>
      <c r="K10" s="132" t="s">
        <v>508</v>
      </c>
      <c r="L10" s="178">
        <v>-1205758575910.6699</v>
      </c>
      <c r="M10" s="182">
        <f t="shared" si="5"/>
        <v>-1205758575910</v>
      </c>
      <c r="N10" s="182" t="str">
        <f t="shared" si="6"/>
        <v>K</v>
      </c>
      <c r="O10" s="183">
        <v>-1205758575910</v>
      </c>
      <c r="P10" s="82">
        <f t="shared" si="7"/>
        <v>1205758575910</v>
      </c>
    </row>
    <row r="11" spans="1:16" x14ac:dyDescent="0.25">
      <c r="A11">
        <v>4</v>
      </c>
      <c r="B11" s="133" t="s">
        <v>515</v>
      </c>
      <c r="C11" s="133">
        <v>41004</v>
      </c>
      <c r="D11" s="134">
        <f t="shared" si="0"/>
        <v>5</v>
      </c>
      <c r="E11" s="134" t="str">
        <f t="shared" si="1"/>
        <v>41004000000</v>
      </c>
      <c r="F11" s="134">
        <f t="shared" si="2"/>
        <v>11</v>
      </c>
      <c r="G11" s="134" t="str">
        <f t="shared" si="3"/>
        <v>41004000000</v>
      </c>
      <c r="H11" s="134">
        <f t="shared" si="4"/>
        <v>41004000000</v>
      </c>
      <c r="I11" s="203">
        <v>41004000000</v>
      </c>
      <c r="J11" s="12" t="s">
        <v>516</v>
      </c>
      <c r="K11" s="132" t="s">
        <v>508</v>
      </c>
      <c r="L11" s="178">
        <v>-69603640431</v>
      </c>
      <c r="M11" s="182">
        <f t="shared" si="5"/>
        <v>-69603640431</v>
      </c>
      <c r="N11" s="182" t="str">
        <f t="shared" si="6"/>
        <v>K</v>
      </c>
      <c r="O11" s="183">
        <v>-69603640431</v>
      </c>
      <c r="P11" s="82">
        <f t="shared" si="7"/>
        <v>69603640431</v>
      </c>
    </row>
    <row r="12" spans="1:16" x14ac:dyDescent="0.25">
      <c r="A12">
        <v>5</v>
      </c>
      <c r="B12" s="133" t="s">
        <v>517</v>
      </c>
      <c r="C12" s="133">
        <v>41005</v>
      </c>
      <c r="D12" s="134">
        <f t="shared" si="0"/>
        <v>5</v>
      </c>
      <c r="E12" s="134" t="str">
        <f t="shared" si="1"/>
        <v>41005000000</v>
      </c>
      <c r="F12" s="134">
        <f t="shared" si="2"/>
        <v>11</v>
      </c>
      <c r="G12" s="134" t="str">
        <f t="shared" si="3"/>
        <v>41005000000</v>
      </c>
      <c r="H12" s="134">
        <f t="shared" si="4"/>
        <v>41005000000</v>
      </c>
      <c r="I12" s="203">
        <v>41005000000</v>
      </c>
      <c r="J12" s="12" t="s">
        <v>518</v>
      </c>
      <c r="K12" s="132" t="s">
        <v>508</v>
      </c>
      <c r="L12" s="178">
        <v>-3848726500</v>
      </c>
      <c r="M12" s="182">
        <f t="shared" si="5"/>
        <v>-3848726500</v>
      </c>
      <c r="N12" s="182" t="str">
        <f t="shared" si="6"/>
        <v>K</v>
      </c>
      <c r="O12" s="183">
        <v>-3848726500</v>
      </c>
      <c r="P12" s="82">
        <f t="shared" si="7"/>
        <v>3848726500</v>
      </c>
    </row>
    <row r="13" spans="1:16" x14ac:dyDescent="0.25">
      <c r="A13">
        <v>6</v>
      </c>
      <c r="B13" s="133" t="s">
        <v>519</v>
      </c>
      <c r="C13" s="133">
        <v>41006</v>
      </c>
      <c r="D13" s="134">
        <f t="shared" si="0"/>
        <v>5</v>
      </c>
      <c r="E13" s="134" t="str">
        <f t="shared" si="1"/>
        <v>41006000000</v>
      </c>
      <c r="F13" s="134">
        <f t="shared" si="2"/>
        <v>11</v>
      </c>
      <c r="G13" s="134" t="str">
        <f t="shared" si="3"/>
        <v>41006000000</v>
      </c>
      <c r="H13" s="134">
        <f t="shared" si="4"/>
        <v>41006000000</v>
      </c>
      <c r="I13" s="203">
        <v>41006000000</v>
      </c>
      <c r="J13" s="12" t="s">
        <v>520</v>
      </c>
      <c r="K13" s="132" t="s">
        <v>508</v>
      </c>
      <c r="L13" s="178">
        <v>-203550045063</v>
      </c>
      <c r="M13" s="182">
        <f t="shared" si="5"/>
        <v>-203550045063</v>
      </c>
      <c r="N13" s="182" t="str">
        <f t="shared" si="6"/>
        <v>K</v>
      </c>
      <c r="O13" s="183">
        <v>-203550045063</v>
      </c>
      <c r="P13" s="82">
        <f t="shared" si="7"/>
        <v>203550045063</v>
      </c>
    </row>
    <row r="14" spans="1:16" x14ac:dyDescent="0.25">
      <c r="A14">
        <v>7</v>
      </c>
      <c r="B14" s="133" t="s">
        <v>521</v>
      </c>
      <c r="C14" s="133">
        <v>41009</v>
      </c>
      <c r="D14" s="134">
        <f t="shared" si="0"/>
        <v>5</v>
      </c>
      <c r="E14" s="134" t="str">
        <f t="shared" si="1"/>
        <v>41009000000</v>
      </c>
      <c r="F14" s="134">
        <f t="shared" si="2"/>
        <v>11</v>
      </c>
      <c r="G14" s="134" t="str">
        <f t="shared" si="3"/>
        <v>41009000000</v>
      </c>
      <c r="H14" s="134">
        <f t="shared" si="4"/>
        <v>41009000000</v>
      </c>
      <c r="I14" s="203">
        <v>41009000000</v>
      </c>
      <c r="J14" s="12" t="s">
        <v>522</v>
      </c>
      <c r="K14" s="132" t="s">
        <v>508</v>
      </c>
      <c r="L14" s="178">
        <v>-102497734607.07001</v>
      </c>
      <c r="M14" s="182">
        <f t="shared" si="5"/>
        <v>-102497734607</v>
      </c>
      <c r="N14" s="182" t="str">
        <f t="shared" si="6"/>
        <v>K</v>
      </c>
      <c r="O14" s="183">
        <v>-102497734607</v>
      </c>
      <c r="P14" s="82">
        <f t="shared" si="7"/>
        <v>102497734607</v>
      </c>
    </row>
    <row r="15" spans="1:16" x14ac:dyDescent="0.25">
      <c r="A15">
        <v>8</v>
      </c>
      <c r="B15" s="133" t="s">
        <v>523</v>
      </c>
      <c r="C15" s="133">
        <v>41010</v>
      </c>
      <c r="D15" s="134">
        <f t="shared" si="0"/>
        <v>5</v>
      </c>
      <c r="E15" s="134" t="str">
        <f t="shared" si="1"/>
        <v>41010000000</v>
      </c>
      <c r="F15" s="134">
        <f t="shared" si="2"/>
        <v>11</v>
      </c>
      <c r="G15" s="134" t="str">
        <f t="shared" si="3"/>
        <v>41010000000</v>
      </c>
      <c r="H15" s="134">
        <f t="shared" si="4"/>
        <v>41010000000</v>
      </c>
      <c r="I15" s="203">
        <v>41010000000</v>
      </c>
      <c r="J15" s="12" t="s">
        <v>524</v>
      </c>
      <c r="K15" s="132" t="s">
        <v>508</v>
      </c>
      <c r="L15" s="178">
        <v>-642660000</v>
      </c>
      <c r="M15" s="182">
        <f t="shared" si="5"/>
        <v>-642660000</v>
      </c>
      <c r="N15" s="182" t="str">
        <f t="shared" si="6"/>
        <v>K</v>
      </c>
      <c r="O15" s="183">
        <v>-642660000</v>
      </c>
      <c r="P15" s="82">
        <f t="shared" si="7"/>
        <v>642660000</v>
      </c>
    </row>
    <row r="16" spans="1:16" x14ac:dyDescent="0.25">
      <c r="A16">
        <v>9</v>
      </c>
      <c r="B16" s="136" t="s">
        <v>525</v>
      </c>
      <c r="C16" s="136" t="s">
        <v>906</v>
      </c>
      <c r="D16" s="134">
        <f t="shared" si="0"/>
        <v>5</v>
      </c>
      <c r="E16" s="134" t="str">
        <f t="shared" si="1"/>
        <v>43003000000</v>
      </c>
      <c r="F16" s="134">
        <f t="shared" si="2"/>
        <v>11</v>
      </c>
      <c r="G16" s="134" t="str">
        <f t="shared" si="3"/>
        <v>43003000000</v>
      </c>
      <c r="H16" s="134">
        <f t="shared" si="4"/>
        <v>43003000000</v>
      </c>
      <c r="I16" s="203">
        <v>43003000000</v>
      </c>
      <c r="J16" s="4" t="s">
        <v>526</v>
      </c>
      <c r="K16" s="132" t="s">
        <v>508</v>
      </c>
      <c r="L16" s="178">
        <v>20609880</v>
      </c>
      <c r="M16" s="182">
        <f t="shared" si="5"/>
        <v>20609880</v>
      </c>
      <c r="N16" s="182" t="str">
        <f t="shared" si="6"/>
        <v>D</v>
      </c>
      <c r="O16" s="183">
        <v>20609880</v>
      </c>
      <c r="P16" s="82">
        <f t="shared" si="7"/>
        <v>20609880</v>
      </c>
    </row>
    <row r="17" spans="1:16" x14ac:dyDescent="0.25">
      <c r="A17">
        <v>10</v>
      </c>
      <c r="B17" s="133" t="s">
        <v>527</v>
      </c>
      <c r="C17" s="133">
        <v>43007</v>
      </c>
      <c r="D17" s="134">
        <f t="shared" si="0"/>
        <v>5</v>
      </c>
      <c r="E17" s="134" t="str">
        <f t="shared" si="1"/>
        <v>43007000000</v>
      </c>
      <c r="F17" s="134">
        <f t="shared" si="2"/>
        <v>11</v>
      </c>
      <c r="G17" s="134" t="str">
        <f t="shared" si="3"/>
        <v>43007000000</v>
      </c>
      <c r="H17" s="134">
        <f t="shared" si="4"/>
        <v>43007000000</v>
      </c>
      <c r="I17" s="203">
        <v>43007000000</v>
      </c>
      <c r="J17" s="4" t="s">
        <v>528</v>
      </c>
      <c r="K17" s="132" t="s">
        <v>508</v>
      </c>
      <c r="L17" s="178">
        <v>29491266</v>
      </c>
      <c r="M17" s="182">
        <f t="shared" si="5"/>
        <v>29491266</v>
      </c>
      <c r="N17" s="182" t="str">
        <f t="shared" si="6"/>
        <v>D</v>
      </c>
      <c r="O17" s="183">
        <v>29491266</v>
      </c>
      <c r="P17" s="82">
        <f t="shared" si="7"/>
        <v>29491266</v>
      </c>
    </row>
    <row r="18" spans="1:16" x14ac:dyDescent="0.25">
      <c r="A18">
        <v>11</v>
      </c>
      <c r="B18" s="131" t="s">
        <v>532</v>
      </c>
      <c r="C18" s="131">
        <v>5100101</v>
      </c>
      <c r="D18" s="134">
        <f t="shared" si="0"/>
        <v>7</v>
      </c>
      <c r="E18" s="142" t="str">
        <f>C18&amp;"0000"</f>
        <v>51001010000</v>
      </c>
      <c r="F18" s="134">
        <f t="shared" si="2"/>
        <v>11</v>
      </c>
      <c r="G18" s="134" t="str">
        <f t="shared" si="3"/>
        <v>51001010000</v>
      </c>
      <c r="H18" s="134">
        <f t="shared" si="4"/>
        <v>51001010000</v>
      </c>
      <c r="I18" s="204">
        <v>51001010000</v>
      </c>
      <c r="J18" s="4" t="s">
        <v>533</v>
      </c>
      <c r="K18" s="132" t="s">
        <v>530</v>
      </c>
      <c r="L18" s="178">
        <v>1706459871296.29</v>
      </c>
      <c r="M18" s="182">
        <f t="shared" si="5"/>
        <v>1706459871296</v>
      </c>
      <c r="N18" s="182" t="str">
        <f t="shared" si="6"/>
        <v>D</v>
      </c>
      <c r="O18" s="183">
        <v>1706459871296</v>
      </c>
      <c r="P18" s="82">
        <f t="shared" si="7"/>
        <v>1706459871296</v>
      </c>
    </row>
    <row r="19" spans="1:16" x14ac:dyDescent="0.25">
      <c r="A19">
        <v>12</v>
      </c>
      <c r="B19" s="131" t="s">
        <v>534</v>
      </c>
      <c r="C19" s="131">
        <v>5100102</v>
      </c>
      <c r="D19" s="134">
        <f t="shared" si="0"/>
        <v>7</v>
      </c>
      <c r="E19" s="142" t="str">
        <f>C19&amp;"0000"</f>
        <v>51001020000</v>
      </c>
      <c r="F19" s="134">
        <f t="shared" si="2"/>
        <v>11</v>
      </c>
      <c r="G19" s="134" t="str">
        <f t="shared" si="3"/>
        <v>51001020000</v>
      </c>
      <c r="H19" s="134">
        <f t="shared" si="4"/>
        <v>51001020000</v>
      </c>
      <c r="I19" s="204">
        <v>51001020000</v>
      </c>
      <c r="J19" s="4" t="s">
        <v>535</v>
      </c>
      <c r="K19" s="132" t="s">
        <v>530</v>
      </c>
      <c r="L19" s="178">
        <v>57939655595.690002</v>
      </c>
      <c r="M19" s="182">
        <f t="shared" si="5"/>
        <v>57939655595</v>
      </c>
      <c r="N19" s="182" t="str">
        <f t="shared" si="6"/>
        <v>D</v>
      </c>
      <c r="O19" s="183">
        <v>57939655595</v>
      </c>
      <c r="P19" s="82">
        <f t="shared" si="7"/>
        <v>57939655595</v>
      </c>
    </row>
    <row r="20" spans="1:16" x14ac:dyDescent="0.25">
      <c r="A20">
        <v>13</v>
      </c>
      <c r="B20" s="131" t="s">
        <v>539</v>
      </c>
      <c r="C20" s="131">
        <v>51002</v>
      </c>
      <c r="D20" s="134">
        <f t="shared" si="0"/>
        <v>5</v>
      </c>
      <c r="E20" s="134" t="str">
        <f>C20&amp;"000000"</f>
        <v>51002000000</v>
      </c>
      <c r="F20" s="134">
        <f t="shared" si="2"/>
        <v>11</v>
      </c>
      <c r="G20" s="134" t="str">
        <f t="shared" si="3"/>
        <v>51002000000</v>
      </c>
      <c r="H20" s="134">
        <f t="shared" si="4"/>
        <v>51002000000</v>
      </c>
      <c r="I20" s="204">
        <v>51002000000</v>
      </c>
      <c r="J20" s="6" t="s">
        <v>538</v>
      </c>
      <c r="K20" s="132" t="s">
        <v>530</v>
      </c>
      <c r="L20" s="178">
        <v>22172686734.43</v>
      </c>
      <c r="M20" s="182">
        <f t="shared" si="5"/>
        <v>22172686734</v>
      </c>
      <c r="N20" s="182" t="str">
        <f t="shared" si="6"/>
        <v>D</v>
      </c>
      <c r="O20" s="183">
        <v>22172686734</v>
      </c>
      <c r="P20" s="82">
        <f t="shared" si="7"/>
        <v>22172686734</v>
      </c>
    </row>
    <row r="21" spans="1:16" x14ac:dyDescent="0.25">
      <c r="A21">
        <v>14</v>
      </c>
      <c r="B21" s="131" t="s">
        <v>541</v>
      </c>
      <c r="C21" s="131">
        <v>5100301</v>
      </c>
      <c r="D21" s="134">
        <f t="shared" si="0"/>
        <v>7</v>
      </c>
      <c r="E21" s="142" t="str">
        <f t="shared" ref="E21:E28" si="8">C21&amp;"0000"</f>
        <v>51003010000</v>
      </c>
      <c r="F21" s="134">
        <f t="shared" si="2"/>
        <v>11</v>
      </c>
      <c r="G21" s="134" t="str">
        <f t="shared" si="3"/>
        <v>51003010000</v>
      </c>
      <c r="H21" s="134">
        <f t="shared" si="4"/>
        <v>51003010000</v>
      </c>
      <c r="I21" s="205">
        <v>51003010000</v>
      </c>
      <c r="J21" s="142" t="s">
        <v>540</v>
      </c>
      <c r="K21" s="132" t="s">
        <v>530</v>
      </c>
      <c r="L21" s="179">
        <v>15435145524.809999</v>
      </c>
      <c r="M21" s="182">
        <f t="shared" si="5"/>
        <v>15435145524</v>
      </c>
      <c r="N21" s="182" t="str">
        <f t="shared" si="6"/>
        <v>D</v>
      </c>
      <c r="O21" s="183">
        <v>15435145524</v>
      </c>
      <c r="P21" s="82">
        <f t="shared" si="7"/>
        <v>15435145524</v>
      </c>
    </row>
    <row r="22" spans="1:16" x14ac:dyDescent="0.25">
      <c r="A22">
        <v>15</v>
      </c>
      <c r="B22" s="133" t="s">
        <v>552</v>
      </c>
      <c r="C22" s="133">
        <v>5200101</v>
      </c>
      <c r="D22" s="134">
        <f t="shared" si="0"/>
        <v>7</v>
      </c>
      <c r="E22" s="142" t="str">
        <f t="shared" si="8"/>
        <v>52001010000</v>
      </c>
      <c r="F22" s="134">
        <f t="shared" si="2"/>
        <v>11</v>
      </c>
      <c r="G22" s="134" t="str">
        <f t="shared" si="3"/>
        <v>52001010000</v>
      </c>
      <c r="H22" s="134">
        <f t="shared" si="4"/>
        <v>52001010000</v>
      </c>
      <c r="I22" s="205">
        <v>52001010000</v>
      </c>
      <c r="J22" s="134" t="s">
        <v>551</v>
      </c>
      <c r="K22" s="132" t="s">
        <v>530</v>
      </c>
      <c r="L22" s="179">
        <v>10465829328</v>
      </c>
      <c r="M22" s="182">
        <f t="shared" si="5"/>
        <v>10465829328</v>
      </c>
      <c r="N22" s="182" t="str">
        <f t="shared" si="6"/>
        <v>D</v>
      </c>
      <c r="O22" s="183">
        <v>10465829328</v>
      </c>
      <c r="P22" s="82">
        <f t="shared" si="7"/>
        <v>10465829328</v>
      </c>
    </row>
    <row r="23" spans="1:16" x14ac:dyDescent="0.25">
      <c r="A23">
        <v>16</v>
      </c>
      <c r="B23" s="133" t="s">
        <v>562</v>
      </c>
      <c r="C23" s="133">
        <v>5200201</v>
      </c>
      <c r="D23" s="134">
        <f t="shared" si="0"/>
        <v>7</v>
      </c>
      <c r="E23" s="142" t="str">
        <f t="shared" si="8"/>
        <v>52002010000</v>
      </c>
      <c r="F23" s="134">
        <f t="shared" si="2"/>
        <v>11</v>
      </c>
      <c r="G23" s="134" t="str">
        <f t="shared" si="3"/>
        <v>52002010000</v>
      </c>
      <c r="H23" s="134">
        <f t="shared" si="4"/>
        <v>52002010000</v>
      </c>
      <c r="I23" s="205">
        <v>52002010000</v>
      </c>
      <c r="J23" s="134" t="s">
        <v>561</v>
      </c>
      <c r="K23" s="132" t="s">
        <v>530</v>
      </c>
      <c r="L23" s="179">
        <v>15925893886.23</v>
      </c>
      <c r="M23" s="182">
        <f t="shared" si="5"/>
        <v>15925893886</v>
      </c>
      <c r="N23" s="182" t="str">
        <f t="shared" si="6"/>
        <v>D</v>
      </c>
      <c r="O23" s="183">
        <v>15925893886</v>
      </c>
      <c r="P23" s="82">
        <f t="shared" si="7"/>
        <v>15925893886</v>
      </c>
    </row>
    <row r="24" spans="1:16" x14ac:dyDescent="0.25">
      <c r="A24">
        <v>17</v>
      </c>
      <c r="B24" s="133" t="s">
        <v>567</v>
      </c>
      <c r="C24" s="133">
        <v>5200304</v>
      </c>
      <c r="D24" s="134">
        <f t="shared" si="0"/>
        <v>7</v>
      </c>
      <c r="E24" s="142" t="str">
        <f t="shared" si="8"/>
        <v>52003040000</v>
      </c>
      <c r="F24" s="134">
        <f t="shared" si="2"/>
        <v>11</v>
      </c>
      <c r="G24" s="134" t="str">
        <f t="shared" si="3"/>
        <v>52003040000</v>
      </c>
      <c r="H24" s="134">
        <f t="shared" si="4"/>
        <v>52003040000</v>
      </c>
      <c r="I24" s="205">
        <v>52003040000</v>
      </c>
      <c r="J24" s="134" t="s">
        <v>566</v>
      </c>
      <c r="K24" s="132" t="s">
        <v>530</v>
      </c>
      <c r="L24" s="179">
        <v>40888288455.020004</v>
      </c>
      <c r="M24" s="182">
        <f t="shared" si="5"/>
        <v>40888288455</v>
      </c>
      <c r="N24" s="182" t="str">
        <f t="shared" si="6"/>
        <v>D</v>
      </c>
      <c r="O24" s="183">
        <v>40888288455</v>
      </c>
      <c r="P24" s="82">
        <f t="shared" si="7"/>
        <v>40888288455</v>
      </c>
    </row>
    <row r="25" spans="1:16" x14ac:dyDescent="0.25">
      <c r="A25">
        <v>18</v>
      </c>
      <c r="B25" s="133" t="s">
        <v>572</v>
      </c>
      <c r="C25" s="133">
        <v>5200401</v>
      </c>
      <c r="D25" s="134">
        <f t="shared" si="0"/>
        <v>7</v>
      </c>
      <c r="E25" s="142" t="str">
        <f t="shared" si="8"/>
        <v>52004010000</v>
      </c>
      <c r="F25" s="134">
        <f t="shared" si="2"/>
        <v>11</v>
      </c>
      <c r="G25" s="134" t="str">
        <f t="shared" si="3"/>
        <v>52004010000</v>
      </c>
      <c r="H25" s="134">
        <f t="shared" si="4"/>
        <v>52004010000</v>
      </c>
      <c r="I25" s="205">
        <v>52004010000</v>
      </c>
      <c r="J25" s="134" t="s">
        <v>571</v>
      </c>
      <c r="K25" s="132" t="s">
        <v>530</v>
      </c>
      <c r="L25" s="179">
        <v>35737779468.989998</v>
      </c>
      <c r="M25" s="182">
        <f t="shared" si="5"/>
        <v>35737779468</v>
      </c>
      <c r="N25" s="182" t="str">
        <f t="shared" si="6"/>
        <v>D</v>
      </c>
      <c r="O25" s="183">
        <v>35737779468</v>
      </c>
      <c r="P25" s="82">
        <f t="shared" si="7"/>
        <v>35737779468</v>
      </c>
    </row>
    <row r="26" spans="1:16" x14ac:dyDescent="0.25">
      <c r="A26">
        <v>19</v>
      </c>
      <c r="B26" s="133" t="s">
        <v>579</v>
      </c>
      <c r="C26" s="133">
        <v>5200501</v>
      </c>
      <c r="D26" s="134">
        <f t="shared" si="0"/>
        <v>7</v>
      </c>
      <c r="E26" s="142" t="str">
        <f t="shared" si="8"/>
        <v>52005010000</v>
      </c>
      <c r="F26" s="134">
        <f t="shared" si="2"/>
        <v>11</v>
      </c>
      <c r="G26" s="134" t="str">
        <f t="shared" si="3"/>
        <v>52005010000</v>
      </c>
      <c r="H26" s="134">
        <f t="shared" si="4"/>
        <v>52005010000</v>
      </c>
      <c r="I26" s="205">
        <v>52005010000</v>
      </c>
      <c r="J26" s="134" t="s">
        <v>578</v>
      </c>
      <c r="K26" s="132" t="s">
        <v>530</v>
      </c>
      <c r="L26" s="179">
        <v>23082425381.66</v>
      </c>
      <c r="M26" s="182">
        <f t="shared" si="5"/>
        <v>23082425381</v>
      </c>
      <c r="N26" s="182" t="str">
        <f t="shared" si="6"/>
        <v>D</v>
      </c>
      <c r="O26" s="183">
        <v>23082425381</v>
      </c>
      <c r="P26" s="82">
        <f t="shared" si="7"/>
        <v>23082425381</v>
      </c>
    </row>
    <row r="27" spans="1:16" x14ac:dyDescent="0.25">
      <c r="A27">
        <v>20</v>
      </c>
      <c r="B27" s="133" t="s">
        <v>590</v>
      </c>
      <c r="C27" s="133">
        <v>5200602</v>
      </c>
      <c r="D27" s="134">
        <f t="shared" si="0"/>
        <v>7</v>
      </c>
      <c r="E27" s="142" t="str">
        <f t="shared" si="8"/>
        <v>52006020000</v>
      </c>
      <c r="F27" s="134">
        <f t="shared" si="2"/>
        <v>11</v>
      </c>
      <c r="G27" s="134" t="str">
        <f t="shared" si="3"/>
        <v>52006020000</v>
      </c>
      <c r="H27" s="134">
        <f t="shared" si="4"/>
        <v>52006020000</v>
      </c>
      <c r="I27" s="205">
        <v>52006020000</v>
      </c>
      <c r="J27" s="134" t="s">
        <v>589</v>
      </c>
      <c r="K27" s="132" t="s">
        <v>530</v>
      </c>
      <c r="L27" s="179">
        <v>4803464399.2199993</v>
      </c>
      <c r="M27" s="182">
        <f t="shared" si="5"/>
        <v>4803464399</v>
      </c>
      <c r="N27" s="182" t="str">
        <f t="shared" si="6"/>
        <v>D</v>
      </c>
      <c r="O27" s="183">
        <v>4803464399</v>
      </c>
      <c r="P27" s="82">
        <f t="shared" si="7"/>
        <v>4803464399</v>
      </c>
    </row>
    <row r="28" spans="1:16" x14ac:dyDescent="0.25">
      <c r="A28">
        <v>21</v>
      </c>
      <c r="B28" s="133" t="s">
        <v>599</v>
      </c>
      <c r="C28" s="133">
        <v>5200701</v>
      </c>
      <c r="D28" s="134">
        <f t="shared" si="0"/>
        <v>7</v>
      </c>
      <c r="E28" s="142" t="str">
        <f t="shared" si="8"/>
        <v>52007010000</v>
      </c>
      <c r="F28" s="134">
        <f t="shared" si="2"/>
        <v>11</v>
      </c>
      <c r="G28" s="134" t="str">
        <f t="shared" si="3"/>
        <v>52007010000</v>
      </c>
      <c r="H28" s="134">
        <f t="shared" si="4"/>
        <v>52007010000</v>
      </c>
      <c r="I28" s="205">
        <v>52007010000</v>
      </c>
      <c r="J28" s="134" t="s">
        <v>598</v>
      </c>
      <c r="K28" s="132" t="s">
        <v>530</v>
      </c>
      <c r="L28" s="179">
        <v>14015591023</v>
      </c>
      <c r="M28" s="182">
        <f t="shared" si="5"/>
        <v>14015591023</v>
      </c>
      <c r="N28" s="182" t="str">
        <f t="shared" si="6"/>
        <v>D</v>
      </c>
      <c r="O28" s="183">
        <v>14015591023</v>
      </c>
      <c r="P28" s="82">
        <f t="shared" si="7"/>
        <v>14015591023</v>
      </c>
    </row>
    <row r="29" spans="1:16" x14ac:dyDescent="0.25">
      <c r="A29">
        <v>22</v>
      </c>
      <c r="B29" s="136" t="s">
        <v>600</v>
      </c>
      <c r="C29" s="136" t="s">
        <v>907</v>
      </c>
      <c r="D29" s="134">
        <f t="shared" si="0"/>
        <v>5</v>
      </c>
      <c r="E29" s="134" t="str">
        <f t="shared" ref="E29:E30" si="9">C29&amp;"000000"</f>
        <v>52008000000</v>
      </c>
      <c r="F29" s="134">
        <f t="shared" si="2"/>
        <v>11</v>
      </c>
      <c r="G29" s="134" t="str">
        <f t="shared" si="3"/>
        <v>52008000000</v>
      </c>
      <c r="H29" s="134">
        <f t="shared" si="4"/>
        <v>52008000000</v>
      </c>
      <c r="I29" s="203">
        <v>52008000000</v>
      </c>
      <c r="J29" s="134" t="s">
        <v>601</v>
      </c>
      <c r="K29" s="132" t="s">
        <v>530</v>
      </c>
      <c r="L29" s="178">
        <v>6105478389</v>
      </c>
      <c r="M29" s="182">
        <f t="shared" si="5"/>
        <v>6105478389</v>
      </c>
      <c r="N29" s="182" t="str">
        <f t="shared" si="6"/>
        <v>D</v>
      </c>
      <c r="O29" s="183">
        <v>6105478389</v>
      </c>
      <c r="P29" s="82">
        <f t="shared" si="7"/>
        <v>6105478389</v>
      </c>
    </row>
    <row r="30" spans="1:16" x14ac:dyDescent="0.25">
      <c r="A30">
        <v>23</v>
      </c>
      <c r="B30" s="133" t="s">
        <v>603</v>
      </c>
      <c r="C30" s="133">
        <v>52010</v>
      </c>
      <c r="D30" s="134">
        <f t="shared" si="0"/>
        <v>5</v>
      </c>
      <c r="E30" s="134" t="str">
        <f t="shared" si="9"/>
        <v>52010000000</v>
      </c>
      <c r="F30" s="134">
        <f t="shared" si="2"/>
        <v>11</v>
      </c>
      <c r="G30" s="134" t="str">
        <f t="shared" si="3"/>
        <v>52010000000</v>
      </c>
      <c r="H30" s="134">
        <f t="shared" si="4"/>
        <v>52010000000</v>
      </c>
      <c r="I30" s="203">
        <v>52010000000</v>
      </c>
      <c r="J30" s="4" t="s">
        <v>602</v>
      </c>
      <c r="K30" s="132" t="s">
        <v>530</v>
      </c>
      <c r="L30" s="178">
        <v>1668275206.3399999</v>
      </c>
      <c r="M30" s="182">
        <f t="shared" si="5"/>
        <v>1668275206</v>
      </c>
      <c r="N30" s="182" t="str">
        <f t="shared" si="6"/>
        <v>D</v>
      </c>
      <c r="O30" s="183">
        <v>1668275206</v>
      </c>
      <c r="P30" s="82">
        <f t="shared" si="7"/>
        <v>1668275206</v>
      </c>
    </row>
    <row r="31" spans="1:16" x14ac:dyDescent="0.25">
      <c r="A31">
        <v>24</v>
      </c>
      <c r="B31" s="133" t="s">
        <v>605</v>
      </c>
      <c r="C31" s="133">
        <v>5201101</v>
      </c>
      <c r="D31" s="134">
        <f t="shared" si="0"/>
        <v>7</v>
      </c>
      <c r="E31" s="142" t="str">
        <f t="shared" ref="E31:E32" si="10">C31&amp;"0000"</f>
        <v>52011010000</v>
      </c>
      <c r="F31" s="134">
        <f t="shared" si="2"/>
        <v>11</v>
      </c>
      <c r="G31" s="134" t="str">
        <f t="shared" si="3"/>
        <v>52011010000</v>
      </c>
      <c r="H31" s="134">
        <f t="shared" si="4"/>
        <v>52011010000</v>
      </c>
      <c r="I31" s="205">
        <v>52011010000</v>
      </c>
      <c r="J31" s="134" t="s">
        <v>604</v>
      </c>
      <c r="K31" s="132" t="s">
        <v>530</v>
      </c>
      <c r="L31" s="179">
        <v>16310548358</v>
      </c>
      <c r="M31" s="182">
        <f t="shared" si="5"/>
        <v>16310548358</v>
      </c>
      <c r="N31" s="182" t="str">
        <f t="shared" si="6"/>
        <v>D</v>
      </c>
      <c r="O31" s="183">
        <v>16310548358</v>
      </c>
      <c r="P31" s="82">
        <f t="shared" si="7"/>
        <v>16310548358</v>
      </c>
    </row>
    <row r="32" spans="1:16" x14ac:dyDescent="0.25">
      <c r="A32">
        <v>25</v>
      </c>
      <c r="B32" s="133" t="s">
        <v>610</v>
      </c>
      <c r="C32" s="133">
        <v>5900001</v>
      </c>
      <c r="D32" s="134">
        <f t="shared" si="0"/>
        <v>7</v>
      </c>
      <c r="E32" s="142" t="str">
        <f t="shared" si="10"/>
        <v>59000010000</v>
      </c>
      <c r="F32" s="134">
        <f t="shared" si="2"/>
        <v>11</v>
      </c>
      <c r="G32" s="134" t="str">
        <f t="shared" si="3"/>
        <v>59000010000</v>
      </c>
      <c r="H32" s="134">
        <f t="shared" si="4"/>
        <v>59000010000</v>
      </c>
      <c r="I32" s="205">
        <v>59000010000</v>
      </c>
      <c r="J32" s="134" t="s">
        <v>609</v>
      </c>
      <c r="K32" s="132" t="s">
        <v>530</v>
      </c>
      <c r="L32" s="179">
        <v>209669677762</v>
      </c>
      <c r="M32" s="182">
        <f t="shared" si="5"/>
        <v>209669677762</v>
      </c>
      <c r="N32" s="182" t="str">
        <f t="shared" si="6"/>
        <v>D</v>
      </c>
      <c r="O32" s="183">
        <v>209669677762</v>
      </c>
      <c r="P32" s="82">
        <f t="shared" si="7"/>
        <v>209669677762</v>
      </c>
    </row>
    <row r="33" spans="1:16" x14ac:dyDescent="0.25">
      <c r="A33">
        <v>26</v>
      </c>
      <c r="B33" s="133" t="s">
        <v>621</v>
      </c>
      <c r="C33" s="133">
        <v>61003</v>
      </c>
      <c r="D33" s="134">
        <f t="shared" si="0"/>
        <v>5</v>
      </c>
      <c r="E33" s="134" t="str">
        <f>C33&amp;"000000"</f>
        <v>61003000000</v>
      </c>
      <c r="F33" s="134">
        <f t="shared" si="2"/>
        <v>11</v>
      </c>
      <c r="G33" s="134" t="str">
        <f t="shared" si="3"/>
        <v>61003000000</v>
      </c>
      <c r="H33" s="134">
        <f t="shared" si="4"/>
        <v>61003000000</v>
      </c>
      <c r="I33" s="203">
        <v>61003000000</v>
      </c>
      <c r="J33" s="4" t="s">
        <v>602</v>
      </c>
      <c r="K33" s="129" t="s">
        <v>618</v>
      </c>
      <c r="L33" s="178">
        <v>473076179.14999998</v>
      </c>
      <c r="M33" s="182">
        <f t="shared" si="5"/>
        <v>473076179</v>
      </c>
      <c r="N33" s="182" t="str">
        <f t="shared" si="6"/>
        <v>D</v>
      </c>
      <c r="O33" s="183">
        <v>473076179</v>
      </c>
      <c r="P33" s="82">
        <f t="shared" si="7"/>
        <v>473076179</v>
      </c>
    </row>
    <row r="34" spans="1:16" x14ac:dyDescent="0.25">
      <c r="A34">
        <v>27</v>
      </c>
      <c r="B34" s="133" t="s">
        <v>622</v>
      </c>
      <c r="C34" s="133">
        <v>6100402</v>
      </c>
      <c r="D34" s="134">
        <f t="shared" si="0"/>
        <v>7</v>
      </c>
      <c r="E34" s="142" t="str">
        <f t="shared" ref="E34:E49" si="11">C34&amp;"0000"</f>
        <v>61004020000</v>
      </c>
      <c r="F34" s="134">
        <f t="shared" si="2"/>
        <v>11</v>
      </c>
      <c r="G34" s="134" t="str">
        <f t="shared" si="3"/>
        <v>61004020000</v>
      </c>
      <c r="H34" s="134">
        <f t="shared" si="4"/>
        <v>61004020000</v>
      </c>
      <c r="I34" s="203">
        <v>61004020000</v>
      </c>
      <c r="J34" s="4" t="s">
        <v>623</v>
      </c>
      <c r="K34" s="129" t="s">
        <v>618</v>
      </c>
      <c r="L34" s="178">
        <v>336735886</v>
      </c>
      <c r="M34" s="182">
        <f t="shared" si="5"/>
        <v>336735886</v>
      </c>
      <c r="N34" s="182" t="str">
        <f t="shared" si="6"/>
        <v>D</v>
      </c>
      <c r="O34" s="183">
        <v>336735886</v>
      </c>
      <c r="P34" s="82">
        <f t="shared" si="7"/>
        <v>336735886</v>
      </c>
    </row>
    <row r="35" spans="1:16" x14ac:dyDescent="0.25">
      <c r="A35">
        <v>28</v>
      </c>
      <c r="B35" s="133" t="s">
        <v>624</v>
      </c>
      <c r="C35" s="133">
        <v>6100401</v>
      </c>
      <c r="D35" s="134">
        <f t="shared" si="0"/>
        <v>7</v>
      </c>
      <c r="E35" s="142" t="str">
        <f t="shared" si="11"/>
        <v>61004010000</v>
      </c>
      <c r="F35" s="134">
        <f t="shared" si="2"/>
        <v>11</v>
      </c>
      <c r="G35" s="134" t="str">
        <f t="shared" si="3"/>
        <v>61004010000</v>
      </c>
      <c r="H35" s="134">
        <f t="shared" si="4"/>
        <v>61004010000</v>
      </c>
      <c r="I35" s="203">
        <v>61004010000</v>
      </c>
      <c r="J35" s="4" t="s">
        <v>625</v>
      </c>
      <c r="K35" s="129" t="s">
        <v>618</v>
      </c>
      <c r="L35" s="178">
        <v>856374300</v>
      </c>
      <c r="M35" s="182">
        <f t="shared" si="5"/>
        <v>856374300</v>
      </c>
      <c r="N35" s="182" t="str">
        <f t="shared" si="6"/>
        <v>D</v>
      </c>
      <c r="O35" s="183">
        <v>856374300</v>
      </c>
      <c r="P35" s="82">
        <f t="shared" si="7"/>
        <v>856374300</v>
      </c>
    </row>
    <row r="36" spans="1:16" x14ac:dyDescent="0.25">
      <c r="A36">
        <v>29</v>
      </c>
      <c r="B36" s="133" t="s">
        <v>627</v>
      </c>
      <c r="C36" s="133">
        <v>6100501</v>
      </c>
      <c r="D36" s="134">
        <f t="shared" si="0"/>
        <v>7</v>
      </c>
      <c r="E36" s="142" t="str">
        <f t="shared" si="11"/>
        <v>61005010000</v>
      </c>
      <c r="F36" s="134">
        <f t="shared" si="2"/>
        <v>11</v>
      </c>
      <c r="G36" s="134" t="str">
        <f t="shared" si="3"/>
        <v>61005010000</v>
      </c>
      <c r="H36" s="134">
        <f t="shared" si="4"/>
        <v>61005010000</v>
      </c>
      <c r="I36" s="205">
        <v>61005010000</v>
      </c>
      <c r="J36" s="134" t="s">
        <v>626</v>
      </c>
      <c r="K36" s="129" t="s">
        <v>618</v>
      </c>
      <c r="L36" s="179">
        <v>42837414710.900002</v>
      </c>
      <c r="M36" s="182">
        <f t="shared" si="5"/>
        <v>42837414710</v>
      </c>
      <c r="N36" s="182" t="str">
        <f t="shared" si="6"/>
        <v>D</v>
      </c>
      <c r="O36" s="183">
        <v>42837414710</v>
      </c>
      <c r="P36" s="82">
        <f t="shared" si="7"/>
        <v>42837414710</v>
      </c>
    </row>
    <row r="37" spans="1:16" x14ac:dyDescent="0.25">
      <c r="A37">
        <v>30</v>
      </c>
      <c r="B37" s="133" t="s">
        <v>632</v>
      </c>
      <c r="C37" s="133">
        <v>6100601</v>
      </c>
      <c r="D37" s="134">
        <f t="shared" si="0"/>
        <v>7</v>
      </c>
      <c r="E37" s="142" t="str">
        <f t="shared" si="11"/>
        <v>61006010000</v>
      </c>
      <c r="F37" s="134">
        <f t="shared" si="2"/>
        <v>11</v>
      </c>
      <c r="G37" s="134" t="str">
        <f t="shared" si="3"/>
        <v>61006010000</v>
      </c>
      <c r="H37" s="134">
        <f t="shared" si="4"/>
        <v>61006010000</v>
      </c>
      <c r="I37" s="205">
        <v>61006010000</v>
      </c>
      <c r="J37" s="134" t="s">
        <v>631</v>
      </c>
      <c r="K37" s="129" t="s">
        <v>618</v>
      </c>
      <c r="L37" s="179">
        <v>65241054</v>
      </c>
      <c r="M37" s="182">
        <f t="shared" si="5"/>
        <v>65241054</v>
      </c>
      <c r="N37" s="182" t="str">
        <f t="shared" si="6"/>
        <v>D</v>
      </c>
      <c r="O37" s="183">
        <v>65241054</v>
      </c>
      <c r="P37" s="82">
        <f t="shared" si="7"/>
        <v>65241054</v>
      </c>
    </row>
    <row r="38" spans="1:16" x14ac:dyDescent="0.25">
      <c r="A38">
        <v>31</v>
      </c>
      <c r="B38" s="133" t="s">
        <v>644</v>
      </c>
      <c r="C38" s="133">
        <v>6100904</v>
      </c>
      <c r="D38" s="134">
        <f t="shared" si="0"/>
        <v>7</v>
      </c>
      <c r="E38" s="142" t="str">
        <f t="shared" si="11"/>
        <v>61009040000</v>
      </c>
      <c r="F38" s="134">
        <f t="shared" si="2"/>
        <v>11</v>
      </c>
      <c r="G38" s="134" t="str">
        <f t="shared" si="3"/>
        <v>61009040000</v>
      </c>
      <c r="H38" s="134">
        <f t="shared" si="4"/>
        <v>61009040000</v>
      </c>
      <c r="I38" s="203">
        <v>61009040000</v>
      </c>
      <c r="J38" s="4" t="s">
        <v>645</v>
      </c>
      <c r="K38" s="129" t="s">
        <v>618</v>
      </c>
      <c r="L38" s="178">
        <v>4500792</v>
      </c>
      <c r="M38" s="182">
        <f t="shared" si="5"/>
        <v>4500792</v>
      </c>
      <c r="N38" s="182" t="str">
        <f t="shared" si="6"/>
        <v>D</v>
      </c>
      <c r="O38" s="183">
        <v>4500792</v>
      </c>
      <c r="P38" s="82">
        <f t="shared" si="7"/>
        <v>4500792</v>
      </c>
    </row>
    <row r="39" spans="1:16" x14ac:dyDescent="0.25">
      <c r="A39">
        <v>32</v>
      </c>
      <c r="B39" s="133" t="s">
        <v>647</v>
      </c>
      <c r="C39" s="133">
        <v>6101002</v>
      </c>
      <c r="D39" s="134">
        <f t="shared" si="0"/>
        <v>7</v>
      </c>
      <c r="E39" s="142" t="str">
        <f t="shared" si="11"/>
        <v>61010020000</v>
      </c>
      <c r="F39" s="134">
        <f t="shared" si="2"/>
        <v>11</v>
      </c>
      <c r="G39" s="134" t="str">
        <f t="shared" si="3"/>
        <v>61010020000</v>
      </c>
      <c r="H39" s="134">
        <f t="shared" si="4"/>
        <v>61010020000</v>
      </c>
      <c r="I39" s="203">
        <v>61010020000</v>
      </c>
      <c r="J39" s="4" t="s">
        <v>648</v>
      </c>
      <c r="K39" s="129" t="s">
        <v>618</v>
      </c>
      <c r="L39" s="178">
        <v>3965748</v>
      </c>
      <c r="M39" s="182">
        <f t="shared" si="5"/>
        <v>3965748</v>
      </c>
      <c r="N39" s="182" t="str">
        <f t="shared" si="6"/>
        <v>D</v>
      </c>
      <c r="O39" s="183">
        <v>3965748</v>
      </c>
      <c r="P39" s="82">
        <f t="shared" si="7"/>
        <v>3965748</v>
      </c>
    </row>
    <row r="40" spans="1:16" x14ac:dyDescent="0.25">
      <c r="A40">
        <v>33</v>
      </c>
      <c r="B40" s="133" t="s">
        <v>650</v>
      </c>
      <c r="C40" s="133">
        <v>6101101</v>
      </c>
      <c r="D40" s="134">
        <f t="shared" si="0"/>
        <v>7</v>
      </c>
      <c r="E40" s="142" t="str">
        <f t="shared" si="11"/>
        <v>61011010000</v>
      </c>
      <c r="F40" s="134">
        <f t="shared" si="2"/>
        <v>11</v>
      </c>
      <c r="G40" s="134" t="str">
        <f t="shared" si="3"/>
        <v>61011010000</v>
      </c>
      <c r="H40" s="134">
        <f t="shared" si="4"/>
        <v>61011010000</v>
      </c>
      <c r="I40" s="203">
        <v>61011010000</v>
      </c>
      <c r="J40" s="4" t="s">
        <v>651</v>
      </c>
      <c r="K40" s="129" t="s">
        <v>618</v>
      </c>
      <c r="L40" s="178">
        <v>1337000</v>
      </c>
      <c r="M40" s="182">
        <f t="shared" si="5"/>
        <v>1337000</v>
      </c>
      <c r="N40" s="182" t="str">
        <f t="shared" si="6"/>
        <v>D</v>
      </c>
      <c r="O40" s="183">
        <v>1337000</v>
      </c>
      <c r="P40" s="82">
        <f t="shared" si="7"/>
        <v>1337000</v>
      </c>
    </row>
    <row r="41" spans="1:16" x14ac:dyDescent="0.25">
      <c r="A41">
        <v>34</v>
      </c>
      <c r="B41" s="133" t="s">
        <v>654</v>
      </c>
      <c r="C41" s="133">
        <v>6101202</v>
      </c>
      <c r="D41" s="134">
        <f t="shared" si="0"/>
        <v>7</v>
      </c>
      <c r="E41" s="142" t="str">
        <f t="shared" si="11"/>
        <v>61012020000</v>
      </c>
      <c r="F41" s="134">
        <f t="shared" si="2"/>
        <v>11</v>
      </c>
      <c r="G41" s="134" t="str">
        <f t="shared" si="3"/>
        <v>61012020000</v>
      </c>
      <c r="H41" s="134">
        <f t="shared" si="4"/>
        <v>61012020000</v>
      </c>
      <c r="I41" s="203">
        <v>61012020000</v>
      </c>
      <c r="J41" s="4" t="s">
        <v>913</v>
      </c>
      <c r="K41" s="129" t="s">
        <v>618</v>
      </c>
      <c r="L41" s="178">
        <v>251699270</v>
      </c>
      <c r="M41" s="182">
        <f t="shared" si="5"/>
        <v>251699270</v>
      </c>
      <c r="N41" s="182" t="str">
        <f t="shared" si="6"/>
        <v>D</v>
      </c>
      <c r="O41" s="183">
        <v>251699270</v>
      </c>
      <c r="P41" s="82">
        <f t="shared" si="7"/>
        <v>251699270</v>
      </c>
    </row>
    <row r="42" spans="1:16" x14ac:dyDescent="0.25">
      <c r="A42">
        <v>35</v>
      </c>
      <c r="B42" s="133" t="s">
        <v>658</v>
      </c>
      <c r="C42" s="133">
        <v>6200101</v>
      </c>
      <c r="D42" s="134">
        <f t="shared" si="0"/>
        <v>7</v>
      </c>
      <c r="E42" s="142" t="str">
        <f t="shared" si="11"/>
        <v>62001010000</v>
      </c>
      <c r="F42" s="134">
        <f t="shared" si="2"/>
        <v>11</v>
      </c>
      <c r="G42" s="134" t="str">
        <f t="shared" si="3"/>
        <v>62001010000</v>
      </c>
      <c r="H42" s="134">
        <f t="shared" si="4"/>
        <v>62001010000</v>
      </c>
      <c r="I42" s="206">
        <v>62001010000</v>
      </c>
      <c r="J42" s="142" t="s">
        <v>657</v>
      </c>
      <c r="K42" s="153" t="s">
        <v>656</v>
      </c>
      <c r="L42" s="180">
        <v>11422861661.300001</v>
      </c>
      <c r="M42" s="182">
        <f t="shared" si="5"/>
        <v>11422861661</v>
      </c>
      <c r="N42" s="182" t="str">
        <f t="shared" si="6"/>
        <v>D</v>
      </c>
      <c r="O42" s="183">
        <v>11422861661</v>
      </c>
      <c r="P42" s="82">
        <f t="shared" si="7"/>
        <v>11422861661</v>
      </c>
    </row>
    <row r="43" spans="1:16" x14ac:dyDescent="0.25">
      <c r="A43">
        <v>36</v>
      </c>
      <c r="B43" s="133" t="s">
        <v>673</v>
      </c>
      <c r="C43" s="133">
        <v>6200401</v>
      </c>
      <c r="D43" s="134">
        <f t="shared" si="0"/>
        <v>7</v>
      </c>
      <c r="E43" s="142" t="str">
        <f t="shared" si="11"/>
        <v>62004010000</v>
      </c>
      <c r="F43" s="134">
        <f t="shared" si="2"/>
        <v>11</v>
      </c>
      <c r="G43" s="134" t="str">
        <f t="shared" si="3"/>
        <v>62004010000</v>
      </c>
      <c r="H43" s="134">
        <f t="shared" si="4"/>
        <v>62004010000</v>
      </c>
      <c r="I43" s="205">
        <v>62004010000</v>
      </c>
      <c r="J43" s="156" t="s">
        <v>631</v>
      </c>
      <c r="K43" s="153" t="s">
        <v>656</v>
      </c>
      <c r="L43" s="179">
        <v>249208091</v>
      </c>
      <c r="M43" s="182">
        <f t="shared" si="5"/>
        <v>249208091</v>
      </c>
      <c r="N43" s="182" t="str">
        <f t="shared" si="6"/>
        <v>D</v>
      </c>
      <c r="O43" s="183">
        <v>249208091</v>
      </c>
      <c r="P43" s="82">
        <f t="shared" si="7"/>
        <v>249208091</v>
      </c>
    </row>
    <row r="44" spans="1:16" x14ac:dyDescent="0.25">
      <c r="A44">
        <v>37</v>
      </c>
      <c r="B44" s="133" t="s">
        <v>682</v>
      </c>
      <c r="C44" s="133">
        <v>6200501</v>
      </c>
      <c r="D44" s="134">
        <f t="shared" si="0"/>
        <v>7</v>
      </c>
      <c r="E44" s="142" t="str">
        <f t="shared" si="11"/>
        <v>62005010000</v>
      </c>
      <c r="F44" s="134">
        <f t="shared" si="2"/>
        <v>11</v>
      </c>
      <c r="G44" s="134" t="str">
        <f t="shared" si="3"/>
        <v>62005010000</v>
      </c>
      <c r="H44" s="134">
        <f t="shared" si="4"/>
        <v>62005010000</v>
      </c>
      <c r="I44" s="205">
        <v>62005010000</v>
      </c>
      <c r="J44" s="134" t="s">
        <v>681</v>
      </c>
      <c r="K44" s="153" t="s">
        <v>656</v>
      </c>
      <c r="L44" s="179">
        <v>2962928751</v>
      </c>
      <c r="M44" s="182">
        <f t="shared" si="5"/>
        <v>2962928751</v>
      </c>
      <c r="N44" s="182" t="str">
        <f t="shared" si="6"/>
        <v>D</v>
      </c>
      <c r="O44" s="183">
        <v>2962928751</v>
      </c>
      <c r="P44" s="82">
        <f t="shared" si="7"/>
        <v>2962928751</v>
      </c>
    </row>
    <row r="45" spans="1:16" x14ac:dyDescent="0.25">
      <c r="A45">
        <v>38</v>
      </c>
      <c r="B45" s="133" t="s">
        <v>693</v>
      </c>
      <c r="C45" s="133">
        <v>6200601</v>
      </c>
      <c r="D45" s="134">
        <f t="shared" si="0"/>
        <v>7</v>
      </c>
      <c r="E45" s="142" t="str">
        <f t="shared" si="11"/>
        <v>62006010000</v>
      </c>
      <c r="F45" s="134">
        <f t="shared" si="2"/>
        <v>11</v>
      </c>
      <c r="G45" s="134" t="str">
        <f t="shared" si="3"/>
        <v>62006010000</v>
      </c>
      <c r="H45" s="134">
        <f t="shared" si="4"/>
        <v>62006010000</v>
      </c>
      <c r="I45" s="205">
        <v>62006010000</v>
      </c>
      <c r="J45" s="134" t="s">
        <v>578</v>
      </c>
      <c r="K45" s="153" t="s">
        <v>656</v>
      </c>
      <c r="L45" s="179">
        <v>1462424990.02</v>
      </c>
      <c r="M45" s="182">
        <f t="shared" si="5"/>
        <v>1462424990</v>
      </c>
      <c r="N45" s="182" t="str">
        <f t="shared" si="6"/>
        <v>D</v>
      </c>
      <c r="O45" s="183">
        <v>1462424990</v>
      </c>
      <c r="P45" s="82">
        <f t="shared" si="7"/>
        <v>1462424990</v>
      </c>
    </row>
    <row r="46" spans="1:16" x14ac:dyDescent="0.25">
      <c r="A46">
        <v>39</v>
      </c>
      <c r="B46" s="133" t="s">
        <v>699</v>
      </c>
      <c r="C46" s="133">
        <v>6200704</v>
      </c>
      <c r="D46" s="134">
        <f t="shared" si="0"/>
        <v>7</v>
      </c>
      <c r="E46" s="142" t="str">
        <f t="shared" si="11"/>
        <v>62007040000</v>
      </c>
      <c r="F46" s="134">
        <f t="shared" si="2"/>
        <v>11</v>
      </c>
      <c r="G46" s="134" t="str">
        <f t="shared" si="3"/>
        <v>62007040000</v>
      </c>
      <c r="H46" s="134">
        <f t="shared" si="4"/>
        <v>62007040000</v>
      </c>
      <c r="I46" s="205">
        <v>62007040000</v>
      </c>
      <c r="J46" s="134" t="s">
        <v>589</v>
      </c>
      <c r="K46" s="153" t="s">
        <v>656</v>
      </c>
      <c r="L46" s="179">
        <v>199552840</v>
      </c>
      <c r="M46" s="182">
        <f t="shared" si="5"/>
        <v>199552840</v>
      </c>
      <c r="N46" s="182" t="str">
        <f t="shared" si="6"/>
        <v>D</v>
      </c>
      <c r="O46" s="183">
        <v>199552840</v>
      </c>
      <c r="P46" s="82">
        <f t="shared" si="7"/>
        <v>199552840</v>
      </c>
    </row>
    <row r="47" spans="1:16" x14ac:dyDescent="0.25">
      <c r="A47">
        <v>40</v>
      </c>
      <c r="B47" s="133" t="s">
        <v>703</v>
      </c>
      <c r="C47" s="133">
        <v>6200801</v>
      </c>
      <c r="D47" s="134">
        <f t="shared" si="0"/>
        <v>7</v>
      </c>
      <c r="E47" s="142" t="str">
        <f t="shared" si="11"/>
        <v>62008010000</v>
      </c>
      <c r="F47" s="134">
        <f t="shared" si="2"/>
        <v>11</v>
      </c>
      <c r="G47" s="134" t="str">
        <f t="shared" si="3"/>
        <v>62008010000</v>
      </c>
      <c r="H47" s="134">
        <f t="shared" si="4"/>
        <v>62008010000</v>
      </c>
      <c r="I47" s="205">
        <v>62008010000</v>
      </c>
      <c r="J47" s="134" t="s">
        <v>646</v>
      </c>
      <c r="K47" s="153" t="s">
        <v>656</v>
      </c>
      <c r="L47" s="179">
        <v>471078274</v>
      </c>
      <c r="M47" s="182">
        <f t="shared" si="5"/>
        <v>471078274</v>
      </c>
      <c r="N47" s="182" t="str">
        <f t="shared" si="6"/>
        <v>D</v>
      </c>
      <c r="O47" s="183">
        <v>471078274</v>
      </c>
      <c r="P47" s="82">
        <f t="shared" si="7"/>
        <v>471078274</v>
      </c>
    </row>
    <row r="48" spans="1:16" x14ac:dyDescent="0.25">
      <c r="A48">
        <v>41</v>
      </c>
      <c r="B48" s="133" t="s">
        <v>705</v>
      </c>
      <c r="C48" s="133">
        <v>6200901</v>
      </c>
      <c r="D48" s="134">
        <f t="shared" si="0"/>
        <v>7</v>
      </c>
      <c r="E48" s="142" t="str">
        <f t="shared" si="11"/>
        <v>62009010000</v>
      </c>
      <c r="F48" s="134">
        <f t="shared" si="2"/>
        <v>11</v>
      </c>
      <c r="G48" s="134" t="str">
        <f t="shared" si="3"/>
        <v>62009010000</v>
      </c>
      <c r="H48" s="134">
        <f t="shared" si="4"/>
        <v>62009010000</v>
      </c>
      <c r="I48" s="205">
        <v>62009010000</v>
      </c>
      <c r="J48" s="134" t="s">
        <v>649</v>
      </c>
      <c r="K48" s="153" t="s">
        <v>656</v>
      </c>
      <c r="L48" s="179">
        <v>537720000</v>
      </c>
      <c r="M48" s="182">
        <f t="shared" si="5"/>
        <v>537720000</v>
      </c>
      <c r="N48" s="182" t="str">
        <f t="shared" si="6"/>
        <v>D</v>
      </c>
      <c r="O48" s="183">
        <v>537720000</v>
      </c>
      <c r="P48" s="82">
        <f t="shared" si="7"/>
        <v>537720000</v>
      </c>
    </row>
    <row r="49" spans="1:22" x14ac:dyDescent="0.25">
      <c r="A49">
        <v>42</v>
      </c>
      <c r="B49" s="133" t="s">
        <v>710</v>
      </c>
      <c r="C49" s="133">
        <v>6201001</v>
      </c>
      <c r="D49" s="134">
        <f t="shared" si="0"/>
        <v>7</v>
      </c>
      <c r="E49" s="142" t="str">
        <f t="shared" si="11"/>
        <v>62010010000</v>
      </c>
      <c r="F49" s="134">
        <f t="shared" si="2"/>
        <v>11</v>
      </c>
      <c r="G49" s="134" t="str">
        <f t="shared" si="3"/>
        <v>62010010000</v>
      </c>
      <c r="H49" s="134">
        <f t="shared" si="4"/>
        <v>62010010000</v>
      </c>
      <c r="I49" s="205">
        <v>62010010000</v>
      </c>
      <c r="J49" s="134" t="s">
        <v>709</v>
      </c>
      <c r="K49" s="153" t="s">
        <v>656</v>
      </c>
      <c r="L49" s="179">
        <v>947713540</v>
      </c>
      <c r="M49" s="182">
        <f t="shared" si="5"/>
        <v>947713540</v>
      </c>
      <c r="N49" s="182" t="str">
        <f t="shared" si="6"/>
        <v>D</v>
      </c>
      <c r="O49" s="183">
        <v>947713540</v>
      </c>
      <c r="P49" s="82">
        <f t="shared" si="7"/>
        <v>947713540</v>
      </c>
    </row>
    <row r="50" spans="1:22" x14ac:dyDescent="0.25">
      <c r="A50">
        <v>43</v>
      </c>
      <c r="B50" s="133" t="s">
        <v>715</v>
      </c>
      <c r="C50" s="133">
        <v>620110101</v>
      </c>
      <c r="D50" s="134">
        <f t="shared" si="0"/>
        <v>9</v>
      </c>
      <c r="E50" s="134" t="str">
        <f>C50&amp;"00"</f>
        <v>62011010100</v>
      </c>
      <c r="F50" s="134">
        <f t="shared" si="2"/>
        <v>11</v>
      </c>
      <c r="G50" s="134" t="str">
        <f t="shared" si="3"/>
        <v>62011010100</v>
      </c>
      <c r="H50" s="134">
        <f t="shared" si="4"/>
        <v>62011010100</v>
      </c>
      <c r="I50" s="205">
        <v>62011010100</v>
      </c>
      <c r="J50" s="72" t="s">
        <v>713</v>
      </c>
      <c r="K50" s="153" t="s">
        <v>656</v>
      </c>
      <c r="L50" s="179">
        <v>2785533375.9899998</v>
      </c>
      <c r="M50" s="182">
        <f t="shared" si="5"/>
        <v>2785533375</v>
      </c>
      <c r="N50" s="182" t="str">
        <f t="shared" si="6"/>
        <v>D</v>
      </c>
      <c r="O50" s="183">
        <v>2785533375</v>
      </c>
      <c r="P50" s="82">
        <f t="shared" si="7"/>
        <v>2785533375</v>
      </c>
    </row>
    <row r="51" spans="1:22" x14ac:dyDescent="0.25">
      <c r="A51">
        <v>44</v>
      </c>
      <c r="B51" s="133" t="s">
        <v>732</v>
      </c>
      <c r="C51" s="133">
        <v>6201201</v>
      </c>
      <c r="D51" s="134">
        <f t="shared" si="0"/>
        <v>7</v>
      </c>
      <c r="E51" s="142" t="str">
        <f t="shared" ref="E51:E53" si="12">C51&amp;"0000"</f>
        <v>62012010000</v>
      </c>
      <c r="F51" s="134">
        <f t="shared" si="2"/>
        <v>11</v>
      </c>
      <c r="G51" s="134" t="str">
        <f t="shared" si="3"/>
        <v>62012010000</v>
      </c>
      <c r="H51" s="134">
        <f t="shared" si="4"/>
        <v>62012010000</v>
      </c>
      <c r="I51" s="203">
        <v>62012010000</v>
      </c>
      <c r="J51" s="4" t="s">
        <v>733</v>
      </c>
      <c r="K51" s="153" t="s">
        <v>656</v>
      </c>
      <c r="L51" s="178">
        <v>2132848148</v>
      </c>
      <c r="M51" s="182">
        <f t="shared" si="5"/>
        <v>2132848148</v>
      </c>
      <c r="N51" s="182" t="str">
        <f t="shared" si="6"/>
        <v>D</v>
      </c>
      <c r="O51" s="183">
        <v>2132848148</v>
      </c>
      <c r="P51" s="82">
        <f t="shared" si="7"/>
        <v>2132848148</v>
      </c>
    </row>
    <row r="52" spans="1:22" x14ac:dyDescent="0.25">
      <c r="A52">
        <v>45</v>
      </c>
      <c r="B52" s="133" t="s">
        <v>734</v>
      </c>
      <c r="C52" s="133">
        <v>6201301</v>
      </c>
      <c r="D52" s="134">
        <f t="shared" si="0"/>
        <v>7</v>
      </c>
      <c r="E52" s="142" t="str">
        <f t="shared" si="12"/>
        <v>62013010000</v>
      </c>
      <c r="F52" s="134">
        <f t="shared" si="2"/>
        <v>11</v>
      </c>
      <c r="G52" s="134" t="str">
        <f t="shared" si="3"/>
        <v>62013010000</v>
      </c>
      <c r="H52" s="134">
        <f t="shared" si="4"/>
        <v>62013010000</v>
      </c>
      <c r="I52" s="203">
        <v>62013010000</v>
      </c>
      <c r="J52" s="4" t="s">
        <v>735</v>
      </c>
      <c r="K52" s="153" t="s">
        <v>656</v>
      </c>
      <c r="L52" s="178">
        <v>362728125</v>
      </c>
      <c r="M52" s="182">
        <f t="shared" si="5"/>
        <v>362728125</v>
      </c>
      <c r="N52" s="182" t="str">
        <f t="shared" si="6"/>
        <v>D</v>
      </c>
      <c r="O52" s="183">
        <v>362728125</v>
      </c>
      <c r="P52" s="82">
        <f t="shared" si="7"/>
        <v>362728125</v>
      </c>
    </row>
    <row r="53" spans="1:22" x14ac:dyDescent="0.25">
      <c r="A53">
        <v>46</v>
      </c>
      <c r="B53" s="133" t="s">
        <v>737</v>
      </c>
      <c r="C53" s="133">
        <v>6201501</v>
      </c>
      <c r="D53" s="134">
        <f t="shared" si="0"/>
        <v>7</v>
      </c>
      <c r="E53" s="142" t="str">
        <f t="shared" si="12"/>
        <v>62015010000</v>
      </c>
      <c r="F53" s="134">
        <f t="shared" si="2"/>
        <v>11</v>
      </c>
      <c r="G53" s="134" t="str">
        <f t="shared" si="3"/>
        <v>62015010000</v>
      </c>
      <c r="H53" s="134">
        <f t="shared" si="4"/>
        <v>62015010000</v>
      </c>
      <c r="I53" s="203">
        <v>62015010000</v>
      </c>
      <c r="J53" s="6" t="s">
        <v>738</v>
      </c>
      <c r="K53" s="153" t="s">
        <v>656</v>
      </c>
      <c r="L53" s="178">
        <v>223684500</v>
      </c>
      <c r="M53" s="182">
        <f t="shared" si="5"/>
        <v>223684500</v>
      </c>
      <c r="N53" s="182" t="str">
        <f t="shared" si="6"/>
        <v>D</v>
      </c>
      <c r="O53" s="183">
        <v>223684500</v>
      </c>
      <c r="P53" s="82">
        <f t="shared" si="7"/>
        <v>223684500</v>
      </c>
    </row>
    <row r="54" spans="1:22" s="83" customFormat="1" x14ac:dyDescent="0.25">
      <c r="A54">
        <v>47</v>
      </c>
      <c r="B54" s="105" t="s">
        <v>739</v>
      </c>
      <c r="C54" s="105">
        <v>62014</v>
      </c>
      <c r="D54" s="134">
        <f t="shared" si="0"/>
        <v>5</v>
      </c>
      <c r="E54" s="134" t="str">
        <f t="shared" ref="E54:E58" si="13">C54&amp;"000000"</f>
        <v>62014000000</v>
      </c>
      <c r="F54" s="134">
        <f t="shared" si="2"/>
        <v>11</v>
      </c>
      <c r="G54" s="134" t="str">
        <f t="shared" si="3"/>
        <v>62014000000</v>
      </c>
      <c r="H54" s="134">
        <f t="shared" si="4"/>
        <v>62014000000</v>
      </c>
      <c r="I54" s="207">
        <v>62014000000</v>
      </c>
      <c r="J54" s="31" t="s">
        <v>795</v>
      </c>
      <c r="K54" s="153" t="s">
        <v>656</v>
      </c>
      <c r="L54" s="181">
        <v>0</v>
      </c>
      <c r="M54" s="182">
        <f t="shared" si="5"/>
        <v>0</v>
      </c>
      <c r="N54" s="182" t="str">
        <f t="shared" si="6"/>
        <v>D</v>
      </c>
      <c r="O54" s="184">
        <v>0</v>
      </c>
      <c r="P54" s="82">
        <f t="shared" si="7"/>
        <v>0</v>
      </c>
      <c r="U54" s="84"/>
      <c r="V54" s="84"/>
    </row>
    <row r="55" spans="1:22" x14ac:dyDescent="0.25">
      <c r="A55">
        <v>48</v>
      </c>
      <c r="B55" s="133" t="s">
        <v>740</v>
      </c>
      <c r="C55" s="133">
        <v>62018</v>
      </c>
      <c r="D55" s="134">
        <f t="shared" si="0"/>
        <v>5</v>
      </c>
      <c r="E55" s="134" t="str">
        <f t="shared" si="13"/>
        <v>62018000000</v>
      </c>
      <c r="F55" s="134">
        <f t="shared" si="2"/>
        <v>11</v>
      </c>
      <c r="G55" s="134" t="str">
        <f t="shared" si="3"/>
        <v>62018000000</v>
      </c>
      <c r="H55" s="134">
        <f t="shared" si="4"/>
        <v>62018000000</v>
      </c>
      <c r="I55" s="203">
        <v>62018000000</v>
      </c>
      <c r="J55" s="7" t="s">
        <v>741</v>
      </c>
      <c r="K55" s="153" t="s">
        <v>656</v>
      </c>
      <c r="L55" s="178">
        <v>2406786550</v>
      </c>
      <c r="M55" s="182">
        <f t="shared" si="5"/>
        <v>2406786550</v>
      </c>
      <c r="N55" s="182" t="str">
        <f t="shared" si="6"/>
        <v>D</v>
      </c>
      <c r="O55" s="183">
        <v>2406786550</v>
      </c>
      <c r="P55" s="82">
        <f t="shared" si="7"/>
        <v>2406786550</v>
      </c>
    </row>
    <row r="56" spans="1:22" x14ac:dyDescent="0.25">
      <c r="A56">
        <v>49</v>
      </c>
      <c r="B56" s="146" t="s">
        <v>742</v>
      </c>
      <c r="C56" s="146" t="s">
        <v>908</v>
      </c>
      <c r="D56" s="134">
        <f t="shared" si="0"/>
        <v>5</v>
      </c>
      <c r="E56" s="134" t="str">
        <f t="shared" si="13"/>
        <v>62021000000</v>
      </c>
      <c r="F56" s="134">
        <f t="shared" si="2"/>
        <v>11</v>
      </c>
      <c r="G56" s="134" t="str">
        <f t="shared" si="3"/>
        <v>62021000000</v>
      </c>
      <c r="H56" s="134">
        <f t="shared" si="4"/>
        <v>62021000000</v>
      </c>
      <c r="I56" s="204">
        <v>62021000000</v>
      </c>
      <c r="J56" s="7" t="s">
        <v>743</v>
      </c>
      <c r="K56" s="153" t="s">
        <v>656</v>
      </c>
      <c r="L56" s="178">
        <v>19576196740</v>
      </c>
      <c r="M56" s="182">
        <f t="shared" si="5"/>
        <v>19576196740</v>
      </c>
      <c r="N56" s="182" t="str">
        <f t="shared" si="6"/>
        <v>D</v>
      </c>
      <c r="O56" s="183">
        <v>19576196740</v>
      </c>
      <c r="P56" s="82">
        <f t="shared" si="7"/>
        <v>19576196740</v>
      </c>
    </row>
    <row r="57" spans="1:22" x14ac:dyDescent="0.25">
      <c r="A57">
        <v>50</v>
      </c>
      <c r="B57" s="133" t="s">
        <v>744</v>
      </c>
      <c r="C57" s="133">
        <v>62020</v>
      </c>
      <c r="D57" s="134">
        <f t="shared" si="0"/>
        <v>5</v>
      </c>
      <c r="E57" s="134" t="str">
        <f t="shared" si="13"/>
        <v>62020000000</v>
      </c>
      <c r="F57" s="134">
        <f t="shared" si="2"/>
        <v>11</v>
      </c>
      <c r="G57" s="134" t="str">
        <f t="shared" si="3"/>
        <v>62020000000</v>
      </c>
      <c r="H57" s="134">
        <f t="shared" si="4"/>
        <v>62020000000</v>
      </c>
      <c r="I57" s="203">
        <v>62020000000</v>
      </c>
      <c r="J57" s="7" t="s">
        <v>631</v>
      </c>
      <c r="K57" s="153" t="s">
        <v>656</v>
      </c>
      <c r="L57" s="178">
        <v>1263354520.0699999</v>
      </c>
      <c r="M57" s="182">
        <f t="shared" si="5"/>
        <v>1263354520</v>
      </c>
      <c r="N57" s="182" t="str">
        <f t="shared" si="6"/>
        <v>D</v>
      </c>
      <c r="O57" s="183">
        <v>1263354520</v>
      </c>
      <c r="P57" s="82">
        <f t="shared" si="7"/>
        <v>1263354520</v>
      </c>
    </row>
    <row r="58" spans="1:22" x14ac:dyDescent="0.25">
      <c r="A58">
        <v>51</v>
      </c>
      <c r="B58" s="133" t="s">
        <v>748</v>
      </c>
      <c r="C58" s="133">
        <v>71001</v>
      </c>
      <c r="D58" s="134">
        <f t="shared" si="0"/>
        <v>5</v>
      </c>
      <c r="E58" s="134" t="str">
        <f t="shared" si="13"/>
        <v>71001000000</v>
      </c>
      <c r="F58" s="134">
        <f t="shared" si="2"/>
        <v>11</v>
      </c>
      <c r="G58" s="134" t="str">
        <f t="shared" si="3"/>
        <v>71001000000</v>
      </c>
      <c r="H58" s="134">
        <f t="shared" si="4"/>
        <v>71001000000</v>
      </c>
      <c r="I58" s="205">
        <v>71001000000</v>
      </c>
      <c r="J58" s="134" t="s">
        <v>747</v>
      </c>
      <c r="K58" s="129" t="s">
        <v>746</v>
      </c>
      <c r="L58" s="179">
        <v>-596489103.38</v>
      </c>
      <c r="M58" s="182">
        <f t="shared" si="5"/>
        <v>-596489103</v>
      </c>
      <c r="N58" s="182" t="str">
        <f t="shared" si="6"/>
        <v>K</v>
      </c>
      <c r="O58" s="183">
        <v>-596489103</v>
      </c>
      <c r="P58" s="82">
        <f t="shared" si="7"/>
        <v>596489103</v>
      </c>
    </row>
    <row r="59" spans="1:22" x14ac:dyDescent="0.25">
      <c r="A59">
        <v>52</v>
      </c>
      <c r="B59" s="133" t="s">
        <v>760</v>
      </c>
      <c r="C59" s="133">
        <v>730</v>
      </c>
      <c r="D59" s="134">
        <f t="shared" si="0"/>
        <v>3</v>
      </c>
      <c r="E59" s="134" t="str">
        <f>C59&amp;"00000000"</f>
        <v>73000000000</v>
      </c>
      <c r="F59" s="134">
        <f t="shared" si="2"/>
        <v>11</v>
      </c>
      <c r="G59" s="134" t="str">
        <f t="shared" si="3"/>
        <v>73000000000</v>
      </c>
      <c r="H59" s="134">
        <f t="shared" si="4"/>
        <v>73000000000</v>
      </c>
      <c r="I59" s="203">
        <v>73000000000</v>
      </c>
      <c r="J59" s="7" t="s">
        <v>761</v>
      </c>
      <c r="K59" s="129" t="s">
        <v>746</v>
      </c>
      <c r="L59" s="178">
        <v>-9768261702.3700008</v>
      </c>
      <c r="M59" s="182">
        <f t="shared" si="5"/>
        <v>-9768261702</v>
      </c>
      <c r="N59" s="182" t="str">
        <f t="shared" si="6"/>
        <v>K</v>
      </c>
      <c r="O59" s="183">
        <v>-9768261702</v>
      </c>
      <c r="P59" s="82">
        <f t="shared" si="7"/>
        <v>9768261702</v>
      </c>
    </row>
    <row r="60" spans="1:22" x14ac:dyDescent="0.25">
      <c r="A60">
        <v>53</v>
      </c>
      <c r="B60" s="131" t="s">
        <v>762</v>
      </c>
      <c r="C60" s="131">
        <v>750</v>
      </c>
      <c r="D60" s="134">
        <f t="shared" si="0"/>
        <v>3</v>
      </c>
      <c r="E60" s="134" t="str">
        <f t="shared" ref="E60:E63" si="14">C60&amp;"00000000"</f>
        <v>75000000000</v>
      </c>
      <c r="F60" s="134">
        <f t="shared" si="2"/>
        <v>11</v>
      </c>
      <c r="G60" s="134" t="str">
        <f t="shared" si="3"/>
        <v>75000000000</v>
      </c>
      <c r="H60" s="134">
        <f t="shared" si="4"/>
        <v>75000000000</v>
      </c>
      <c r="I60" s="204">
        <v>75000000000</v>
      </c>
      <c r="J60" s="7" t="s">
        <v>763</v>
      </c>
      <c r="K60" s="129" t="s">
        <v>746</v>
      </c>
      <c r="L60" s="178">
        <v>-318645730.11000001</v>
      </c>
      <c r="M60" s="182">
        <f t="shared" si="5"/>
        <v>-318645730</v>
      </c>
      <c r="N60" s="182" t="str">
        <f t="shared" si="6"/>
        <v>K</v>
      </c>
      <c r="O60" s="183">
        <v>-318645730</v>
      </c>
      <c r="P60" s="82">
        <f t="shared" si="7"/>
        <v>318645730</v>
      </c>
    </row>
    <row r="61" spans="1:22" x14ac:dyDescent="0.25">
      <c r="A61">
        <v>54</v>
      </c>
      <c r="B61" s="131" t="s">
        <v>764</v>
      </c>
      <c r="C61" s="131">
        <v>760</v>
      </c>
      <c r="D61" s="134">
        <f t="shared" si="0"/>
        <v>3</v>
      </c>
      <c r="E61" s="134" t="str">
        <f t="shared" si="14"/>
        <v>76000000000</v>
      </c>
      <c r="F61" s="134">
        <f t="shared" si="2"/>
        <v>11</v>
      </c>
      <c r="G61" s="134" t="str">
        <f t="shared" si="3"/>
        <v>76000000000</v>
      </c>
      <c r="H61" s="134">
        <f t="shared" si="4"/>
        <v>76000000000</v>
      </c>
      <c r="I61" s="204">
        <v>76000000000</v>
      </c>
      <c r="J61" s="7" t="s">
        <v>765</v>
      </c>
      <c r="K61" s="129" t="s">
        <v>746</v>
      </c>
      <c r="L61" s="178">
        <v>-6073002</v>
      </c>
      <c r="M61" s="182">
        <f t="shared" si="5"/>
        <v>-6073002</v>
      </c>
      <c r="N61" s="182" t="str">
        <f t="shared" si="6"/>
        <v>K</v>
      </c>
      <c r="O61" s="183">
        <v>-6073002</v>
      </c>
      <c r="P61" s="82">
        <f t="shared" si="7"/>
        <v>6073002</v>
      </c>
    </row>
    <row r="62" spans="1:22" x14ac:dyDescent="0.25">
      <c r="A62">
        <v>55</v>
      </c>
      <c r="B62" s="133" t="s">
        <v>770</v>
      </c>
      <c r="C62" s="133">
        <v>830</v>
      </c>
      <c r="D62" s="134">
        <f t="shared" si="0"/>
        <v>3</v>
      </c>
      <c r="E62" s="134" t="str">
        <f t="shared" si="14"/>
        <v>83000000000</v>
      </c>
      <c r="F62" s="134">
        <f t="shared" si="2"/>
        <v>11</v>
      </c>
      <c r="G62" s="134" t="str">
        <f t="shared" si="3"/>
        <v>83000000000</v>
      </c>
      <c r="H62" s="134">
        <f t="shared" si="4"/>
        <v>83000000000</v>
      </c>
      <c r="I62" s="203">
        <v>83000000000</v>
      </c>
      <c r="J62" s="7" t="s">
        <v>771</v>
      </c>
      <c r="K62" s="129" t="s">
        <v>767</v>
      </c>
      <c r="L62" s="178">
        <v>6744754767.3800001</v>
      </c>
      <c r="M62" s="182">
        <f t="shared" si="5"/>
        <v>6744754767</v>
      </c>
      <c r="N62" s="182" t="str">
        <f t="shared" si="6"/>
        <v>D</v>
      </c>
      <c r="O62" s="183">
        <v>6744754767</v>
      </c>
      <c r="P62" s="82">
        <f t="shared" si="7"/>
        <v>6744754767</v>
      </c>
    </row>
    <row r="63" spans="1:22" x14ac:dyDescent="0.25">
      <c r="A63">
        <v>56</v>
      </c>
      <c r="B63" s="133" t="s">
        <v>774</v>
      </c>
      <c r="C63" s="133">
        <v>840</v>
      </c>
      <c r="D63" s="134">
        <f t="shared" si="0"/>
        <v>3</v>
      </c>
      <c r="E63" s="134" t="str">
        <f t="shared" si="14"/>
        <v>84000000000</v>
      </c>
      <c r="F63" s="134">
        <f t="shared" si="2"/>
        <v>11</v>
      </c>
      <c r="G63" s="134" t="str">
        <f t="shared" si="3"/>
        <v>84000000000</v>
      </c>
      <c r="H63" s="134">
        <f t="shared" si="4"/>
        <v>84000000000</v>
      </c>
      <c r="I63" s="203">
        <v>84000000000</v>
      </c>
      <c r="J63" s="7" t="s">
        <v>767</v>
      </c>
      <c r="K63" s="129" t="s">
        <v>767</v>
      </c>
      <c r="L63" s="178">
        <v>182210629.28</v>
      </c>
      <c r="M63" s="182">
        <f t="shared" si="5"/>
        <v>182210629</v>
      </c>
      <c r="N63" s="182" t="str">
        <f t="shared" si="6"/>
        <v>D</v>
      </c>
      <c r="O63" s="183">
        <v>182210629</v>
      </c>
      <c r="P63" s="82">
        <f t="shared" si="7"/>
        <v>182210629</v>
      </c>
    </row>
    <row r="64" spans="1:22" x14ac:dyDescent="0.25">
      <c r="A64">
        <v>57</v>
      </c>
      <c r="B64" s="133" t="s">
        <v>779</v>
      </c>
      <c r="C64" s="133">
        <v>81001</v>
      </c>
      <c r="D64" s="134">
        <f t="shared" si="0"/>
        <v>5</v>
      </c>
      <c r="E64" s="134" t="str">
        <f t="shared" ref="E64:E67" si="15">C64&amp;"000000"</f>
        <v>81001000000</v>
      </c>
      <c r="F64" s="134">
        <f t="shared" si="2"/>
        <v>11</v>
      </c>
      <c r="G64" s="134" t="str">
        <f t="shared" si="3"/>
        <v>81001000000</v>
      </c>
      <c r="H64" s="134">
        <f t="shared" si="4"/>
        <v>81001000000</v>
      </c>
      <c r="I64" s="203">
        <v>81001000000</v>
      </c>
      <c r="J64" s="134" t="s">
        <v>1248</v>
      </c>
      <c r="K64" s="167" t="s">
        <v>778</v>
      </c>
      <c r="L64" s="178">
        <v>23921665522.650002</v>
      </c>
      <c r="M64" s="182">
        <f t="shared" si="5"/>
        <v>23921665522</v>
      </c>
      <c r="N64" s="182" t="str">
        <f t="shared" si="6"/>
        <v>D</v>
      </c>
      <c r="O64" s="183">
        <v>23921665522</v>
      </c>
      <c r="P64" s="82">
        <f t="shared" si="7"/>
        <v>23921665522</v>
      </c>
    </row>
    <row r="65" spans="1:16" x14ac:dyDescent="0.25">
      <c r="A65">
        <v>58</v>
      </c>
      <c r="B65" s="133" t="s">
        <v>780</v>
      </c>
      <c r="C65" s="133">
        <v>81002</v>
      </c>
      <c r="D65" s="134">
        <f t="shared" si="0"/>
        <v>5</v>
      </c>
      <c r="E65" s="134" t="str">
        <f t="shared" si="15"/>
        <v>81002000000</v>
      </c>
      <c r="F65" s="134">
        <f t="shared" si="2"/>
        <v>11</v>
      </c>
      <c r="G65" s="134" t="str">
        <f t="shared" si="3"/>
        <v>81002000000</v>
      </c>
      <c r="H65" s="134">
        <f t="shared" si="4"/>
        <v>81002000000</v>
      </c>
      <c r="I65" s="203">
        <v>81002000000</v>
      </c>
      <c r="J65" s="134" t="s">
        <v>1249</v>
      </c>
      <c r="K65" s="167" t="s">
        <v>778</v>
      </c>
      <c r="L65" s="178">
        <v>1269369819</v>
      </c>
      <c r="M65" s="182">
        <f t="shared" si="5"/>
        <v>1269369819</v>
      </c>
      <c r="N65" s="182" t="str">
        <f t="shared" si="6"/>
        <v>D</v>
      </c>
      <c r="O65" s="183">
        <v>1269369819</v>
      </c>
      <c r="P65" s="82">
        <f t="shared" si="7"/>
        <v>1269369819</v>
      </c>
    </row>
    <row r="66" spans="1:16" x14ac:dyDescent="0.25">
      <c r="A66">
        <v>59</v>
      </c>
      <c r="B66" s="133" t="s">
        <v>781</v>
      </c>
      <c r="C66" s="133">
        <v>81009</v>
      </c>
      <c r="D66" s="134">
        <f t="shared" si="0"/>
        <v>5</v>
      </c>
      <c r="E66" s="134" t="str">
        <f t="shared" si="15"/>
        <v>81009000000</v>
      </c>
      <c r="F66" s="134">
        <f t="shared" si="2"/>
        <v>11</v>
      </c>
      <c r="G66" s="134" t="str">
        <f t="shared" si="3"/>
        <v>81009000000</v>
      </c>
      <c r="H66" s="134">
        <f t="shared" si="4"/>
        <v>81009000000</v>
      </c>
      <c r="I66" s="203">
        <v>81009000000</v>
      </c>
      <c r="J66" s="134" t="s">
        <v>1250</v>
      </c>
      <c r="K66" s="167" t="s">
        <v>778</v>
      </c>
      <c r="L66" s="181">
        <v>15336932487</v>
      </c>
      <c r="M66" s="182">
        <f t="shared" si="5"/>
        <v>15336932487</v>
      </c>
      <c r="N66" s="182" t="str">
        <f t="shared" si="6"/>
        <v>D</v>
      </c>
      <c r="O66" s="183">
        <v>15336932487</v>
      </c>
      <c r="P66" s="82">
        <f t="shared" si="7"/>
        <v>15336932487</v>
      </c>
    </row>
    <row r="67" spans="1:16" x14ac:dyDescent="0.25">
      <c r="A67">
        <v>60</v>
      </c>
      <c r="B67" s="133" t="s">
        <v>782</v>
      </c>
      <c r="C67" s="133">
        <v>81012</v>
      </c>
      <c r="D67" s="134">
        <f t="shared" si="0"/>
        <v>5</v>
      </c>
      <c r="E67" s="134" t="str">
        <f t="shared" si="15"/>
        <v>81012000000</v>
      </c>
      <c r="F67" s="134">
        <f t="shared" si="2"/>
        <v>11</v>
      </c>
      <c r="G67" s="134" t="str">
        <f t="shared" si="3"/>
        <v>81012000000</v>
      </c>
      <c r="H67" s="134">
        <f t="shared" si="4"/>
        <v>81012000000</v>
      </c>
      <c r="I67" s="203">
        <v>81012000000</v>
      </c>
      <c r="J67" s="134" t="s">
        <v>1251</v>
      </c>
      <c r="K67" s="167" t="s">
        <v>778</v>
      </c>
      <c r="L67" s="178">
        <v>26142480</v>
      </c>
      <c r="M67" s="182">
        <f t="shared" si="5"/>
        <v>26142480</v>
      </c>
      <c r="N67" s="182" t="str">
        <f t="shared" si="6"/>
        <v>D</v>
      </c>
      <c r="O67" s="183">
        <v>26142480</v>
      </c>
      <c r="P67" s="82">
        <f t="shared" si="7"/>
        <v>26142480</v>
      </c>
    </row>
    <row r="68" spans="1:16" x14ac:dyDescent="0.25">
      <c r="L68" s="19"/>
    </row>
    <row r="69" spans="1:16" x14ac:dyDescent="0.25">
      <c r="J69" s="20"/>
      <c r="K69" s="20"/>
      <c r="L69" s="13"/>
    </row>
    <row r="70" spans="1:16" x14ac:dyDescent="0.25">
      <c r="J70" s="20"/>
      <c r="K70" s="20"/>
      <c r="L70" s="13"/>
    </row>
    <row r="71" spans="1:16" x14ac:dyDescent="0.25">
      <c r="L71" s="13"/>
    </row>
    <row r="72" spans="1:16" x14ac:dyDescent="0.25">
      <c r="L72" s="13"/>
    </row>
    <row r="73" spans="1:16" x14ac:dyDescent="0.25">
      <c r="L73" s="13"/>
    </row>
    <row r="74" spans="1:16" x14ac:dyDescent="0.25">
      <c r="L74" s="13"/>
    </row>
    <row r="75" spans="1:16" x14ac:dyDescent="0.25">
      <c r="L75" s="13"/>
    </row>
    <row r="76" spans="1:16" x14ac:dyDescent="0.25">
      <c r="L76" s="13"/>
    </row>
    <row r="77" spans="1:16" x14ac:dyDescent="0.25">
      <c r="L77" s="13"/>
    </row>
    <row r="78" spans="1:16" x14ac:dyDescent="0.25">
      <c r="L78" s="13"/>
    </row>
    <row r="79" spans="1:16" x14ac:dyDescent="0.25">
      <c r="L79" s="13"/>
    </row>
    <row r="80" spans="1:16" x14ac:dyDescent="0.25">
      <c r="L80" s="13"/>
    </row>
    <row r="81" spans="12:12" x14ac:dyDescent="0.25">
      <c r="L81" s="13"/>
    </row>
    <row r="82" spans="12:12" x14ac:dyDescent="0.25">
      <c r="L82" s="13"/>
    </row>
    <row r="83" spans="12:12" x14ac:dyDescent="0.25">
      <c r="L83" s="13"/>
    </row>
    <row r="84" spans="12:12" x14ac:dyDescent="0.25">
      <c r="L84" s="13"/>
    </row>
    <row r="85" spans="12:12" x14ac:dyDescent="0.25">
      <c r="L85" s="13"/>
    </row>
    <row r="86" spans="12:12" x14ac:dyDescent="0.25">
      <c r="L86" s="13"/>
    </row>
    <row r="87" spans="12:12" x14ac:dyDescent="0.25">
      <c r="L87" s="13"/>
    </row>
    <row r="88" spans="12:12" x14ac:dyDescent="0.25">
      <c r="L88" s="13"/>
    </row>
    <row r="89" spans="12:12" x14ac:dyDescent="0.25">
      <c r="L89" s="13"/>
    </row>
    <row r="90" spans="12:12" x14ac:dyDescent="0.25">
      <c r="L90" s="13"/>
    </row>
    <row r="91" spans="12:12" x14ac:dyDescent="0.25">
      <c r="L91" s="13"/>
    </row>
    <row r="92" spans="12:12" x14ac:dyDescent="0.25">
      <c r="L92" s="13"/>
    </row>
    <row r="93" spans="12:12" x14ac:dyDescent="0.25">
      <c r="L93" s="13"/>
    </row>
    <row r="94" spans="12:12" x14ac:dyDescent="0.25">
      <c r="L94" s="13"/>
    </row>
    <row r="95" spans="12:12" x14ac:dyDescent="0.25">
      <c r="L95" s="13"/>
    </row>
    <row r="96" spans="12:12" x14ac:dyDescent="0.25">
      <c r="L96" s="13"/>
    </row>
    <row r="97" spans="12:12" x14ac:dyDescent="0.25">
      <c r="L97" s="13"/>
    </row>
    <row r="98" spans="12:12" x14ac:dyDescent="0.25">
      <c r="L98" s="13"/>
    </row>
    <row r="99" spans="12:12" x14ac:dyDescent="0.25">
      <c r="L99" s="13"/>
    </row>
    <row r="100" spans="12:12" x14ac:dyDescent="0.25">
      <c r="L100" s="13"/>
    </row>
    <row r="101" spans="12:12" x14ac:dyDescent="0.25">
      <c r="L101" s="13"/>
    </row>
    <row r="102" spans="12:12" x14ac:dyDescent="0.25">
      <c r="L102" s="13"/>
    </row>
    <row r="103" spans="12:12" x14ac:dyDescent="0.25">
      <c r="L103" s="13"/>
    </row>
    <row r="104" spans="12:12" x14ac:dyDescent="0.25">
      <c r="L104" s="13"/>
    </row>
    <row r="105" spans="12:12" x14ac:dyDescent="0.25">
      <c r="L105" s="13"/>
    </row>
    <row r="106" spans="12:12" x14ac:dyDescent="0.25">
      <c r="L106" s="13"/>
    </row>
    <row r="107" spans="12:12" x14ac:dyDescent="0.25">
      <c r="L107" s="13"/>
    </row>
    <row r="108" spans="12:12" x14ac:dyDescent="0.25">
      <c r="L108" s="13"/>
    </row>
    <row r="109" spans="12:12" x14ac:dyDescent="0.25">
      <c r="L109" s="13"/>
    </row>
    <row r="110" spans="12:12" x14ac:dyDescent="0.25">
      <c r="L110" s="13"/>
    </row>
    <row r="111" spans="12:12" x14ac:dyDescent="0.25">
      <c r="L111" s="13"/>
    </row>
    <row r="112" spans="12:12" x14ac:dyDescent="0.25">
      <c r="L112" s="13"/>
    </row>
    <row r="113" spans="12:12" x14ac:dyDescent="0.25">
      <c r="L113" s="13"/>
    </row>
    <row r="114" spans="12:12" x14ac:dyDescent="0.25">
      <c r="L114" s="13"/>
    </row>
    <row r="115" spans="12:12" x14ac:dyDescent="0.25">
      <c r="L115" s="13"/>
    </row>
    <row r="116" spans="12:12" x14ac:dyDescent="0.25">
      <c r="L116" s="13"/>
    </row>
    <row r="117" spans="12:12" x14ac:dyDescent="0.25">
      <c r="L117" s="13"/>
    </row>
    <row r="118" spans="12:12" x14ac:dyDescent="0.25">
      <c r="L118" s="13"/>
    </row>
    <row r="119" spans="12:12" x14ac:dyDescent="0.25">
      <c r="L119" s="13"/>
    </row>
    <row r="120" spans="12:12" x14ac:dyDescent="0.25">
      <c r="L120" s="13"/>
    </row>
    <row r="121" spans="12:12" x14ac:dyDescent="0.25">
      <c r="L121" s="13"/>
    </row>
    <row r="122" spans="12:12" x14ac:dyDescent="0.25">
      <c r="L122" s="13"/>
    </row>
    <row r="123" spans="12:12" x14ac:dyDescent="0.25">
      <c r="L123" s="13"/>
    </row>
    <row r="124" spans="12:12" x14ac:dyDescent="0.25">
      <c r="L124" s="13"/>
    </row>
    <row r="125" spans="12:12" x14ac:dyDescent="0.25">
      <c r="L125" s="13"/>
    </row>
    <row r="126" spans="12:12" x14ac:dyDescent="0.25">
      <c r="L126" s="13"/>
    </row>
    <row r="127" spans="12:12" x14ac:dyDescent="0.25">
      <c r="L127" s="13"/>
    </row>
    <row r="128" spans="12:12" x14ac:dyDescent="0.25">
      <c r="L128" s="13"/>
    </row>
    <row r="129" spans="12:12" x14ac:dyDescent="0.25">
      <c r="L129" s="13"/>
    </row>
    <row r="130" spans="12:12" x14ac:dyDescent="0.25">
      <c r="L130" s="13"/>
    </row>
    <row r="131" spans="12:12" x14ac:dyDescent="0.25">
      <c r="L131" s="13"/>
    </row>
    <row r="132" spans="12:12" x14ac:dyDescent="0.25">
      <c r="L132" s="13"/>
    </row>
    <row r="133" spans="12:12" x14ac:dyDescent="0.25">
      <c r="L133" s="13"/>
    </row>
    <row r="134" spans="12:12" x14ac:dyDescent="0.25">
      <c r="L134" s="13"/>
    </row>
    <row r="135" spans="12:12" x14ac:dyDescent="0.25">
      <c r="L135" s="13"/>
    </row>
    <row r="136" spans="12:12" x14ac:dyDescent="0.25">
      <c r="L136" s="13"/>
    </row>
    <row r="137" spans="12:12" x14ac:dyDescent="0.25">
      <c r="L137" s="13"/>
    </row>
    <row r="138" spans="12:12" x14ac:dyDescent="0.25">
      <c r="L138" s="13"/>
    </row>
    <row r="139" spans="12:12" x14ac:dyDescent="0.25">
      <c r="L139" s="13"/>
    </row>
    <row r="140" spans="12:12" x14ac:dyDescent="0.25">
      <c r="L140" s="13"/>
    </row>
    <row r="141" spans="12:12" x14ac:dyDescent="0.25">
      <c r="L141" s="13"/>
    </row>
    <row r="142" spans="12:12" x14ac:dyDescent="0.25">
      <c r="L142" s="13"/>
    </row>
    <row r="143" spans="12:12" x14ac:dyDescent="0.25">
      <c r="L143" s="13"/>
    </row>
    <row r="144" spans="12:12" x14ac:dyDescent="0.25">
      <c r="L144" s="13"/>
    </row>
    <row r="145" spans="12:12" x14ac:dyDescent="0.25">
      <c r="L145" s="13"/>
    </row>
    <row r="146" spans="12:12" x14ac:dyDescent="0.25">
      <c r="L146" s="13"/>
    </row>
    <row r="147" spans="12:12" x14ac:dyDescent="0.25">
      <c r="L147" s="13"/>
    </row>
    <row r="148" spans="12:12" x14ac:dyDescent="0.25">
      <c r="L148" s="13"/>
    </row>
    <row r="149" spans="12:12" x14ac:dyDescent="0.25">
      <c r="L149" s="13"/>
    </row>
    <row r="150" spans="12:12" x14ac:dyDescent="0.25">
      <c r="L150" s="13"/>
    </row>
    <row r="151" spans="12:12" x14ac:dyDescent="0.25">
      <c r="L151" s="13"/>
    </row>
    <row r="152" spans="12:12" x14ac:dyDescent="0.25">
      <c r="L152" s="13"/>
    </row>
    <row r="153" spans="12:12" x14ac:dyDescent="0.25">
      <c r="L153" s="13"/>
    </row>
    <row r="154" spans="12:12" x14ac:dyDescent="0.25">
      <c r="L154" s="13"/>
    </row>
    <row r="155" spans="12:12" x14ac:dyDescent="0.25">
      <c r="L155" s="13"/>
    </row>
    <row r="156" spans="12:12" x14ac:dyDescent="0.25">
      <c r="L156" s="13"/>
    </row>
    <row r="157" spans="12:12" x14ac:dyDescent="0.25">
      <c r="L157" s="13"/>
    </row>
    <row r="158" spans="12:12" x14ac:dyDescent="0.25">
      <c r="L158" s="13"/>
    </row>
    <row r="159" spans="12:12" x14ac:dyDescent="0.25">
      <c r="L159" s="13"/>
    </row>
    <row r="160" spans="12:12" x14ac:dyDescent="0.25">
      <c r="L160" s="13"/>
    </row>
    <row r="161" spans="12:12" x14ac:dyDescent="0.25">
      <c r="L161" s="13"/>
    </row>
    <row r="162" spans="12:12" x14ac:dyDescent="0.25">
      <c r="L162" s="13"/>
    </row>
    <row r="163" spans="12:12" x14ac:dyDescent="0.25">
      <c r="L163" s="13"/>
    </row>
    <row r="164" spans="12:12" x14ac:dyDescent="0.25">
      <c r="L164" s="13"/>
    </row>
    <row r="165" spans="12:12" x14ac:dyDescent="0.25">
      <c r="L165" s="13"/>
    </row>
    <row r="166" spans="12:12" x14ac:dyDescent="0.25">
      <c r="L166" s="13"/>
    </row>
    <row r="167" spans="12:12" x14ac:dyDescent="0.25">
      <c r="L167" s="13"/>
    </row>
    <row r="168" spans="12:12" x14ac:dyDescent="0.25">
      <c r="L168" s="13"/>
    </row>
    <row r="169" spans="12:12" x14ac:dyDescent="0.25">
      <c r="L169" s="13"/>
    </row>
    <row r="170" spans="12:12" x14ac:dyDescent="0.25">
      <c r="L170" s="13"/>
    </row>
    <row r="171" spans="12:12" x14ac:dyDescent="0.25">
      <c r="L171" s="13"/>
    </row>
    <row r="172" spans="12:12" x14ac:dyDescent="0.25">
      <c r="L172" s="13"/>
    </row>
    <row r="173" spans="12:12" x14ac:dyDescent="0.25">
      <c r="L173" s="13"/>
    </row>
    <row r="174" spans="12:12" x14ac:dyDescent="0.25">
      <c r="L174" s="13"/>
    </row>
    <row r="175" spans="12:12" x14ac:dyDescent="0.25">
      <c r="L175" s="13"/>
    </row>
    <row r="176" spans="12:12" x14ac:dyDescent="0.25">
      <c r="L176" s="13"/>
    </row>
  </sheetData>
  <autoFilter ref="A7:O67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9"/>
  <sheetViews>
    <sheetView workbookViewId="0">
      <selection activeCell="A13" sqref="A13"/>
    </sheetView>
  </sheetViews>
  <sheetFormatPr defaultRowHeight="15" x14ac:dyDescent="0.25"/>
  <cols>
    <col min="1" max="1" width="36.42578125" customWidth="1"/>
    <col min="2" max="2" width="20.85546875" customWidth="1"/>
    <col min="3" max="3" width="20.85546875" bestFit="1" customWidth="1"/>
  </cols>
  <sheetData>
    <row r="3" spans="1:3" x14ac:dyDescent="0.25">
      <c r="A3" s="199" t="s">
        <v>909</v>
      </c>
      <c r="B3" t="s">
        <v>911</v>
      </c>
    </row>
    <row r="4" spans="1:3" x14ac:dyDescent="0.25">
      <c r="A4" s="201" t="s">
        <v>602</v>
      </c>
      <c r="B4" s="200">
        <v>2</v>
      </c>
      <c r="C4" t="str">
        <f t="shared" ref="C4:C59" si="0">IF(B4&gt;1,"ada","")</f>
        <v>ada</v>
      </c>
    </row>
    <row r="5" spans="1:3" x14ac:dyDescent="0.25">
      <c r="A5" s="201" t="s">
        <v>566</v>
      </c>
      <c r="B5" s="200">
        <v>1</v>
      </c>
      <c r="C5" t="str">
        <f t="shared" si="0"/>
        <v/>
      </c>
    </row>
    <row r="6" spans="1:3" x14ac:dyDescent="0.25">
      <c r="A6" s="201" t="s">
        <v>561</v>
      </c>
      <c r="B6" s="200">
        <v>1</v>
      </c>
      <c r="C6" t="str">
        <f t="shared" si="0"/>
        <v/>
      </c>
    </row>
    <row r="7" spans="1:3" x14ac:dyDescent="0.25">
      <c r="A7" s="201" t="s">
        <v>713</v>
      </c>
      <c r="B7" s="200">
        <v>1</v>
      </c>
      <c r="C7" t="str">
        <f t="shared" si="0"/>
        <v/>
      </c>
    </row>
    <row r="8" spans="1:3" x14ac:dyDescent="0.25">
      <c r="A8" s="201" t="s">
        <v>795</v>
      </c>
      <c r="B8" s="200">
        <v>1</v>
      </c>
      <c r="C8" t="str">
        <f t="shared" si="0"/>
        <v/>
      </c>
    </row>
    <row r="9" spans="1:3" x14ac:dyDescent="0.25">
      <c r="A9" s="201" t="s">
        <v>767</v>
      </c>
      <c r="B9" s="200">
        <v>1</v>
      </c>
      <c r="C9" t="str">
        <f t="shared" si="0"/>
        <v/>
      </c>
    </row>
    <row r="10" spans="1:3" x14ac:dyDescent="0.25">
      <c r="A10" s="201" t="s">
        <v>743</v>
      </c>
      <c r="B10" s="200">
        <v>1</v>
      </c>
      <c r="C10" t="str">
        <f t="shared" si="0"/>
        <v/>
      </c>
    </row>
    <row r="11" spans="1:3" x14ac:dyDescent="0.25">
      <c r="A11" s="201" t="s">
        <v>741</v>
      </c>
      <c r="B11" s="200">
        <v>1</v>
      </c>
      <c r="C11" t="str">
        <f t="shared" si="0"/>
        <v/>
      </c>
    </row>
    <row r="12" spans="1:3" x14ac:dyDescent="0.25">
      <c r="A12" s="201" t="s">
        <v>551</v>
      </c>
      <c r="B12" s="200">
        <v>1</v>
      </c>
      <c r="C12" t="str">
        <f t="shared" si="0"/>
        <v/>
      </c>
    </row>
    <row r="13" spans="1:3" x14ac:dyDescent="0.25">
      <c r="A13" s="201" t="s">
        <v>733</v>
      </c>
      <c r="B13" s="200">
        <v>1</v>
      </c>
      <c r="C13" t="str">
        <f t="shared" si="0"/>
        <v/>
      </c>
    </row>
    <row r="14" spans="1:3" x14ac:dyDescent="0.25">
      <c r="A14" s="201" t="s">
        <v>601</v>
      </c>
      <c r="B14" s="200">
        <v>1</v>
      </c>
      <c r="C14" t="str">
        <f t="shared" si="0"/>
        <v/>
      </c>
    </row>
    <row r="15" spans="1:3" x14ac:dyDescent="0.25">
      <c r="A15" s="201" t="s">
        <v>518</v>
      </c>
      <c r="B15" s="200">
        <v>1</v>
      </c>
      <c r="C15" t="str">
        <f t="shared" si="0"/>
        <v/>
      </c>
    </row>
    <row r="16" spans="1:3" x14ac:dyDescent="0.25">
      <c r="A16" s="201" t="s">
        <v>913</v>
      </c>
      <c r="B16" s="200">
        <v>1</v>
      </c>
      <c r="C16" t="str">
        <f t="shared" si="0"/>
        <v/>
      </c>
    </row>
    <row r="17" spans="1:3" x14ac:dyDescent="0.25">
      <c r="A17" s="201" t="s">
        <v>738</v>
      </c>
      <c r="B17" s="200">
        <v>1</v>
      </c>
      <c r="C17" t="str">
        <f t="shared" si="0"/>
        <v/>
      </c>
    </row>
    <row r="18" spans="1:3" x14ac:dyDescent="0.25">
      <c r="A18" s="201" t="s">
        <v>657</v>
      </c>
      <c r="B18" s="200">
        <v>1</v>
      </c>
      <c r="C18" t="str">
        <f t="shared" si="0"/>
        <v/>
      </c>
    </row>
    <row r="19" spans="1:3" x14ac:dyDescent="0.25">
      <c r="A19" s="201" t="s">
        <v>645</v>
      </c>
      <c r="B19" s="200">
        <v>1</v>
      </c>
      <c r="C19" t="str">
        <f t="shared" si="0"/>
        <v/>
      </c>
    </row>
    <row r="20" spans="1:3" x14ac:dyDescent="0.25">
      <c r="A20" s="201" t="s">
        <v>681</v>
      </c>
      <c r="B20" s="200">
        <v>1</v>
      </c>
      <c r="C20" t="str">
        <f t="shared" si="0"/>
        <v/>
      </c>
    </row>
    <row r="21" spans="1:3" x14ac:dyDescent="0.25">
      <c r="A21" s="201" t="s">
        <v>571</v>
      </c>
      <c r="B21" s="200">
        <v>1</v>
      </c>
      <c r="C21" t="str">
        <f t="shared" si="0"/>
        <v/>
      </c>
    </row>
    <row r="22" spans="1:3" x14ac:dyDescent="0.25">
      <c r="A22" s="201" t="s">
        <v>623</v>
      </c>
      <c r="B22" s="200">
        <v>1</v>
      </c>
      <c r="C22" t="str">
        <f t="shared" si="0"/>
        <v/>
      </c>
    </row>
    <row r="23" spans="1:3" x14ac:dyDescent="0.25">
      <c r="A23" s="201" t="s">
        <v>709</v>
      </c>
      <c r="B23" s="200">
        <v>1</v>
      </c>
      <c r="C23" t="str">
        <f t="shared" si="0"/>
        <v/>
      </c>
    </row>
    <row r="24" spans="1:3" x14ac:dyDescent="0.25">
      <c r="A24" s="201" t="s">
        <v>761</v>
      </c>
      <c r="B24" s="200">
        <v>1</v>
      </c>
      <c r="C24" t="str">
        <f t="shared" si="0"/>
        <v/>
      </c>
    </row>
    <row r="25" spans="1:3" x14ac:dyDescent="0.25">
      <c r="A25" s="201" t="s">
        <v>598</v>
      </c>
      <c r="B25" s="200">
        <v>1</v>
      </c>
      <c r="C25" t="str">
        <f t="shared" si="0"/>
        <v/>
      </c>
    </row>
    <row r="26" spans="1:3" x14ac:dyDescent="0.25">
      <c r="A26" s="201" t="s">
        <v>646</v>
      </c>
      <c r="B26" s="200">
        <v>1</v>
      </c>
      <c r="C26" t="str">
        <f t="shared" si="0"/>
        <v/>
      </c>
    </row>
    <row r="27" spans="1:3" x14ac:dyDescent="0.25">
      <c r="A27" s="201" t="s">
        <v>512</v>
      </c>
      <c r="B27" s="200">
        <v>1</v>
      </c>
      <c r="C27" t="str">
        <f t="shared" si="0"/>
        <v/>
      </c>
    </row>
    <row r="28" spans="1:3" x14ac:dyDescent="0.25">
      <c r="A28" s="201" t="s">
        <v>510</v>
      </c>
      <c r="B28" s="200">
        <v>1</v>
      </c>
      <c r="C28" t="str">
        <f t="shared" si="0"/>
        <v/>
      </c>
    </row>
    <row r="29" spans="1:3" x14ac:dyDescent="0.25">
      <c r="A29" s="201" t="s">
        <v>604</v>
      </c>
      <c r="B29" s="200">
        <v>1</v>
      </c>
      <c r="C29" t="str">
        <f t="shared" si="0"/>
        <v/>
      </c>
    </row>
    <row r="30" spans="1:3" x14ac:dyDescent="0.25">
      <c r="A30" s="201" t="s">
        <v>735</v>
      </c>
      <c r="B30" s="200">
        <v>1</v>
      </c>
      <c r="C30" t="str">
        <f t="shared" si="0"/>
        <v/>
      </c>
    </row>
    <row r="31" spans="1:3" x14ac:dyDescent="0.25">
      <c r="A31" s="201" t="s">
        <v>533</v>
      </c>
      <c r="B31" s="200">
        <v>1</v>
      </c>
      <c r="C31" t="str">
        <f t="shared" si="0"/>
        <v/>
      </c>
    </row>
    <row r="32" spans="1:3" x14ac:dyDescent="0.25">
      <c r="A32" s="201" t="s">
        <v>538</v>
      </c>
      <c r="B32" s="200">
        <v>1</v>
      </c>
      <c r="C32" t="str">
        <f t="shared" si="0"/>
        <v/>
      </c>
    </row>
    <row r="33" spans="1:3" x14ac:dyDescent="0.25">
      <c r="A33" s="201" t="s">
        <v>747</v>
      </c>
      <c r="B33" s="200">
        <v>1</v>
      </c>
      <c r="C33" t="str">
        <f t="shared" si="0"/>
        <v/>
      </c>
    </row>
    <row r="34" spans="1:3" x14ac:dyDescent="0.25">
      <c r="A34" s="201" t="s">
        <v>765</v>
      </c>
      <c r="B34" s="200">
        <v>1</v>
      </c>
      <c r="C34" t="str">
        <f t="shared" si="0"/>
        <v/>
      </c>
    </row>
    <row r="35" spans="1:3" x14ac:dyDescent="0.25">
      <c r="A35" s="201" t="s">
        <v>763</v>
      </c>
      <c r="B35" s="200">
        <v>1</v>
      </c>
      <c r="C35" t="str">
        <f t="shared" si="0"/>
        <v/>
      </c>
    </row>
    <row r="36" spans="1:3" x14ac:dyDescent="0.25">
      <c r="A36" s="201" t="s">
        <v>626</v>
      </c>
      <c r="B36" s="200">
        <v>1</v>
      </c>
      <c r="C36" t="str">
        <f t="shared" si="0"/>
        <v/>
      </c>
    </row>
    <row r="37" spans="1:3" x14ac:dyDescent="0.25">
      <c r="A37" s="201" t="s">
        <v>524</v>
      </c>
      <c r="B37" s="200">
        <v>1</v>
      </c>
      <c r="C37" t="str">
        <f t="shared" si="0"/>
        <v/>
      </c>
    </row>
    <row r="38" spans="1:3" x14ac:dyDescent="0.25">
      <c r="A38" s="201" t="s">
        <v>578</v>
      </c>
      <c r="B38" s="200">
        <v>2</v>
      </c>
      <c r="C38" t="str">
        <f t="shared" si="0"/>
        <v>ada</v>
      </c>
    </row>
    <row r="39" spans="1:3" x14ac:dyDescent="0.25">
      <c r="A39" s="201" t="s">
        <v>649</v>
      </c>
      <c r="B39" s="200">
        <v>1</v>
      </c>
      <c r="C39" t="str">
        <f t="shared" si="0"/>
        <v/>
      </c>
    </row>
    <row r="40" spans="1:3" x14ac:dyDescent="0.25">
      <c r="A40" s="201" t="s">
        <v>631</v>
      </c>
      <c r="B40" s="200">
        <v>3</v>
      </c>
      <c r="C40" t="str">
        <f t="shared" si="0"/>
        <v>ada</v>
      </c>
    </row>
    <row r="41" spans="1:3" x14ac:dyDescent="0.25">
      <c r="A41" s="201" t="s">
        <v>609</v>
      </c>
      <c r="B41" s="200">
        <v>1</v>
      </c>
      <c r="C41" t="str">
        <f t="shared" si="0"/>
        <v/>
      </c>
    </row>
    <row r="42" spans="1:3" x14ac:dyDescent="0.25">
      <c r="A42" s="201" t="s">
        <v>516</v>
      </c>
      <c r="B42" s="200">
        <v>1</v>
      </c>
      <c r="C42" t="str">
        <f t="shared" si="0"/>
        <v/>
      </c>
    </row>
    <row r="43" spans="1:3" x14ac:dyDescent="0.25">
      <c r="A43" s="201" t="s">
        <v>625</v>
      </c>
      <c r="B43" s="200">
        <v>1</v>
      </c>
      <c r="C43" t="str">
        <f t="shared" si="0"/>
        <v/>
      </c>
    </row>
    <row r="44" spans="1:3" x14ac:dyDescent="0.25">
      <c r="A44" s="201" t="s">
        <v>520</v>
      </c>
      <c r="B44" s="200">
        <v>1</v>
      </c>
      <c r="C44" t="str">
        <f t="shared" si="0"/>
        <v/>
      </c>
    </row>
    <row r="45" spans="1:3" x14ac:dyDescent="0.25">
      <c r="A45" s="201" t="s">
        <v>514</v>
      </c>
      <c r="B45" s="200">
        <v>1</v>
      </c>
      <c r="C45" t="str">
        <f t="shared" si="0"/>
        <v/>
      </c>
    </row>
    <row r="46" spans="1:3" x14ac:dyDescent="0.25">
      <c r="A46" s="201" t="s">
        <v>589</v>
      </c>
      <c r="B46" s="200">
        <v>2</v>
      </c>
      <c r="C46" t="str">
        <f t="shared" si="0"/>
        <v>ada</v>
      </c>
    </row>
    <row r="47" spans="1:3" x14ac:dyDescent="0.25">
      <c r="A47" s="201" t="s">
        <v>526</v>
      </c>
      <c r="B47" s="200">
        <v>1</v>
      </c>
      <c r="C47" t="str">
        <f t="shared" si="0"/>
        <v/>
      </c>
    </row>
    <row r="48" spans="1:3" x14ac:dyDescent="0.25">
      <c r="A48" s="201" t="s">
        <v>528</v>
      </c>
      <c r="B48" s="200">
        <v>1</v>
      </c>
      <c r="C48" t="str">
        <f t="shared" si="0"/>
        <v/>
      </c>
    </row>
    <row r="49" spans="1:3" x14ac:dyDescent="0.25">
      <c r="A49" s="201" t="s">
        <v>771</v>
      </c>
      <c r="B49" s="200">
        <v>1</v>
      </c>
      <c r="C49" t="str">
        <f t="shared" si="0"/>
        <v/>
      </c>
    </row>
    <row r="50" spans="1:3" x14ac:dyDescent="0.25">
      <c r="A50" s="201" t="s">
        <v>522</v>
      </c>
      <c r="B50" s="200">
        <v>1</v>
      </c>
      <c r="C50" t="str">
        <f t="shared" si="0"/>
        <v/>
      </c>
    </row>
    <row r="51" spans="1:3" x14ac:dyDescent="0.25">
      <c r="A51" s="201" t="s">
        <v>651</v>
      </c>
      <c r="B51" s="200">
        <v>1</v>
      </c>
      <c r="C51" t="str">
        <f t="shared" si="0"/>
        <v/>
      </c>
    </row>
    <row r="52" spans="1:3" x14ac:dyDescent="0.25">
      <c r="A52" s="201" t="s">
        <v>535</v>
      </c>
      <c r="B52" s="200">
        <v>1</v>
      </c>
      <c r="C52" t="str">
        <f t="shared" si="0"/>
        <v/>
      </c>
    </row>
    <row r="53" spans="1:3" x14ac:dyDescent="0.25">
      <c r="A53" s="201" t="s">
        <v>648</v>
      </c>
      <c r="B53" s="200">
        <v>1</v>
      </c>
      <c r="C53" t="str">
        <f t="shared" si="0"/>
        <v/>
      </c>
    </row>
    <row r="54" spans="1:3" x14ac:dyDescent="0.25">
      <c r="A54" s="201" t="s">
        <v>540</v>
      </c>
      <c r="B54" s="200">
        <v>1</v>
      </c>
      <c r="C54" t="str">
        <f t="shared" si="0"/>
        <v/>
      </c>
    </row>
    <row r="55" spans="1:3" x14ac:dyDescent="0.25">
      <c r="A55" s="201" t="s">
        <v>1212</v>
      </c>
      <c r="B55" s="200">
        <v>1</v>
      </c>
      <c r="C55" t="str">
        <f t="shared" si="0"/>
        <v/>
      </c>
    </row>
    <row r="56" spans="1:3" x14ac:dyDescent="0.25">
      <c r="A56" s="201" t="s">
        <v>1213</v>
      </c>
      <c r="B56" s="200">
        <v>1</v>
      </c>
      <c r="C56" t="str">
        <f t="shared" si="0"/>
        <v/>
      </c>
    </row>
    <row r="57" spans="1:3" x14ac:dyDescent="0.25">
      <c r="A57" s="201" t="s">
        <v>1214</v>
      </c>
      <c r="B57" s="200">
        <v>1</v>
      </c>
      <c r="C57" t="str">
        <f t="shared" si="0"/>
        <v/>
      </c>
    </row>
    <row r="58" spans="1:3" x14ac:dyDescent="0.25">
      <c r="A58" s="201" t="s">
        <v>1215</v>
      </c>
      <c r="B58" s="200">
        <v>1</v>
      </c>
      <c r="C58" t="str">
        <f t="shared" si="0"/>
        <v/>
      </c>
    </row>
    <row r="59" spans="1:3" x14ac:dyDescent="0.25">
      <c r="A59" s="201" t="s">
        <v>910</v>
      </c>
      <c r="B59" s="200">
        <v>60</v>
      </c>
      <c r="C59" t="str">
        <f t="shared" si="0"/>
        <v>ada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"/>
  <sheetViews>
    <sheetView topLeftCell="A19" workbookViewId="0">
      <selection activeCell="I30" sqref="I30"/>
    </sheetView>
  </sheetViews>
  <sheetFormatPr defaultRowHeight="15" x14ac:dyDescent="0.25"/>
  <sheetData>
    <row r="1" spans="2:2" x14ac:dyDescent="0.25">
      <c r="B1" t="s">
        <v>900</v>
      </c>
    </row>
    <row r="2" spans="2:2" x14ac:dyDescent="0.25">
      <c r="B2" t="s">
        <v>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WBS</vt:lpstr>
      <vt:lpstr>WBS_akun</vt:lpstr>
      <vt:lpstr>PVT NERACA</vt:lpstr>
      <vt:lpstr>WIS</vt:lpstr>
      <vt:lpstr>WIS (2)</vt:lpstr>
      <vt:lpstr>PV WIS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PPPK-114</cp:lastModifiedBy>
  <dcterms:created xsi:type="dcterms:W3CDTF">2019-10-04T08:02:10Z</dcterms:created>
  <dcterms:modified xsi:type="dcterms:W3CDTF">2020-10-09T08:52:06Z</dcterms:modified>
</cp:coreProperties>
</file>