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017e85695d01d/Documents/"/>
    </mc:Choice>
  </mc:AlternateContent>
  <xr:revisionPtr revIDLastSave="204" documentId="8_{C9EE7D3D-228D-4F50-9310-E4C81D26B718}" xr6:coauthVersionLast="47" xr6:coauthVersionMax="47" xr10:uidLastSave="{5A1AA200-0C20-49DD-BE5F-660B67C8B232}"/>
  <bookViews>
    <workbookView xWindow="-108" yWindow="-108" windowWidth="23256" windowHeight="12456" xr2:uid="{FCB4502A-C614-48BA-8B48-CD506CF09BB2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N30" i="1" s="1"/>
  <c r="O30" i="1" s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9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N16" i="1" l="1"/>
  <c r="N28" i="1"/>
  <c r="O28" i="1" s="1"/>
  <c r="N41" i="1"/>
  <c r="N17" i="1"/>
  <c r="N42" i="1"/>
  <c r="O42" i="1" s="1"/>
  <c r="N13" i="1"/>
  <c r="O13" i="1" s="1"/>
  <c r="N12" i="1"/>
  <c r="O12" i="1" s="1"/>
  <c r="N29" i="1"/>
  <c r="O29" i="1" s="1"/>
  <c r="N38" i="1"/>
  <c r="O38" i="1" s="1"/>
  <c r="N14" i="1"/>
  <c r="O14" i="1" s="1"/>
  <c r="N37" i="1"/>
  <c r="O37" i="1" s="1"/>
  <c r="N36" i="1"/>
  <c r="O36" i="1" s="1"/>
  <c r="N24" i="1"/>
  <c r="O24" i="1" s="1"/>
  <c r="N18" i="1"/>
  <c r="O18" i="1" s="1"/>
  <c r="N26" i="1"/>
  <c r="O26" i="1" s="1"/>
  <c r="N25" i="1"/>
  <c r="O25" i="1" s="1"/>
  <c r="N27" i="1"/>
  <c r="O27" i="1" s="1"/>
  <c r="N15" i="1"/>
  <c r="O15" i="1" s="1"/>
  <c r="N39" i="1"/>
  <c r="O39" i="1" s="1"/>
  <c r="N40" i="1"/>
  <c r="O40" i="1" s="1"/>
  <c r="O41" i="1"/>
  <c r="O16" i="1" l="1"/>
  <c r="O17" i="1"/>
  <c r="N32" i="1"/>
  <c r="O32" i="1"/>
  <c r="N11" i="1"/>
  <c r="O11" i="1" s="1"/>
  <c r="N44" i="1"/>
  <c r="O44" i="1"/>
  <c r="N23" i="1"/>
  <c r="O23" i="1" s="1"/>
  <c r="N9" i="1"/>
  <c r="O9" i="1" s="1"/>
  <c r="N35" i="1"/>
  <c r="O35" i="1" s="1"/>
  <c r="N21" i="1"/>
  <c r="O21" i="1" s="1"/>
  <c r="N33" i="1"/>
  <c r="O33" i="1" s="1"/>
  <c r="N45" i="1"/>
  <c r="O45" i="1" s="1"/>
  <c r="N10" i="1"/>
  <c r="O10" i="1" s="1"/>
  <c r="N19" i="1"/>
  <c r="O19" i="1"/>
  <c r="N22" i="1"/>
  <c r="O22" i="1" s="1"/>
  <c r="N31" i="1"/>
  <c r="O31" i="1"/>
  <c r="N34" i="1"/>
  <c r="O34" i="1" s="1"/>
  <c r="N43" i="1"/>
  <c r="O43" i="1"/>
  <c r="N46" i="1"/>
  <c r="O46" i="1" s="1"/>
  <c r="N20" i="1"/>
  <c r="O20" i="1" s="1"/>
</calcChain>
</file>

<file path=xl/sharedStrings.xml><?xml version="1.0" encoding="utf-8"?>
<sst xmlns="http://schemas.openxmlformats.org/spreadsheetml/2006/main" count="271" uniqueCount="109">
  <si>
    <t>Calculate HRA at 45% of Basic salary</t>
  </si>
  <si>
    <t>Calculate the Annual Bonus as 1000 Gift Voucher plus 5% of Basic salary</t>
  </si>
  <si>
    <t>Calcualte Gross Salary</t>
  </si>
  <si>
    <t>Calculate professional tax at 5%</t>
  </si>
  <si>
    <t>Calcualte the Net Salary</t>
  </si>
  <si>
    <t>C_Code</t>
  </si>
  <si>
    <t>Gender</t>
  </si>
  <si>
    <t>M_Status</t>
  </si>
  <si>
    <t>Department</t>
  </si>
  <si>
    <t>Region</t>
  </si>
  <si>
    <t>Basic Salary</t>
  </si>
  <si>
    <t>Annual Bonus</t>
  </si>
  <si>
    <t>Gross Salary</t>
  </si>
  <si>
    <t>Professional Tax</t>
  </si>
  <si>
    <t>Net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</si>
  <si>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</si>
  <si>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</si>
  <si>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</si>
  <si>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</si>
  <si>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</si>
  <si>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</si>
  <si>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</si>
  <si>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</si>
  <si>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</si>
  <si>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</si>
  <si>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</si>
  <si>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</si>
  <si>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</si>
  <si>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</si>
  <si>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</si>
  <si>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</si>
  <si>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</si>
  <si>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</si>
  <si>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</si>
  <si>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</si>
  <si>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</si>
  <si>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</si>
  <si>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</si>
  <si>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</si>
  <si>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</si>
  <si>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</si>
  <si>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</si>
  <si>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</si>
  <si>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</si>
  <si>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</si>
  <si>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</si>
  <si>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</si>
  <si>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</si>
  <si>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</si>
  <si>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</si>
  <si>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</si>
  <si>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</si>
  <si>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</si>
  <si>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</si>
  <si>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</si>
  <si>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</si>
  <si>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</si>
  <si>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</si>
  <si>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</si>
  <si>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</si>
  <si>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</si>
  <si>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</si>
  <si>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</si>
  <si>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</si>
  <si>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</si>
  <si>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</si>
  <si>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</si>
  <si>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</si>
  <si>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</si>
  <si>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</si>
  <si>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</si>
  <si>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</si>
  <si>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</si>
  <si>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</si>
  <si>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</si>
  <si>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</si>
  <si>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</si>
  <si>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</si>
  <si>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</si>
  <si>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</si>
  <si>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</si>
  <si>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</si>
  <si>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</si>
  <si>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</si>
  <si>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</si>
  <si>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</si>
  <si>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</si>
  <si>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</si>
  <si>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</si>
  <si>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</si>
  <si>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</si>
  <si>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</si>
  <si>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</si>
  <si>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</si>
  <si>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</si>
  <si>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</si>
  <si>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</si>
  <si>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</si>
  <si>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</si>
  <si>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</si>
  <si>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</si>
  <si>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</si>
  <si>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First Name</t>
  </si>
  <si>
    <t>Last Name</t>
  </si>
  <si>
    <t>Birth date</t>
  </si>
  <si>
    <t>Annual HRA</t>
  </si>
  <si>
    <t>Grand Total</t>
  </si>
  <si>
    <t>Sum of Net Salary</t>
  </si>
  <si>
    <t>Sum of Gross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</si>
</sst>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2F549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F5496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15" fontId="0" fillId="0" borderId="0" xfId="0" applyNumberFormat="1" applyAlignment="1">
      <alignment horizontal="center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0" fontId="3" fillId="2" borderId="10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2" fontId="5" fillId="0" borderId="1" xfId="1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 wrapText="1"/>
    </xf>
    <xf numFmtId="0" fontId="3" fillId="2" borderId="10" xfId="0" applyFont="1" applyFill="1" applyBorder="1" applyAlignment="1">
      <alignment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9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border outline="0">
        <top style="medium">
          <color rgb="FFCCCCCC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2F549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navi B" refreshedDate="45460.754127777778" createdVersion="8" refreshedVersion="8" minRefreshableVersion="3" recordCount="38" xr:uid="{CC1A0B26-C7EC-4C4A-A0EA-43F0F8686F55}">
  <cacheSource type="worksheet">
    <worksheetSource name="Table1"/>
  </cacheSource>
  <cacheFields count="15">
    <cacheField name="C_Code" numFmtId="0">
      <sharedItems containsSemiMixedTypes="0" containsString="0" containsNumber="1" containsInteger="1" minValue="150773" maxValue="150995"/>
    </cacheField>
    <cacheField name="First Name" numFmtId="0">
      <sharedItems/>
    </cacheField>
    <cacheField name="Last Name" numFmtId="0">
      <sharedItems/>
    </cacheField>
    <cacheField name="Birth date" numFmtId="14">
      <sharedItems containsSemiMixedTypes="0" containsNonDate="0" containsDate="1" containsString="0" minDate="1957-10-30T00:00:00" maxDate="2004-04-16T00:00:00"/>
    </cacheField>
    <cacheField name="Gender" numFmtId="0">
      <sharedItems count="2">
        <s v="Female"/>
        <s v="Male"/>
      </sharedItems>
    </cacheField>
    <cacheField name="M_Status" numFmtId="0">
      <sharedItems/>
    </cacheField>
    <cacheField name="Department" numFmtId="0">
      <sharedItems count="11">
        <s v="FLM"/>
        <s v="Digital Marketing"/>
        <s v="Inside Sales"/>
        <s v="Marketing"/>
        <s v="Director"/>
        <s v="Learning &amp; Development"/>
        <s v="CEO"/>
        <s v="CCD"/>
        <s v="Operations"/>
        <s v="Finance"/>
        <s v="Sales"/>
      </sharedItems>
    </cacheField>
    <cacheField name="Region" numFmtId="0">
      <sharedItems/>
    </cacheField>
    <cacheField name="Basic Salary" numFmtId="0">
      <sharedItems containsSemiMixedTypes="0" containsString="0" containsNumber="1" containsInteger="1" minValue="15000" maxValue="92000"/>
    </cacheField>
    <cacheField name="Annual HRA" numFmtId="2">
      <sharedItems containsSemiMixedTypes="0" containsString="0" containsNumber="1" containsInteger="1" minValue="6750" maxValue="41400"/>
    </cacheField>
    <cacheField name="Annual Salary" numFmtId="2">
      <sharedItems containsSemiMixedTypes="0" containsString="0" containsNumber="1" containsInteger="1" minValue="180000" maxValue="1104000"/>
    </cacheField>
    <cacheField name="Annual Bonus" numFmtId="0">
      <sharedItems containsSemiMixedTypes="0" containsString="0" containsNumber="1" containsInteger="1" minValue="1750" maxValue="5600"/>
    </cacheField>
    <cacheField name="Gross Salary" numFmtId="0">
      <sharedItems containsSemiMixedTypes="0" containsString="0" containsNumber="1" containsInteger="1" minValue="188500" maxValue="1151000"/>
    </cacheField>
    <cacheField name="Professional Tax" numFmtId="0">
      <sharedItems containsSemiMixedTypes="0" containsString="0" containsNumber="1" containsInteger="1" minValue="9425" maxValue="57550"/>
    </cacheField>
    <cacheField name="Net Salary" numFmtId="0">
      <sharedItems containsSemiMixedTypes="0" containsString="0" containsNumber="1" containsInteger="1" minValue="179075" maxValue="1093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150834"/>
    <s v="Ram"/>
    <s v="Ambradkar"/>
    <d v="1985-06-01T00:00:00"/>
    <x v="0"/>
    <s v="Married"/>
    <x v="0"/>
    <s v="North"/>
    <n v="48000"/>
    <n v="21600"/>
    <n v="576000"/>
    <n v="3400"/>
    <n v="601000"/>
    <n v="30050"/>
    <n v="570950"/>
  </r>
  <r>
    <n v="150784"/>
    <s v="Sachin"/>
    <s v="Bangera"/>
    <d v="1977-08-28T00:00:00"/>
    <x v="0"/>
    <s v="Single"/>
    <x v="1"/>
    <s v="North"/>
    <n v="35000"/>
    <n v="15750"/>
    <n v="420000"/>
    <n v="2750"/>
    <n v="438500"/>
    <n v="21925"/>
    <n v="416575"/>
  </r>
  <r>
    <n v="150791"/>
    <s v="Rajesh"/>
    <s v="Bohra"/>
    <d v="1963-12-01T00:00:00"/>
    <x v="0"/>
    <s v="Married"/>
    <x v="1"/>
    <s v="North"/>
    <n v="67000"/>
    <n v="30150"/>
    <n v="804000"/>
    <n v="4350"/>
    <n v="838500"/>
    <n v="41925"/>
    <n v="796575"/>
  </r>
  <r>
    <n v="150940"/>
    <s v="Rajeesh"/>
    <s v="C"/>
    <d v="1973-08-30T00:00:00"/>
    <x v="1"/>
    <s v="Single"/>
    <x v="2"/>
    <s v="South"/>
    <n v="87000"/>
    <n v="39150"/>
    <n v="1044000"/>
    <n v="5350"/>
    <n v="1088500"/>
    <n v="54425"/>
    <n v="1034075"/>
  </r>
  <r>
    <n v="150777"/>
    <s v="Melwyn"/>
    <s v="Crasto"/>
    <d v="1957-10-30T00:00:00"/>
    <x v="1"/>
    <s v="Married"/>
    <x v="3"/>
    <s v="North"/>
    <n v="22000"/>
    <n v="9900"/>
    <n v="264000"/>
    <n v="2100"/>
    <n v="276000"/>
    <n v="13800"/>
    <n v="262200"/>
  </r>
  <r>
    <n v="150805"/>
    <s v="Rajesh"/>
    <s v="Dedhia"/>
    <d v="1971-08-27T00:00:00"/>
    <x v="1"/>
    <s v="Married"/>
    <x v="4"/>
    <s v="North"/>
    <n v="91000"/>
    <n v="40950"/>
    <n v="1092000"/>
    <n v="5550"/>
    <n v="1138500"/>
    <n v="56925"/>
    <n v="1081575"/>
  </r>
  <r>
    <n v="150990"/>
    <s v="Dattatray"/>
    <s v="Desai"/>
    <d v="1999-08-28T00:00:00"/>
    <x v="1"/>
    <s v="Married"/>
    <x v="5"/>
    <s v="Mid West"/>
    <n v="77000"/>
    <n v="34650"/>
    <n v="924000"/>
    <n v="4850"/>
    <n v="963500"/>
    <n v="48175"/>
    <n v="915325"/>
  </r>
  <r>
    <n v="150989"/>
    <s v="Vishnu"/>
    <s v="Desai"/>
    <d v="1990-08-28T00:00:00"/>
    <x v="1"/>
    <s v="Married"/>
    <x v="1"/>
    <s v="Mid West"/>
    <n v="45000"/>
    <n v="20250"/>
    <n v="540000"/>
    <n v="3250"/>
    <n v="563500"/>
    <n v="28175"/>
    <n v="535325"/>
  </r>
  <r>
    <n v="150881"/>
    <s v="Dinesh"/>
    <s v="Dhanuka"/>
    <d v="1983-01-21T00:00:00"/>
    <x v="1"/>
    <s v="Single"/>
    <x v="1"/>
    <s v="East"/>
    <n v="92000"/>
    <n v="41400"/>
    <n v="1104000"/>
    <n v="5600"/>
    <n v="1151000"/>
    <n v="57550"/>
    <n v="1093450"/>
  </r>
  <r>
    <n v="150814"/>
    <s v="Heena"/>
    <s v="Dongre"/>
    <d v="1971-11-09T00:00:00"/>
    <x v="1"/>
    <s v="Married"/>
    <x v="2"/>
    <s v="North"/>
    <n v="50000"/>
    <n v="22500"/>
    <n v="600000"/>
    <n v="3500"/>
    <n v="626000"/>
    <n v="31300"/>
    <n v="594700"/>
  </r>
  <r>
    <n v="150937"/>
    <s v="Dhiren"/>
    <s v="Haria"/>
    <d v="1967-08-16T00:00:00"/>
    <x v="1"/>
    <s v="Married"/>
    <x v="5"/>
    <s v="South"/>
    <n v="37000"/>
    <n v="16650"/>
    <n v="444000"/>
    <n v="2850"/>
    <n v="463500"/>
    <n v="23175"/>
    <n v="440325"/>
  </r>
  <r>
    <n v="150888"/>
    <s v="Gururaj"/>
    <s v="Joshi"/>
    <d v="1980-01-01T00:00:00"/>
    <x v="1"/>
    <s v="Married"/>
    <x v="5"/>
    <s v="East"/>
    <n v="43000"/>
    <n v="19350"/>
    <n v="516000"/>
    <n v="3150"/>
    <n v="538500"/>
    <n v="26925"/>
    <n v="511575"/>
  </r>
  <r>
    <n v="150865"/>
    <s v="Ruffina"/>
    <s v="Joshi"/>
    <d v="1985-08-20T00:00:00"/>
    <x v="0"/>
    <s v="Married"/>
    <x v="6"/>
    <s v="East"/>
    <n v="90000"/>
    <n v="40500"/>
    <n v="1080000"/>
    <n v="5500"/>
    <n v="1126000"/>
    <n v="56300"/>
    <n v="1069700"/>
  </r>
  <r>
    <n v="150858"/>
    <s v="Jagjit"/>
    <s v="Kahlon"/>
    <d v="1995-05-27T00:00:00"/>
    <x v="1"/>
    <s v="Married"/>
    <x v="7"/>
    <s v="East"/>
    <n v="34000"/>
    <n v="15300"/>
    <n v="408000"/>
    <n v="2700"/>
    <n v="426000"/>
    <n v="21300"/>
    <n v="404700"/>
  </r>
  <r>
    <n v="150930"/>
    <s v="Piyush"/>
    <s v="Kamdar"/>
    <d v="2001-05-16T00:00:00"/>
    <x v="1"/>
    <s v="Married"/>
    <x v="1"/>
    <s v="South"/>
    <n v="82000"/>
    <n v="36900"/>
    <n v="984000"/>
    <n v="5100"/>
    <n v="1026000"/>
    <n v="51300"/>
    <n v="974700"/>
  </r>
  <r>
    <n v="150894"/>
    <s v="D"/>
    <s v="Kulkarni"/>
    <d v="2001-08-21T00:00:00"/>
    <x v="1"/>
    <s v="Married"/>
    <x v="2"/>
    <s v="South"/>
    <n v="67000"/>
    <n v="30150"/>
    <n v="804000"/>
    <n v="4350"/>
    <n v="838500"/>
    <n v="41925"/>
    <n v="796575"/>
  </r>
  <r>
    <n v="150947"/>
    <s v="Raju"/>
    <s v="Manek"/>
    <d v="1991-07-30T00:00:00"/>
    <x v="0"/>
    <s v="Married"/>
    <x v="7"/>
    <s v="South"/>
    <n v="85000"/>
    <n v="38250"/>
    <n v="1020000"/>
    <n v="5250"/>
    <n v="1063500"/>
    <n v="53175"/>
    <n v="1010325"/>
  </r>
  <r>
    <n v="150905"/>
    <s v="Yogesh"/>
    <s v="Mansharamani"/>
    <d v="1984-05-17T00:00:00"/>
    <x v="0"/>
    <s v="Single"/>
    <x v="0"/>
    <s v="South"/>
    <n v="62000"/>
    <n v="27900"/>
    <n v="744000"/>
    <n v="4100"/>
    <n v="776000"/>
    <n v="38800"/>
    <n v="737200"/>
  </r>
  <r>
    <n v="150995"/>
    <s v="Satish"/>
    <s v="Pasari"/>
    <d v="1996-09-22T00:00:00"/>
    <x v="1"/>
    <s v="Married"/>
    <x v="2"/>
    <s v="Mid West"/>
    <n v="15000"/>
    <n v="6750"/>
    <n v="180000"/>
    <n v="1750"/>
    <n v="188500"/>
    <n v="9425"/>
    <n v="179075"/>
  </r>
  <r>
    <n v="150912"/>
    <s v="Nitin"/>
    <s v="Patki"/>
    <d v="2003-01-08T00:00:00"/>
    <x v="0"/>
    <s v="Married"/>
    <x v="8"/>
    <s v="South"/>
    <n v="81000"/>
    <n v="36450"/>
    <n v="972000"/>
    <n v="5050"/>
    <n v="1013500"/>
    <n v="50675"/>
    <n v="962825"/>
  </r>
  <r>
    <n v="150921"/>
    <s v="Prem"/>
    <s v="Pherwani"/>
    <d v="2004-04-15T00:00:00"/>
    <x v="1"/>
    <s v="Married"/>
    <x v="9"/>
    <s v="South"/>
    <n v="19000"/>
    <n v="8550"/>
    <n v="228000"/>
    <n v="1950"/>
    <n v="238500"/>
    <n v="11925"/>
    <n v="226575"/>
  </r>
  <r>
    <n v="150851"/>
    <s v="Sudesh"/>
    <s v="Pillai"/>
    <d v="1980-05-27T00:00:00"/>
    <x v="1"/>
    <s v="Single"/>
    <x v="2"/>
    <s v="East"/>
    <n v="75000"/>
    <n v="33750"/>
    <n v="900000"/>
    <n v="4750"/>
    <n v="938500"/>
    <n v="46925"/>
    <n v="891575"/>
  </r>
  <r>
    <n v="150867"/>
    <s v="Boneca"/>
    <s v="Rego"/>
    <d v="1979-06-22T00:00:00"/>
    <x v="0"/>
    <s v="Single"/>
    <x v="9"/>
    <s v="East"/>
    <n v="49000"/>
    <n v="22050"/>
    <n v="588000"/>
    <n v="3450"/>
    <n v="613500"/>
    <n v="30675"/>
    <n v="582825"/>
  </r>
  <r>
    <n v="150899"/>
    <s v="Sharadchandra"/>
    <s v="Riswadkar"/>
    <d v="2002-05-24T00:00:00"/>
    <x v="1"/>
    <s v="Married"/>
    <x v="7"/>
    <s v="South"/>
    <n v="50000"/>
    <n v="22500"/>
    <n v="600000"/>
    <n v="3500"/>
    <n v="626000"/>
    <n v="31300"/>
    <n v="594700"/>
  </r>
  <r>
    <n v="150975"/>
    <s v="Simon"/>
    <s v="Rodrigues"/>
    <d v="1986-03-07T00:00:00"/>
    <x v="1"/>
    <s v="Married"/>
    <x v="9"/>
    <s v="Mid West"/>
    <n v="83000"/>
    <n v="37350"/>
    <n v="996000"/>
    <n v="5150"/>
    <n v="1038500"/>
    <n v="51925"/>
    <n v="986575"/>
  </r>
  <r>
    <n v="150901"/>
    <s v="Ashok"/>
    <s v="Samtaney"/>
    <d v="1990-03-14T00:00:00"/>
    <x v="0"/>
    <s v="Married"/>
    <x v="10"/>
    <s v="South"/>
    <n v="53000"/>
    <n v="23850"/>
    <n v="636000"/>
    <n v="3650"/>
    <n v="663500"/>
    <n v="33175"/>
    <n v="630325"/>
  </r>
  <r>
    <n v="150968"/>
    <s v="Praful"/>
    <s v="Savla"/>
    <d v="2001-11-13T00:00:00"/>
    <x v="1"/>
    <s v="Married"/>
    <x v="8"/>
    <s v="South"/>
    <n v="65000"/>
    <n v="29250"/>
    <n v="780000"/>
    <n v="4250"/>
    <n v="813500"/>
    <n v="40675"/>
    <n v="772825"/>
  </r>
  <r>
    <n v="150773"/>
    <s v="Stan"/>
    <s v="Serrao"/>
    <d v="1973-07-15T00:00:00"/>
    <x v="1"/>
    <s v="Married"/>
    <x v="9"/>
    <s v="North"/>
    <n v="85000"/>
    <n v="38250"/>
    <n v="1020000"/>
    <n v="5250"/>
    <n v="1063500"/>
    <n v="53175"/>
    <n v="1010325"/>
  </r>
  <r>
    <n v="150840"/>
    <s v="Piyush"/>
    <s v="Shah"/>
    <d v="1963-05-05T00:00:00"/>
    <x v="0"/>
    <s v="Married"/>
    <x v="2"/>
    <s v="East"/>
    <n v="20000"/>
    <n v="9000"/>
    <n v="240000"/>
    <n v="2000"/>
    <n v="251000"/>
    <n v="12550"/>
    <n v="238450"/>
  </r>
  <r>
    <n v="150850"/>
    <s v="Dhiren"/>
    <s v="Sheth"/>
    <d v="1987-09-07T00:00:00"/>
    <x v="1"/>
    <s v="Married"/>
    <x v="7"/>
    <s v="East"/>
    <n v="47000"/>
    <n v="21150"/>
    <n v="564000"/>
    <n v="3350"/>
    <n v="588500"/>
    <n v="29425"/>
    <n v="559075"/>
  </r>
  <r>
    <n v="150962"/>
    <s v="Shankar"/>
    <s v="Shetty"/>
    <d v="2003-06-01T00:00:00"/>
    <x v="0"/>
    <s v="Married"/>
    <x v="4"/>
    <s v="South"/>
    <n v="87000"/>
    <n v="39150"/>
    <n v="1044000"/>
    <n v="5350"/>
    <n v="1088500"/>
    <n v="54425"/>
    <n v="1034075"/>
  </r>
  <r>
    <n v="150954"/>
    <s v="Kawdoor"/>
    <s v="Shetty"/>
    <d v="1997-03-06T00:00:00"/>
    <x v="0"/>
    <s v="Married"/>
    <x v="10"/>
    <s v="South"/>
    <n v="57000"/>
    <n v="25650"/>
    <n v="684000"/>
    <n v="3850"/>
    <n v="713500"/>
    <n v="35675"/>
    <n v="677825"/>
  </r>
  <r>
    <n v="150874"/>
    <s v="Venitha"/>
    <s v="Shetty"/>
    <d v="2003-09-26T00:00:00"/>
    <x v="0"/>
    <s v="Married"/>
    <x v="3"/>
    <s v="East"/>
    <n v="27000"/>
    <n v="12150"/>
    <n v="324000"/>
    <n v="2350"/>
    <n v="338500"/>
    <n v="16925"/>
    <n v="321575"/>
  </r>
  <r>
    <n v="150798"/>
    <s v="Tulsidas"/>
    <s v="Shetty"/>
    <d v="1977-05-31T00:00:00"/>
    <x v="0"/>
    <s v="Married"/>
    <x v="1"/>
    <s v="North"/>
    <n v="81000"/>
    <n v="36450"/>
    <n v="972000"/>
    <n v="5050"/>
    <n v="1013500"/>
    <n v="50675"/>
    <n v="962825"/>
  </r>
  <r>
    <n v="150830"/>
    <s v="Rajeev"/>
    <s v="Singh"/>
    <d v="1979-07-01T00:00:00"/>
    <x v="0"/>
    <s v="Married"/>
    <x v="10"/>
    <s v="North"/>
    <n v="52000"/>
    <n v="23400"/>
    <n v="624000"/>
    <n v="3600"/>
    <n v="651000"/>
    <n v="32550"/>
    <n v="618450"/>
  </r>
  <r>
    <n v="150929"/>
    <s v="Bobby"/>
    <s v="Tanna"/>
    <d v="1973-03-16T00:00:00"/>
    <x v="1"/>
    <s v="Married"/>
    <x v="3"/>
    <s v="South"/>
    <n v="58000"/>
    <n v="26100"/>
    <n v="696000"/>
    <n v="3900"/>
    <n v="726000"/>
    <n v="36300"/>
    <n v="689700"/>
  </r>
  <r>
    <n v="150982"/>
    <s v="Jitendra"/>
    <s v="Thacker"/>
    <d v="1997-05-24T00:00:00"/>
    <x v="1"/>
    <s v="Married"/>
    <x v="3"/>
    <s v="Mid West"/>
    <n v="47000"/>
    <n v="21150"/>
    <n v="564000"/>
    <n v="3350"/>
    <n v="588500"/>
    <n v="29425"/>
    <n v="559075"/>
  </r>
  <r>
    <n v="150821"/>
    <s v="Yashraj"/>
    <s v="Vaidya"/>
    <d v="1982-01-15T00:00:00"/>
    <x v="1"/>
    <s v="Single"/>
    <x v="7"/>
    <s v="North"/>
    <n v="26000"/>
    <n v="11700"/>
    <n v="312000"/>
    <n v="2300"/>
    <n v="326000"/>
    <n v="16300"/>
    <n v="309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69DF3-889A-4A0C-BD29-61B5CF4EA4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3:C24" firstHeaderRow="0" firstDataRow="1" firstDataCol="1"/>
  <pivotFields count="15">
    <pivotField showAll="0"/>
    <pivotField showAll="0"/>
    <pivotField showAll="0"/>
    <pivotField numFmtId="14" showAll="0"/>
    <pivotField axis="axisRow" showAll="0" sortType="ascending">
      <items count="3">
        <item x="0"/>
        <item x="1"/>
        <item t="default"/>
      </items>
    </pivotField>
    <pivotField showAll="0"/>
    <pivotField axis="axisRow" showAll="0">
      <items count="12">
        <item x="7"/>
        <item x="6"/>
        <item x="1"/>
        <item x="4"/>
        <item x="9"/>
        <item x="0"/>
        <item x="2"/>
        <item x="5"/>
        <item x="3"/>
        <item x="8"/>
        <item x="10"/>
        <item t="default"/>
      </items>
    </pivotField>
    <pivotField showAll="0"/>
    <pivotField showAll="0"/>
    <pivotField numFmtId="2" showAll="0"/>
    <pivotField numFmtId="2" showAll="0"/>
    <pivotField showAll="0"/>
    <pivotField dataField="1" showAll="0"/>
    <pivotField showAll="0"/>
    <pivotField dataField="1" showAll="0"/>
  </pivotFields>
  <rowFields count="2">
    <field x="4"/>
    <field x="6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>
      <x v="1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Salary" fld="12" baseField="0" baseItem="0"/>
    <dataField name="Sum of Net Salary" fld="14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9A8275-788D-4BBA-9B56-05FFB856C90A}" name="Table1" displayName="Table1" ref="B8:O46" totalsRowShown="0" headerRowDxfId="18" dataDxfId="16" headerRowBorderDxfId="17" tableBorderDxfId="15" totalsRowBorderDxfId="14">
  <autoFilter ref="B8:O46" xr:uid="{579A8275-788D-4BBA-9B56-05FFB856C90A}"/>
  <tableColumns count="14">
    <tableColumn id="1" xr3:uid="{A6742E51-7DDF-409C-BB15-F2D2DDE0F908}" name="C_Code" dataDxfId="13"/>
    <tableColumn id="2" xr3:uid="{BCAA7EB1-ECA1-4823-9213-CEEE371D82B2}" name="First Name" dataDxfId="12"/>
    <tableColumn id="3" xr3:uid="{0A35A3FF-54FC-4E52-AD5C-99D101F99734}" name="Last Name" dataDxfId="11"/>
    <tableColumn id="4" xr3:uid="{07C0EDC3-F430-4403-B86F-9DA0BC61DF05}" name="Birth date" dataDxfId="10"/>
    <tableColumn id="5" xr3:uid="{440BC2D8-8239-4872-A5D1-4ED1A35E64D2}" name="Gender" dataDxfId="9"/>
    <tableColumn id="6" xr3:uid="{78100E42-8BB1-44C1-B600-5D002B911C23}" name="M_Status" dataDxfId="8"/>
    <tableColumn id="7" xr3:uid="{DBBB15A4-90E1-412D-A73D-275587F98F09}" name="Department" dataDxfId="7"/>
    <tableColumn id="8" xr3:uid="{2C1C21E3-668E-46D0-9381-FDD03474D3EE}" name="Region" dataDxfId="6"/>
    <tableColumn id="9" xr3:uid="{2DB2BCC0-E19A-453B-B489-FD89E244C64A}" name="Basic Salary" dataDxfId="5"/>
    <tableColumn id="10" xr3:uid="{3DA84E1A-E451-4EA1-ACF3-B9B8D01DCFE1}" name="Annual HRA" dataDxfId="4">
      <calculatedColumnFormula>45%*Table1[[#This Row],[Basic Salary]]</calculatedColumnFormula>
    </tableColumn>
    <tableColumn id="11" xr3:uid="{CC3EDE0E-6ECE-4253-983B-E50C046A499A}" name="Annual Bonus" dataDxfId="3">
      <calculatedColumnFormula>0.05*Table1[[#This Row],[Basic Salary]]+1000</calculatedColumnFormula>
    </tableColumn>
    <tableColumn id="12" xr3:uid="{D2C1F8B4-88A6-42E1-B679-7C4969E6F9F8}" name="Gross Salary" dataDxfId="2">
      <calculatedColumnFormula>SUM(Table1[[#This Row],[Basic Salary]:[Annual HRA]])</calculatedColumnFormula>
    </tableColumn>
    <tableColumn id="13" xr3:uid="{6109DC8B-87A9-46E4-B461-78A28ECB422D}" name="Professional Tax" dataDxfId="1">
      <calculatedColumnFormula>0.05*Table1[[#This Row],[Gross Salary]]</calculatedColumnFormula>
    </tableColumn>
    <tableColumn id="14" xr3:uid="{56D90B9E-F9F4-45A2-9E49-0E4A5DF152C9}" name="Net Salary" dataDxfId="0">
      <calculatedColumnFormula>Table1[[#This Row],[Gross Salary]]-Table1[[#This Row],[Professional Tax]]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29E2-1A53-4C1F-B561-5E0BA82CE57F}">
  <sheetPr>
    <tabColor theme="0"/>
  </sheetPr>
  <dimension ref="B2:AA1002"/>
  <sheetViews>
    <sheetView showGridLines="0" tabSelected="1" topLeftCell="C1" zoomScale="66" zoomScaleNormal="66" workbookViewId="0">
      <selection activeCell="Q6" sqref="Q6"/>
    </sheetView>
  </sheetViews>
  <sheetFormatPr defaultRowHeight="14.4" x14ac:dyDescent="0.3"/>
  <cols>
    <col min="2" max="2" width="15.5546875" bestFit="1" customWidth="1"/>
    <col min="3" max="3" width="19.21875" customWidth="1"/>
    <col min="4" max="4" width="19" bestFit="1" customWidth="1"/>
    <col min="5" max="5" width="18.6640625" bestFit="1" customWidth="1"/>
    <col min="6" max="6" width="15.5546875" bestFit="1" customWidth="1"/>
    <col min="7" max="7" width="18" bestFit="1" customWidth="1"/>
    <col min="8" max="8" width="20.88671875" bestFit="1" customWidth="1"/>
    <col min="9" max="9" width="15.109375" bestFit="1" customWidth="1"/>
    <col min="10" max="10" width="20.44140625" bestFit="1" customWidth="1"/>
    <col min="11" max="11" width="20.77734375" bestFit="1" customWidth="1"/>
    <col min="12" max="13" width="23" bestFit="1" customWidth="1"/>
    <col min="14" max="14" width="20.88671875" bestFit="1" customWidth="1"/>
    <col min="15" max="15" width="25.44140625" bestFit="1" customWidth="1"/>
    <col min="16" max="16" width="19" bestFit="1" customWidth="1"/>
  </cols>
  <sheetData>
    <row r="2" spans="2:27" ht="18" x14ac:dyDescent="0.35">
      <c r="B2" s="7">
        <v>1</v>
      </c>
      <c r="C2" s="24" t="s">
        <v>0</v>
      </c>
      <c r="D2" s="24"/>
      <c r="E2" s="24"/>
      <c r="F2" s="24"/>
      <c r="G2" s="24"/>
      <c r="H2" s="24"/>
      <c r="I2" s="24"/>
      <c r="J2" s="1"/>
      <c r="K2" s="1"/>
      <c r="L2" s="1"/>
      <c r="M2" s="1"/>
      <c r="N2" s="1"/>
      <c r="O2" s="1"/>
    </row>
    <row r="3" spans="2:27" ht="15" customHeight="1" x14ac:dyDescent="0.35">
      <c r="B3" s="7">
        <v>2</v>
      </c>
      <c r="C3" s="24" t="s">
        <v>1</v>
      </c>
      <c r="D3" s="24"/>
      <c r="E3" s="24"/>
      <c r="F3" s="24"/>
      <c r="G3" s="24"/>
      <c r="H3" s="24"/>
      <c r="I3" s="2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" customHeight="1" x14ac:dyDescent="0.35">
      <c r="B4" s="7">
        <v>3</v>
      </c>
      <c r="C4" s="24" t="s">
        <v>2</v>
      </c>
      <c r="D4" s="24"/>
      <c r="E4" s="24"/>
      <c r="F4" s="24"/>
      <c r="G4" s="24"/>
      <c r="H4" s="24"/>
      <c r="I4" s="2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" customHeight="1" x14ac:dyDescent="0.35">
      <c r="B5" s="7">
        <v>4</v>
      </c>
      <c r="C5" s="24" t="s">
        <v>3</v>
      </c>
      <c r="D5" s="24"/>
      <c r="E5" s="24"/>
      <c r="F5" s="24"/>
      <c r="G5" s="24"/>
      <c r="H5" s="24"/>
      <c r="I5" s="24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" customHeight="1" x14ac:dyDescent="0.35">
      <c r="B6" s="7">
        <v>5</v>
      </c>
      <c r="C6" s="24" t="s">
        <v>4</v>
      </c>
      <c r="D6" s="24"/>
      <c r="E6" s="24"/>
      <c r="F6" s="24"/>
      <c r="G6" s="24"/>
      <c r="H6" s="24"/>
      <c r="I6" s="2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8.600000000000001" thickBot="1" x14ac:dyDescent="0.35">
      <c r="B8" s="11" t="s">
        <v>5</v>
      </c>
      <c r="C8" s="12" t="s">
        <v>102</v>
      </c>
      <c r="D8" s="12" t="s">
        <v>103</v>
      </c>
      <c r="E8" s="12" t="s">
        <v>104</v>
      </c>
      <c r="F8" s="12" t="s">
        <v>6</v>
      </c>
      <c r="G8" s="12" t="s">
        <v>7</v>
      </c>
      <c r="H8" s="12" t="s">
        <v>8</v>
      </c>
      <c r="I8" s="12" t="s">
        <v>9</v>
      </c>
      <c r="J8" s="12" t="s">
        <v>10</v>
      </c>
      <c r="K8" s="13" t="s">
        <v>105</v>
      </c>
      <c r="L8" s="13" t="s">
        <v>11</v>
      </c>
      <c r="M8" s="13" t="s">
        <v>12</v>
      </c>
      <c r="N8" s="13" t="s">
        <v>13</v>
      </c>
      <c r="O8" s="14" t="s">
        <v>14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18.600000000000001" thickBot="1" x14ac:dyDescent="0.35">
      <c r="B9" s="15">
        <v>150834</v>
      </c>
      <c r="C9" s="16" t="s">
        <v>15</v>
      </c>
      <c r="D9" s="16" t="s">
        <v>16</v>
      </c>
      <c r="E9" s="17">
        <v>31199</v>
      </c>
      <c r="F9" s="16" t="s">
        <v>17</v>
      </c>
      <c r="G9" s="16" t="s">
        <v>18</v>
      </c>
      <c r="H9" s="16" t="s">
        <v>19</v>
      </c>
      <c r="I9" s="16" t="s">
        <v>20</v>
      </c>
      <c r="J9" s="16">
        <v>48000</v>
      </c>
      <c r="K9" s="18">
        <f>45%*Table1[[#This Row],[Basic Salary]]</f>
        <v>21600</v>
      </c>
      <c r="L9" s="16">
        <f>0.05*Table1[[#This Row],[Basic Salary]]+1000</f>
        <v>3400</v>
      </c>
      <c r="M9" s="16">
        <f>SUM(Table1[[#This Row],[Basic Salary]:[Annual HRA]])</f>
        <v>69600</v>
      </c>
      <c r="N9" s="16">
        <f>0.05*Table1[[#This Row],[Gross Salary]]</f>
        <v>3480</v>
      </c>
      <c r="O9" s="25">
        <f>Table1[[#This Row],[Gross Salary]]-Table1[[#This Row],[Professional Tax]]</f>
        <v>66120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8.600000000000001" thickBot="1" x14ac:dyDescent="0.35">
      <c r="B10" s="15">
        <v>150784</v>
      </c>
      <c r="C10" s="16" t="s">
        <v>21</v>
      </c>
      <c r="D10" s="16" t="s">
        <v>22</v>
      </c>
      <c r="E10" s="17">
        <v>28365</v>
      </c>
      <c r="F10" s="16" t="s">
        <v>17</v>
      </c>
      <c r="G10" s="16" t="s">
        <v>23</v>
      </c>
      <c r="H10" s="16" t="s">
        <v>24</v>
      </c>
      <c r="I10" s="16" t="s">
        <v>20</v>
      </c>
      <c r="J10" s="16">
        <v>35000</v>
      </c>
      <c r="K10" s="19">
        <f>45%*Table1[[#This Row],[Basic Salary]]</f>
        <v>15750</v>
      </c>
      <c r="L10" s="16">
        <f>0.05*Table1[[#This Row],[Basic Salary]]+1000</f>
        <v>2750</v>
      </c>
      <c r="M10" s="16">
        <f>SUM(Table1[[#This Row],[Basic Salary]:[Annual HRA]])</f>
        <v>50750</v>
      </c>
      <c r="N10" s="16">
        <f>0.05*Table1[[#This Row],[Gross Salary]]</f>
        <v>2537.5</v>
      </c>
      <c r="O10" s="25">
        <f>Table1[[#This Row],[Gross Salary]]-Table1[[#This Row],[Professional Tax]]</f>
        <v>48212.5</v>
      </c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8.600000000000001" thickBot="1" x14ac:dyDescent="0.35">
      <c r="B11" s="15">
        <v>150791</v>
      </c>
      <c r="C11" s="16" t="s">
        <v>25</v>
      </c>
      <c r="D11" s="16" t="s">
        <v>26</v>
      </c>
      <c r="E11" s="17">
        <v>23346</v>
      </c>
      <c r="F11" s="16" t="s">
        <v>17</v>
      </c>
      <c r="G11" s="16" t="s">
        <v>18</v>
      </c>
      <c r="H11" s="16" t="s">
        <v>24</v>
      </c>
      <c r="I11" s="16" t="s">
        <v>20</v>
      </c>
      <c r="J11" s="16">
        <v>67000</v>
      </c>
      <c r="K11" s="19">
        <f>45%*Table1[[#This Row],[Basic Salary]]</f>
        <v>30150</v>
      </c>
      <c r="L11" s="16">
        <f>0.05*Table1[[#This Row],[Basic Salary]]+1000</f>
        <v>4350</v>
      </c>
      <c r="M11" s="16">
        <f>SUM(Table1[[#This Row],[Basic Salary]:[Annual HRA]])</f>
        <v>97150</v>
      </c>
      <c r="N11" s="16">
        <f>0.05*Table1[[#This Row],[Gross Salary]]</f>
        <v>4857.5</v>
      </c>
      <c r="O11" s="25">
        <f>Table1[[#This Row],[Gross Salary]]-Table1[[#This Row],[Professional Tax]]</f>
        <v>92292.5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18.600000000000001" thickBot="1" x14ac:dyDescent="0.35">
      <c r="B12" s="15">
        <v>150940</v>
      </c>
      <c r="C12" s="16" t="s">
        <v>27</v>
      </c>
      <c r="D12" s="16" t="s">
        <v>28</v>
      </c>
      <c r="E12" s="17">
        <v>26906</v>
      </c>
      <c r="F12" s="16" t="s">
        <v>29</v>
      </c>
      <c r="G12" s="16" t="s">
        <v>23</v>
      </c>
      <c r="H12" s="16" t="s">
        <v>30</v>
      </c>
      <c r="I12" s="16" t="s">
        <v>31</v>
      </c>
      <c r="J12" s="16">
        <v>87000</v>
      </c>
      <c r="K12" s="19">
        <f>45%*Table1[[#This Row],[Basic Salary]]</f>
        <v>39150</v>
      </c>
      <c r="L12" s="16">
        <f>0.05*Table1[[#This Row],[Basic Salary]]+1000</f>
        <v>5350</v>
      </c>
      <c r="M12" s="16">
        <f>SUM(Table1[[#This Row],[Basic Salary]:[Annual HRA]])</f>
        <v>126150</v>
      </c>
      <c r="N12" s="16">
        <f>0.05*Table1[[#This Row],[Gross Salary]]</f>
        <v>6307.5</v>
      </c>
      <c r="O12" s="25">
        <f>Table1[[#This Row],[Gross Salary]]-Table1[[#This Row],[Professional Tax]]</f>
        <v>119842.5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8.600000000000001" thickBot="1" x14ac:dyDescent="0.35">
      <c r="B13" s="15">
        <v>150777</v>
      </c>
      <c r="C13" s="16" t="s">
        <v>32</v>
      </c>
      <c r="D13" s="16" t="s">
        <v>33</v>
      </c>
      <c r="E13" s="17">
        <v>21123</v>
      </c>
      <c r="F13" s="16" t="s">
        <v>29</v>
      </c>
      <c r="G13" s="16" t="s">
        <v>18</v>
      </c>
      <c r="H13" s="16" t="s">
        <v>34</v>
      </c>
      <c r="I13" s="16" t="s">
        <v>20</v>
      </c>
      <c r="J13" s="16">
        <v>22000</v>
      </c>
      <c r="K13" s="19">
        <f>45%*Table1[[#This Row],[Basic Salary]]</f>
        <v>9900</v>
      </c>
      <c r="L13" s="16">
        <f>0.05*Table1[[#This Row],[Basic Salary]]+1000</f>
        <v>2100</v>
      </c>
      <c r="M13" s="16">
        <f>SUM(Table1[[#This Row],[Basic Salary]:[Annual HRA]])</f>
        <v>31900</v>
      </c>
      <c r="N13" s="16">
        <f>0.05*Table1[[#This Row],[Gross Salary]]</f>
        <v>1595</v>
      </c>
      <c r="O13" s="25">
        <f>Table1[[#This Row],[Gross Salary]]-Table1[[#This Row],[Professional Tax]]</f>
        <v>30305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18.600000000000001" thickBot="1" x14ac:dyDescent="0.35">
      <c r="B14" s="15">
        <v>150805</v>
      </c>
      <c r="C14" s="16" t="s">
        <v>25</v>
      </c>
      <c r="D14" s="16" t="s">
        <v>35</v>
      </c>
      <c r="E14" s="17">
        <v>26172</v>
      </c>
      <c r="F14" s="16" t="s">
        <v>29</v>
      </c>
      <c r="G14" s="16" t="s">
        <v>18</v>
      </c>
      <c r="H14" s="16" t="s">
        <v>36</v>
      </c>
      <c r="I14" s="16" t="s">
        <v>20</v>
      </c>
      <c r="J14" s="16">
        <v>91000</v>
      </c>
      <c r="K14" s="19">
        <f>45%*Table1[[#This Row],[Basic Salary]]</f>
        <v>40950</v>
      </c>
      <c r="L14" s="16">
        <f>0.05*Table1[[#This Row],[Basic Salary]]+1000</f>
        <v>5550</v>
      </c>
      <c r="M14" s="16">
        <f>SUM(Table1[[#This Row],[Basic Salary]:[Annual HRA]])</f>
        <v>131950</v>
      </c>
      <c r="N14" s="16">
        <f>0.05*Table1[[#This Row],[Gross Salary]]</f>
        <v>6597.5</v>
      </c>
      <c r="O14" s="25">
        <f>Table1[[#This Row],[Gross Salary]]-Table1[[#This Row],[Professional Tax]]</f>
        <v>125352.5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36.6" thickBot="1" x14ac:dyDescent="0.35">
      <c r="B15" s="15">
        <v>150990</v>
      </c>
      <c r="C15" s="16" t="s">
        <v>37</v>
      </c>
      <c r="D15" s="16" t="s">
        <v>38</v>
      </c>
      <c r="E15" s="17">
        <v>36400</v>
      </c>
      <c r="F15" s="16" t="s">
        <v>29</v>
      </c>
      <c r="G15" s="16" t="s">
        <v>18</v>
      </c>
      <c r="H15" s="16" t="s">
        <v>39</v>
      </c>
      <c r="I15" s="16" t="s">
        <v>40</v>
      </c>
      <c r="J15" s="16">
        <v>77000</v>
      </c>
      <c r="K15" s="19">
        <f>45%*Table1[[#This Row],[Basic Salary]]</f>
        <v>34650</v>
      </c>
      <c r="L15" s="16">
        <f>0.05*Table1[[#This Row],[Basic Salary]]+1000</f>
        <v>4850</v>
      </c>
      <c r="M15" s="16">
        <f>SUM(Table1[[#This Row],[Basic Salary]:[Annual HRA]])</f>
        <v>111650</v>
      </c>
      <c r="N15" s="16">
        <f>0.05*Table1[[#This Row],[Gross Salary]]</f>
        <v>5582.5</v>
      </c>
      <c r="O15" s="25">
        <f>Table1[[#This Row],[Gross Salary]]-Table1[[#This Row],[Professional Tax]]</f>
        <v>106067.5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8.600000000000001" thickBot="1" x14ac:dyDescent="0.35">
      <c r="B16" s="15">
        <v>150989</v>
      </c>
      <c r="C16" s="16" t="s">
        <v>41</v>
      </c>
      <c r="D16" s="16" t="s">
        <v>38</v>
      </c>
      <c r="E16" s="17">
        <v>33113</v>
      </c>
      <c r="F16" s="16" t="s">
        <v>29</v>
      </c>
      <c r="G16" s="16" t="s">
        <v>18</v>
      </c>
      <c r="H16" s="16" t="s">
        <v>24</v>
      </c>
      <c r="I16" s="16" t="s">
        <v>40</v>
      </c>
      <c r="J16" s="16">
        <v>45000</v>
      </c>
      <c r="K16" s="19">
        <f>45%*Table1[[#This Row],[Basic Salary]]</f>
        <v>20250</v>
      </c>
      <c r="L16" s="16">
        <f>0.05*Table1[[#This Row],[Basic Salary]]+1000</f>
        <v>3250</v>
      </c>
      <c r="M16" s="16">
        <f>SUM(Table1[[#This Row],[Basic Salary]:[Annual HRA]])</f>
        <v>65250</v>
      </c>
      <c r="N16" s="16">
        <f>0.05*Table1[[#This Row],[Gross Salary]]</f>
        <v>3262.5</v>
      </c>
      <c r="O16" s="25">
        <f>Table1[[#This Row],[Gross Salary]]-Table1[[#This Row],[Professional Tax]]</f>
        <v>61987.5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8.600000000000001" thickBot="1" x14ac:dyDescent="0.35">
      <c r="B17" s="15">
        <v>150881</v>
      </c>
      <c r="C17" s="16" t="s">
        <v>42</v>
      </c>
      <c r="D17" s="16" t="s">
        <v>43</v>
      </c>
      <c r="E17" s="17">
        <v>30337</v>
      </c>
      <c r="F17" s="16" t="s">
        <v>29</v>
      </c>
      <c r="G17" s="16" t="s">
        <v>23</v>
      </c>
      <c r="H17" s="16" t="s">
        <v>24</v>
      </c>
      <c r="I17" s="16" t="s">
        <v>44</v>
      </c>
      <c r="J17" s="16">
        <v>92000</v>
      </c>
      <c r="K17" s="19">
        <f>45%*Table1[[#This Row],[Basic Salary]]</f>
        <v>41400</v>
      </c>
      <c r="L17" s="16">
        <f>0.05*Table1[[#This Row],[Basic Salary]]+1000</f>
        <v>5600</v>
      </c>
      <c r="M17" s="16">
        <f>SUM(Table1[[#This Row],[Basic Salary]:[Annual HRA]])</f>
        <v>133400</v>
      </c>
      <c r="N17" s="16">
        <f>0.05*Table1[[#This Row],[Gross Salary]]</f>
        <v>6670</v>
      </c>
      <c r="O17" s="25">
        <f>Table1[[#This Row],[Gross Salary]]-Table1[[#This Row],[Professional Tax]]</f>
        <v>126730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8.600000000000001" thickBot="1" x14ac:dyDescent="0.35">
      <c r="B18" s="15">
        <v>150814</v>
      </c>
      <c r="C18" s="16" t="s">
        <v>45</v>
      </c>
      <c r="D18" s="16" t="s">
        <v>46</v>
      </c>
      <c r="E18" s="17">
        <v>26246</v>
      </c>
      <c r="F18" s="16" t="s">
        <v>29</v>
      </c>
      <c r="G18" s="16" t="s">
        <v>18</v>
      </c>
      <c r="H18" s="16" t="s">
        <v>30</v>
      </c>
      <c r="I18" s="16" t="s">
        <v>20</v>
      </c>
      <c r="J18" s="16">
        <v>50000</v>
      </c>
      <c r="K18" s="19">
        <f>45%*Table1[[#This Row],[Basic Salary]]</f>
        <v>22500</v>
      </c>
      <c r="L18" s="16">
        <f>0.05*Table1[[#This Row],[Basic Salary]]+1000</f>
        <v>3500</v>
      </c>
      <c r="M18" s="16">
        <f>SUM(Table1[[#This Row],[Basic Salary]:[Annual HRA]])</f>
        <v>72500</v>
      </c>
      <c r="N18" s="16">
        <f>0.05*Table1[[#This Row],[Gross Salary]]</f>
        <v>3625</v>
      </c>
      <c r="O18" s="25">
        <f>Table1[[#This Row],[Gross Salary]]-Table1[[#This Row],[Professional Tax]]</f>
        <v>68875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36.6" thickBot="1" x14ac:dyDescent="0.35">
      <c r="B19" s="15">
        <v>150937</v>
      </c>
      <c r="C19" s="16" t="s">
        <v>47</v>
      </c>
      <c r="D19" s="16" t="s">
        <v>48</v>
      </c>
      <c r="E19" s="17">
        <v>24700</v>
      </c>
      <c r="F19" s="16" t="s">
        <v>29</v>
      </c>
      <c r="G19" s="16" t="s">
        <v>18</v>
      </c>
      <c r="H19" s="16" t="s">
        <v>39</v>
      </c>
      <c r="I19" s="16" t="s">
        <v>31</v>
      </c>
      <c r="J19" s="16">
        <v>37000</v>
      </c>
      <c r="K19" s="19">
        <f>45%*Table1[[#This Row],[Basic Salary]]</f>
        <v>16650</v>
      </c>
      <c r="L19" s="16">
        <f>0.05*Table1[[#This Row],[Basic Salary]]+1000</f>
        <v>2850</v>
      </c>
      <c r="M19" s="16">
        <f>SUM(Table1[[#This Row],[Basic Salary]:[Annual HRA]])</f>
        <v>53650</v>
      </c>
      <c r="N19" s="16">
        <f>0.05*Table1[[#This Row],[Gross Salary]]</f>
        <v>2682.5</v>
      </c>
      <c r="O19" s="25">
        <f>Table1[[#This Row],[Gross Salary]]-Table1[[#This Row],[Professional Tax]]</f>
        <v>50967.5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36.6" thickBot="1" x14ac:dyDescent="0.35">
      <c r="B20" s="15">
        <v>150888</v>
      </c>
      <c r="C20" s="16" t="s">
        <v>49</v>
      </c>
      <c r="D20" s="16" t="s">
        <v>50</v>
      </c>
      <c r="E20" s="17">
        <v>29221</v>
      </c>
      <c r="F20" s="16" t="s">
        <v>29</v>
      </c>
      <c r="G20" s="16" t="s">
        <v>18</v>
      </c>
      <c r="H20" s="16" t="s">
        <v>39</v>
      </c>
      <c r="I20" s="16" t="s">
        <v>44</v>
      </c>
      <c r="J20" s="16">
        <v>43000</v>
      </c>
      <c r="K20" s="19">
        <f>45%*Table1[[#This Row],[Basic Salary]]</f>
        <v>19350</v>
      </c>
      <c r="L20" s="16">
        <f>0.05*Table1[[#This Row],[Basic Salary]]+1000</f>
        <v>3150</v>
      </c>
      <c r="M20" s="16">
        <f>SUM(Table1[[#This Row],[Basic Salary]:[Annual HRA]])</f>
        <v>62350</v>
      </c>
      <c r="N20" s="16">
        <f>0.05*Table1[[#This Row],[Gross Salary]]</f>
        <v>3117.5</v>
      </c>
      <c r="O20" s="25">
        <f>Table1[[#This Row],[Gross Salary]]-Table1[[#This Row],[Professional Tax]]</f>
        <v>59232.5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8.600000000000001" thickBot="1" x14ac:dyDescent="0.35">
      <c r="B21" s="15">
        <v>150865</v>
      </c>
      <c r="C21" s="16" t="s">
        <v>51</v>
      </c>
      <c r="D21" s="16" t="s">
        <v>50</v>
      </c>
      <c r="E21" s="17">
        <v>31279</v>
      </c>
      <c r="F21" s="16" t="s">
        <v>17</v>
      </c>
      <c r="G21" s="16" t="s">
        <v>18</v>
      </c>
      <c r="H21" s="16" t="s">
        <v>52</v>
      </c>
      <c r="I21" s="16" t="s">
        <v>44</v>
      </c>
      <c r="J21" s="16">
        <v>90000</v>
      </c>
      <c r="K21" s="19">
        <f>45%*Table1[[#This Row],[Basic Salary]]</f>
        <v>40500</v>
      </c>
      <c r="L21" s="16">
        <f>0.05*Table1[[#This Row],[Basic Salary]]+1000</f>
        <v>5500</v>
      </c>
      <c r="M21" s="16">
        <f>SUM(Table1[[#This Row],[Basic Salary]:[Annual HRA]])</f>
        <v>130500</v>
      </c>
      <c r="N21" s="16">
        <f>0.05*Table1[[#This Row],[Gross Salary]]</f>
        <v>6525</v>
      </c>
      <c r="O21" s="25">
        <f>Table1[[#This Row],[Gross Salary]]-Table1[[#This Row],[Professional Tax]]</f>
        <v>123975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8.600000000000001" thickBot="1" x14ac:dyDescent="0.35">
      <c r="B22" s="15">
        <v>150858</v>
      </c>
      <c r="C22" s="16" t="s">
        <v>53</v>
      </c>
      <c r="D22" s="16" t="s">
        <v>54</v>
      </c>
      <c r="E22" s="17">
        <v>34846</v>
      </c>
      <c r="F22" s="16" t="s">
        <v>29</v>
      </c>
      <c r="G22" s="16" t="s">
        <v>18</v>
      </c>
      <c r="H22" s="16" t="s">
        <v>55</v>
      </c>
      <c r="I22" s="16" t="s">
        <v>44</v>
      </c>
      <c r="J22" s="16">
        <v>34000</v>
      </c>
      <c r="K22" s="19">
        <f>45%*Table1[[#This Row],[Basic Salary]]</f>
        <v>15300</v>
      </c>
      <c r="L22" s="16">
        <f>0.05*Table1[[#This Row],[Basic Salary]]+1000</f>
        <v>2700</v>
      </c>
      <c r="M22" s="16">
        <f>SUM(Table1[[#This Row],[Basic Salary]:[Annual HRA]])</f>
        <v>49300</v>
      </c>
      <c r="N22" s="16">
        <f>0.05*Table1[[#This Row],[Gross Salary]]</f>
        <v>2465</v>
      </c>
      <c r="O22" s="25">
        <f>Table1[[#This Row],[Gross Salary]]-Table1[[#This Row],[Professional Tax]]</f>
        <v>46835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8.600000000000001" thickBot="1" x14ac:dyDescent="0.35">
      <c r="B23" s="15">
        <v>150930</v>
      </c>
      <c r="C23" s="16" t="s">
        <v>56</v>
      </c>
      <c r="D23" s="16" t="s">
        <v>57</v>
      </c>
      <c r="E23" s="17">
        <v>37027</v>
      </c>
      <c r="F23" s="16" t="s">
        <v>29</v>
      </c>
      <c r="G23" s="16" t="s">
        <v>18</v>
      </c>
      <c r="H23" s="16" t="s">
        <v>24</v>
      </c>
      <c r="I23" s="16" t="s">
        <v>31</v>
      </c>
      <c r="J23" s="16">
        <v>82000</v>
      </c>
      <c r="K23" s="19">
        <f>45%*Table1[[#This Row],[Basic Salary]]</f>
        <v>36900</v>
      </c>
      <c r="L23" s="16">
        <f>0.05*Table1[[#This Row],[Basic Salary]]+1000</f>
        <v>5100</v>
      </c>
      <c r="M23" s="16">
        <f>SUM(Table1[[#This Row],[Basic Salary]:[Annual HRA]])</f>
        <v>118900</v>
      </c>
      <c r="N23" s="16">
        <f>0.05*Table1[[#This Row],[Gross Salary]]</f>
        <v>5945</v>
      </c>
      <c r="O23" s="25">
        <f>Table1[[#This Row],[Gross Salary]]-Table1[[#This Row],[Professional Tax]]</f>
        <v>112955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8.600000000000001" thickBot="1" x14ac:dyDescent="0.35">
      <c r="B24" s="15">
        <v>150894</v>
      </c>
      <c r="C24" s="16" t="s">
        <v>58</v>
      </c>
      <c r="D24" s="16" t="s">
        <v>59</v>
      </c>
      <c r="E24" s="17">
        <v>37124</v>
      </c>
      <c r="F24" s="16" t="s">
        <v>29</v>
      </c>
      <c r="G24" s="16" t="s">
        <v>18</v>
      </c>
      <c r="H24" s="16" t="s">
        <v>30</v>
      </c>
      <c r="I24" s="16" t="s">
        <v>31</v>
      </c>
      <c r="J24" s="16">
        <v>67000</v>
      </c>
      <c r="K24" s="19">
        <f>45%*Table1[[#This Row],[Basic Salary]]</f>
        <v>30150</v>
      </c>
      <c r="L24" s="16">
        <f>0.05*Table1[[#This Row],[Basic Salary]]+1000</f>
        <v>4350</v>
      </c>
      <c r="M24" s="16">
        <f>SUM(Table1[[#This Row],[Basic Salary]:[Annual HRA]])</f>
        <v>97150</v>
      </c>
      <c r="N24" s="16">
        <f>0.05*Table1[[#This Row],[Gross Salary]]</f>
        <v>4857.5</v>
      </c>
      <c r="O24" s="25">
        <f>Table1[[#This Row],[Gross Salary]]-Table1[[#This Row],[Professional Tax]]</f>
        <v>92292.5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8.600000000000001" thickBot="1" x14ac:dyDescent="0.35">
      <c r="B25" s="15">
        <v>150947</v>
      </c>
      <c r="C25" s="16" t="s">
        <v>60</v>
      </c>
      <c r="D25" s="16" t="s">
        <v>61</v>
      </c>
      <c r="E25" s="17">
        <v>33449</v>
      </c>
      <c r="F25" s="16" t="s">
        <v>17</v>
      </c>
      <c r="G25" s="16" t="s">
        <v>18</v>
      </c>
      <c r="H25" s="16" t="s">
        <v>55</v>
      </c>
      <c r="I25" s="16" t="s">
        <v>31</v>
      </c>
      <c r="J25" s="16">
        <v>85000</v>
      </c>
      <c r="K25" s="19">
        <f>45%*Table1[[#This Row],[Basic Salary]]</f>
        <v>38250</v>
      </c>
      <c r="L25" s="16">
        <f>0.05*Table1[[#This Row],[Basic Salary]]+1000</f>
        <v>5250</v>
      </c>
      <c r="M25" s="16">
        <f>SUM(Table1[[#This Row],[Basic Salary]:[Annual HRA]])</f>
        <v>123250</v>
      </c>
      <c r="N25" s="16">
        <f>0.05*Table1[[#This Row],[Gross Salary]]</f>
        <v>6162.5</v>
      </c>
      <c r="O25" s="25">
        <f>Table1[[#This Row],[Gross Salary]]-Table1[[#This Row],[Professional Tax]]</f>
        <v>117087.5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8.600000000000001" thickBot="1" x14ac:dyDescent="0.35">
      <c r="B26" s="15">
        <v>150905</v>
      </c>
      <c r="C26" s="16" t="s">
        <v>62</v>
      </c>
      <c r="D26" s="16" t="s">
        <v>63</v>
      </c>
      <c r="E26" s="17">
        <v>30819</v>
      </c>
      <c r="F26" s="16" t="s">
        <v>17</v>
      </c>
      <c r="G26" s="16" t="s">
        <v>23</v>
      </c>
      <c r="H26" s="16" t="s">
        <v>19</v>
      </c>
      <c r="I26" s="16" t="s">
        <v>31</v>
      </c>
      <c r="J26" s="16">
        <v>62000</v>
      </c>
      <c r="K26" s="19">
        <f>45%*Table1[[#This Row],[Basic Salary]]</f>
        <v>27900</v>
      </c>
      <c r="L26" s="16">
        <f>0.05*Table1[[#This Row],[Basic Salary]]+1000</f>
        <v>4100</v>
      </c>
      <c r="M26" s="16">
        <f>SUM(Table1[[#This Row],[Basic Salary]:[Annual HRA]])</f>
        <v>89900</v>
      </c>
      <c r="N26" s="16">
        <f>0.05*Table1[[#This Row],[Gross Salary]]</f>
        <v>4495</v>
      </c>
      <c r="O26" s="25">
        <f>Table1[[#This Row],[Gross Salary]]-Table1[[#This Row],[Professional Tax]]</f>
        <v>85405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8.600000000000001" thickBot="1" x14ac:dyDescent="0.35">
      <c r="B27" s="15">
        <v>150995</v>
      </c>
      <c r="C27" s="16" t="s">
        <v>64</v>
      </c>
      <c r="D27" s="16" t="s">
        <v>65</v>
      </c>
      <c r="E27" s="17">
        <v>35330</v>
      </c>
      <c r="F27" s="16" t="s">
        <v>29</v>
      </c>
      <c r="G27" s="16" t="s">
        <v>18</v>
      </c>
      <c r="H27" s="16" t="s">
        <v>30</v>
      </c>
      <c r="I27" s="16" t="s">
        <v>40</v>
      </c>
      <c r="J27" s="16">
        <v>15000</v>
      </c>
      <c r="K27" s="19">
        <f>45%*Table1[[#This Row],[Basic Salary]]</f>
        <v>6750</v>
      </c>
      <c r="L27" s="16">
        <f>0.05*Table1[[#This Row],[Basic Salary]]+1000</f>
        <v>1750</v>
      </c>
      <c r="M27" s="16">
        <f>SUM(Table1[[#This Row],[Basic Salary]:[Annual HRA]])</f>
        <v>21750</v>
      </c>
      <c r="N27" s="16">
        <f>0.05*Table1[[#This Row],[Gross Salary]]</f>
        <v>1087.5</v>
      </c>
      <c r="O27" s="25">
        <f>Table1[[#This Row],[Gross Salary]]-Table1[[#This Row],[Professional Tax]]</f>
        <v>20662.5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8.600000000000001" thickBot="1" x14ac:dyDescent="0.35">
      <c r="B28" s="15">
        <v>150912</v>
      </c>
      <c r="C28" s="16" t="s">
        <v>66</v>
      </c>
      <c r="D28" s="16" t="s">
        <v>67</v>
      </c>
      <c r="E28" s="17">
        <v>37629</v>
      </c>
      <c r="F28" s="16" t="s">
        <v>17</v>
      </c>
      <c r="G28" s="16" t="s">
        <v>18</v>
      </c>
      <c r="H28" s="16" t="s">
        <v>68</v>
      </c>
      <c r="I28" s="16" t="s">
        <v>31</v>
      </c>
      <c r="J28" s="16">
        <v>81000</v>
      </c>
      <c r="K28" s="19">
        <f>45%*Table1[[#This Row],[Basic Salary]]</f>
        <v>36450</v>
      </c>
      <c r="L28" s="16">
        <f>0.05*Table1[[#This Row],[Basic Salary]]+1000</f>
        <v>5050</v>
      </c>
      <c r="M28" s="16">
        <f>SUM(Table1[[#This Row],[Basic Salary]:[Annual HRA]])</f>
        <v>117450</v>
      </c>
      <c r="N28" s="16">
        <f>0.05*Table1[[#This Row],[Gross Salary]]</f>
        <v>5872.5</v>
      </c>
      <c r="O28" s="25">
        <f>Table1[[#This Row],[Gross Salary]]-Table1[[#This Row],[Professional Tax]]</f>
        <v>111577.5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8.600000000000001" thickBot="1" x14ac:dyDescent="0.35">
      <c r="B29" s="15">
        <v>150921</v>
      </c>
      <c r="C29" s="16" t="s">
        <v>69</v>
      </c>
      <c r="D29" s="16" t="s">
        <v>70</v>
      </c>
      <c r="E29" s="17">
        <v>38092</v>
      </c>
      <c r="F29" s="16" t="s">
        <v>29</v>
      </c>
      <c r="G29" s="16" t="s">
        <v>18</v>
      </c>
      <c r="H29" s="16" t="s">
        <v>71</v>
      </c>
      <c r="I29" s="16" t="s">
        <v>31</v>
      </c>
      <c r="J29" s="16">
        <v>19000</v>
      </c>
      <c r="K29" s="19">
        <f>45%*Table1[[#This Row],[Basic Salary]]</f>
        <v>8550</v>
      </c>
      <c r="L29" s="16">
        <f>0.05*Table1[[#This Row],[Basic Salary]]+1000</f>
        <v>1950</v>
      </c>
      <c r="M29" s="16">
        <f>SUM(Table1[[#This Row],[Basic Salary]:[Annual HRA]])</f>
        <v>27550</v>
      </c>
      <c r="N29" s="16">
        <f>0.05*Table1[[#This Row],[Gross Salary]]</f>
        <v>1377.5</v>
      </c>
      <c r="O29" s="25">
        <f>Table1[[#This Row],[Gross Salary]]-Table1[[#This Row],[Professional Tax]]</f>
        <v>26172.5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8.600000000000001" thickBot="1" x14ac:dyDescent="0.35">
      <c r="B30" s="15">
        <v>150851</v>
      </c>
      <c r="C30" s="16" t="s">
        <v>72</v>
      </c>
      <c r="D30" s="16" t="s">
        <v>73</v>
      </c>
      <c r="E30" s="17">
        <v>29368</v>
      </c>
      <c r="F30" s="16" t="s">
        <v>29</v>
      </c>
      <c r="G30" s="16" t="s">
        <v>23</v>
      </c>
      <c r="H30" s="16" t="s">
        <v>30</v>
      </c>
      <c r="I30" s="16" t="s">
        <v>44</v>
      </c>
      <c r="J30" s="16">
        <v>75000</v>
      </c>
      <c r="K30" s="19">
        <f>45%*Table1[[#This Row],[Basic Salary]]</f>
        <v>33750</v>
      </c>
      <c r="L30" s="16">
        <f>0.05*Table1[[#This Row],[Basic Salary]]+1000</f>
        <v>4750</v>
      </c>
      <c r="M30" s="16">
        <f>SUM(Table1[[#This Row],[Basic Salary]:[Annual HRA]])</f>
        <v>108750</v>
      </c>
      <c r="N30" s="16">
        <f>0.05*Table1[[#This Row],[Gross Salary]]</f>
        <v>5437.5</v>
      </c>
      <c r="O30" s="25">
        <f>Table1[[#This Row],[Gross Salary]]-Table1[[#This Row],[Professional Tax]]</f>
        <v>103312.5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8.600000000000001" thickBot="1" x14ac:dyDescent="0.35">
      <c r="B31" s="15">
        <v>150867</v>
      </c>
      <c r="C31" s="16" t="s">
        <v>74</v>
      </c>
      <c r="D31" s="16" t="s">
        <v>75</v>
      </c>
      <c r="E31" s="17">
        <v>29028</v>
      </c>
      <c r="F31" s="16" t="s">
        <v>17</v>
      </c>
      <c r="G31" s="16" t="s">
        <v>23</v>
      </c>
      <c r="H31" s="16" t="s">
        <v>71</v>
      </c>
      <c r="I31" s="16" t="s">
        <v>44</v>
      </c>
      <c r="J31" s="16">
        <v>49000</v>
      </c>
      <c r="K31" s="19">
        <f>45%*Table1[[#This Row],[Basic Salary]]</f>
        <v>22050</v>
      </c>
      <c r="L31" s="16">
        <f>0.05*Table1[[#This Row],[Basic Salary]]+1000</f>
        <v>3450</v>
      </c>
      <c r="M31" s="16">
        <f>SUM(Table1[[#This Row],[Basic Salary]:[Annual HRA]])</f>
        <v>71050</v>
      </c>
      <c r="N31" s="16">
        <f>0.05*Table1[[#This Row],[Gross Salary]]</f>
        <v>3552.5</v>
      </c>
      <c r="O31" s="25">
        <f>Table1[[#This Row],[Gross Salary]]-Table1[[#This Row],[Professional Tax]]</f>
        <v>67497.5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8.600000000000001" thickBot="1" x14ac:dyDescent="0.35">
      <c r="B32" s="15">
        <v>150899</v>
      </c>
      <c r="C32" s="16" t="s">
        <v>76</v>
      </c>
      <c r="D32" s="16" t="s">
        <v>77</v>
      </c>
      <c r="E32" s="17">
        <v>37400</v>
      </c>
      <c r="F32" s="16" t="s">
        <v>29</v>
      </c>
      <c r="G32" s="16" t="s">
        <v>18</v>
      </c>
      <c r="H32" s="16" t="s">
        <v>55</v>
      </c>
      <c r="I32" s="16" t="s">
        <v>31</v>
      </c>
      <c r="J32" s="16">
        <v>50000</v>
      </c>
      <c r="K32" s="19">
        <f>45%*Table1[[#This Row],[Basic Salary]]</f>
        <v>22500</v>
      </c>
      <c r="L32" s="16">
        <f>0.05*Table1[[#This Row],[Basic Salary]]+1000</f>
        <v>3500</v>
      </c>
      <c r="M32" s="16">
        <f>SUM(Table1[[#This Row],[Basic Salary]:[Annual HRA]])</f>
        <v>72500</v>
      </c>
      <c r="N32" s="16">
        <f>0.05*Table1[[#This Row],[Gross Salary]]</f>
        <v>3625</v>
      </c>
      <c r="O32" s="25">
        <f>Table1[[#This Row],[Gross Salary]]-Table1[[#This Row],[Professional Tax]]</f>
        <v>68875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8.600000000000001" thickBot="1" x14ac:dyDescent="0.35">
      <c r="B33" s="15">
        <v>150975</v>
      </c>
      <c r="C33" s="16" t="s">
        <v>78</v>
      </c>
      <c r="D33" s="16" t="s">
        <v>79</v>
      </c>
      <c r="E33" s="17">
        <v>31478</v>
      </c>
      <c r="F33" s="16" t="s">
        <v>29</v>
      </c>
      <c r="G33" s="16" t="s">
        <v>18</v>
      </c>
      <c r="H33" s="16" t="s">
        <v>71</v>
      </c>
      <c r="I33" s="16" t="s">
        <v>40</v>
      </c>
      <c r="J33" s="16">
        <v>83000</v>
      </c>
      <c r="K33" s="19">
        <f>45%*Table1[[#This Row],[Basic Salary]]</f>
        <v>37350</v>
      </c>
      <c r="L33" s="16">
        <f>0.05*Table1[[#This Row],[Basic Salary]]+1000</f>
        <v>5150</v>
      </c>
      <c r="M33" s="16">
        <f>SUM(Table1[[#This Row],[Basic Salary]:[Annual HRA]])</f>
        <v>120350</v>
      </c>
      <c r="N33" s="16">
        <f>0.05*Table1[[#This Row],[Gross Salary]]</f>
        <v>6017.5</v>
      </c>
      <c r="O33" s="25">
        <f>Table1[[#This Row],[Gross Salary]]-Table1[[#This Row],[Professional Tax]]</f>
        <v>114332.5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8.600000000000001" thickBot="1" x14ac:dyDescent="0.35">
      <c r="B34" s="15">
        <v>150901</v>
      </c>
      <c r="C34" s="16" t="s">
        <v>80</v>
      </c>
      <c r="D34" s="16" t="s">
        <v>81</v>
      </c>
      <c r="E34" s="17">
        <v>32946</v>
      </c>
      <c r="F34" s="16" t="s">
        <v>17</v>
      </c>
      <c r="G34" s="16" t="s">
        <v>18</v>
      </c>
      <c r="H34" s="16" t="s">
        <v>82</v>
      </c>
      <c r="I34" s="16" t="s">
        <v>31</v>
      </c>
      <c r="J34" s="16">
        <v>53000</v>
      </c>
      <c r="K34" s="19">
        <f>45%*Table1[[#This Row],[Basic Salary]]</f>
        <v>23850</v>
      </c>
      <c r="L34" s="16">
        <f>0.05*Table1[[#This Row],[Basic Salary]]+1000</f>
        <v>3650</v>
      </c>
      <c r="M34" s="16">
        <f>SUM(Table1[[#This Row],[Basic Salary]:[Annual HRA]])</f>
        <v>76850</v>
      </c>
      <c r="N34" s="16">
        <f>0.05*Table1[[#This Row],[Gross Salary]]</f>
        <v>3842.5</v>
      </c>
      <c r="O34" s="25">
        <f>Table1[[#This Row],[Gross Salary]]-Table1[[#This Row],[Professional Tax]]</f>
        <v>73007.5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8.600000000000001" thickBot="1" x14ac:dyDescent="0.35">
      <c r="B35" s="15">
        <v>150968</v>
      </c>
      <c r="C35" s="16" t="s">
        <v>83</v>
      </c>
      <c r="D35" s="16" t="s">
        <v>84</v>
      </c>
      <c r="E35" s="17">
        <v>37208</v>
      </c>
      <c r="F35" s="16" t="s">
        <v>29</v>
      </c>
      <c r="G35" s="16" t="s">
        <v>18</v>
      </c>
      <c r="H35" s="16" t="s">
        <v>68</v>
      </c>
      <c r="I35" s="16" t="s">
        <v>31</v>
      </c>
      <c r="J35" s="16">
        <v>65000</v>
      </c>
      <c r="K35" s="19">
        <f>45%*Table1[[#This Row],[Basic Salary]]</f>
        <v>29250</v>
      </c>
      <c r="L35" s="16">
        <f>0.05*Table1[[#This Row],[Basic Salary]]+1000</f>
        <v>4250</v>
      </c>
      <c r="M35" s="16">
        <f>SUM(Table1[[#This Row],[Basic Salary]:[Annual HRA]])</f>
        <v>94250</v>
      </c>
      <c r="N35" s="16">
        <f>0.05*Table1[[#This Row],[Gross Salary]]</f>
        <v>4712.5</v>
      </c>
      <c r="O35" s="25">
        <f>Table1[[#This Row],[Gross Salary]]-Table1[[#This Row],[Professional Tax]]</f>
        <v>89537.5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8.600000000000001" thickBot="1" x14ac:dyDescent="0.35">
      <c r="B36" s="15">
        <v>150773</v>
      </c>
      <c r="C36" s="16" t="s">
        <v>85</v>
      </c>
      <c r="D36" s="16" t="s">
        <v>86</v>
      </c>
      <c r="E36" s="17">
        <v>26860</v>
      </c>
      <c r="F36" s="16" t="s">
        <v>29</v>
      </c>
      <c r="G36" s="16" t="s">
        <v>18</v>
      </c>
      <c r="H36" s="16" t="s">
        <v>71</v>
      </c>
      <c r="I36" s="16" t="s">
        <v>20</v>
      </c>
      <c r="J36" s="16">
        <v>85000</v>
      </c>
      <c r="K36" s="19">
        <f>45%*Table1[[#This Row],[Basic Salary]]</f>
        <v>38250</v>
      </c>
      <c r="L36" s="16">
        <f>0.05*Table1[[#This Row],[Basic Salary]]+1000</f>
        <v>5250</v>
      </c>
      <c r="M36" s="16">
        <f>SUM(Table1[[#This Row],[Basic Salary]:[Annual HRA]])</f>
        <v>123250</v>
      </c>
      <c r="N36" s="16">
        <f>0.05*Table1[[#This Row],[Gross Salary]]</f>
        <v>6162.5</v>
      </c>
      <c r="O36" s="25">
        <f>Table1[[#This Row],[Gross Salary]]-Table1[[#This Row],[Professional Tax]]</f>
        <v>117087.5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8.600000000000001" thickBot="1" x14ac:dyDescent="0.35">
      <c r="B37" s="15">
        <v>150840</v>
      </c>
      <c r="C37" s="16" t="s">
        <v>56</v>
      </c>
      <c r="D37" s="16" t="s">
        <v>87</v>
      </c>
      <c r="E37" s="17">
        <v>23136</v>
      </c>
      <c r="F37" s="16" t="s">
        <v>17</v>
      </c>
      <c r="G37" s="16" t="s">
        <v>18</v>
      </c>
      <c r="H37" s="16" t="s">
        <v>30</v>
      </c>
      <c r="I37" s="16" t="s">
        <v>44</v>
      </c>
      <c r="J37" s="16">
        <v>20000</v>
      </c>
      <c r="K37" s="19">
        <f>45%*Table1[[#This Row],[Basic Salary]]</f>
        <v>9000</v>
      </c>
      <c r="L37" s="16">
        <f>0.05*Table1[[#This Row],[Basic Salary]]+1000</f>
        <v>2000</v>
      </c>
      <c r="M37" s="16">
        <f>SUM(Table1[[#This Row],[Basic Salary]:[Annual HRA]])</f>
        <v>29000</v>
      </c>
      <c r="N37" s="16">
        <f>0.05*Table1[[#This Row],[Gross Salary]]</f>
        <v>1450</v>
      </c>
      <c r="O37" s="25">
        <f>Table1[[#This Row],[Gross Salary]]-Table1[[#This Row],[Professional Tax]]</f>
        <v>27550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8.600000000000001" thickBot="1" x14ac:dyDescent="0.35">
      <c r="B38" s="15">
        <v>150850</v>
      </c>
      <c r="C38" s="16" t="s">
        <v>47</v>
      </c>
      <c r="D38" s="16" t="s">
        <v>88</v>
      </c>
      <c r="E38" s="17">
        <v>32027</v>
      </c>
      <c r="F38" s="16" t="s">
        <v>29</v>
      </c>
      <c r="G38" s="16" t="s">
        <v>18</v>
      </c>
      <c r="H38" s="16" t="s">
        <v>55</v>
      </c>
      <c r="I38" s="16" t="s">
        <v>44</v>
      </c>
      <c r="J38" s="16">
        <v>47000</v>
      </c>
      <c r="K38" s="19">
        <f>45%*Table1[[#This Row],[Basic Salary]]</f>
        <v>21150</v>
      </c>
      <c r="L38" s="16">
        <f>0.05*Table1[[#This Row],[Basic Salary]]+1000</f>
        <v>3350</v>
      </c>
      <c r="M38" s="16">
        <f>SUM(Table1[[#This Row],[Basic Salary]:[Annual HRA]])</f>
        <v>68150</v>
      </c>
      <c r="N38" s="16">
        <f>0.05*Table1[[#This Row],[Gross Salary]]</f>
        <v>3407.5</v>
      </c>
      <c r="O38" s="25">
        <f>Table1[[#This Row],[Gross Salary]]-Table1[[#This Row],[Professional Tax]]</f>
        <v>64742.5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8.600000000000001" thickBot="1" x14ac:dyDescent="0.35">
      <c r="B39" s="15">
        <v>150962</v>
      </c>
      <c r="C39" s="16" t="s">
        <v>89</v>
      </c>
      <c r="D39" s="16" t="s">
        <v>90</v>
      </c>
      <c r="E39" s="17">
        <v>37773</v>
      </c>
      <c r="F39" s="16" t="s">
        <v>17</v>
      </c>
      <c r="G39" s="16" t="s">
        <v>18</v>
      </c>
      <c r="H39" s="16" t="s">
        <v>36</v>
      </c>
      <c r="I39" s="16" t="s">
        <v>31</v>
      </c>
      <c r="J39" s="16">
        <v>87000</v>
      </c>
      <c r="K39" s="19">
        <f>45%*Table1[[#This Row],[Basic Salary]]</f>
        <v>39150</v>
      </c>
      <c r="L39" s="16">
        <f>0.05*Table1[[#This Row],[Basic Salary]]+1000</f>
        <v>5350</v>
      </c>
      <c r="M39" s="16">
        <f>SUM(Table1[[#This Row],[Basic Salary]:[Annual HRA]])</f>
        <v>126150</v>
      </c>
      <c r="N39" s="16">
        <f>0.05*Table1[[#This Row],[Gross Salary]]</f>
        <v>6307.5</v>
      </c>
      <c r="O39" s="25">
        <f>Table1[[#This Row],[Gross Salary]]-Table1[[#This Row],[Professional Tax]]</f>
        <v>119842.5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8.600000000000001" thickBot="1" x14ac:dyDescent="0.35">
      <c r="B40" s="15">
        <v>150954</v>
      </c>
      <c r="C40" s="16" t="s">
        <v>91</v>
      </c>
      <c r="D40" s="16" t="s">
        <v>90</v>
      </c>
      <c r="E40" s="17">
        <v>35495</v>
      </c>
      <c r="F40" s="16" t="s">
        <v>17</v>
      </c>
      <c r="G40" s="16" t="s">
        <v>18</v>
      </c>
      <c r="H40" s="16" t="s">
        <v>82</v>
      </c>
      <c r="I40" s="16" t="s">
        <v>31</v>
      </c>
      <c r="J40" s="16">
        <v>57000</v>
      </c>
      <c r="K40" s="19">
        <f>45%*Table1[[#This Row],[Basic Salary]]</f>
        <v>25650</v>
      </c>
      <c r="L40" s="16">
        <f>0.05*Table1[[#This Row],[Basic Salary]]+1000</f>
        <v>3850</v>
      </c>
      <c r="M40" s="16">
        <f>SUM(Table1[[#This Row],[Basic Salary]:[Annual HRA]])</f>
        <v>82650</v>
      </c>
      <c r="N40" s="16">
        <f>0.05*Table1[[#This Row],[Gross Salary]]</f>
        <v>4132.5</v>
      </c>
      <c r="O40" s="25">
        <f>Table1[[#This Row],[Gross Salary]]-Table1[[#This Row],[Professional Tax]]</f>
        <v>78517.5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8.600000000000001" thickBot="1" x14ac:dyDescent="0.35">
      <c r="B41" s="15">
        <v>150874</v>
      </c>
      <c r="C41" s="16" t="s">
        <v>92</v>
      </c>
      <c r="D41" s="16" t="s">
        <v>90</v>
      </c>
      <c r="E41" s="17">
        <v>37890</v>
      </c>
      <c r="F41" s="16" t="s">
        <v>17</v>
      </c>
      <c r="G41" s="16" t="s">
        <v>18</v>
      </c>
      <c r="H41" s="16" t="s">
        <v>34</v>
      </c>
      <c r="I41" s="16" t="s">
        <v>44</v>
      </c>
      <c r="J41" s="16">
        <v>27000</v>
      </c>
      <c r="K41" s="19">
        <f>45%*Table1[[#This Row],[Basic Salary]]</f>
        <v>12150</v>
      </c>
      <c r="L41" s="16">
        <f>0.05*Table1[[#This Row],[Basic Salary]]+1000</f>
        <v>2350</v>
      </c>
      <c r="M41" s="16">
        <f>SUM(Table1[[#This Row],[Basic Salary]:[Annual HRA]])</f>
        <v>39150</v>
      </c>
      <c r="N41" s="16">
        <f>0.05*Table1[[#This Row],[Gross Salary]]</f>
        <v>1957.5</v>
      </c>
      <c r="O41" s="25">
        <f>Table1[[#This Row],[Gross Salary]]-Table1[[#This Row],[Professional Tax]]</f>
        <v>37192.5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8.600000000000001" thickBot="1" x14ac:dyDescent="0.35">
      <c r="B42" s="15">
        <v>150798</v>
      </c>
      <c r="C42" s="16" t="s">
        <v>93</v>
      </c>
      <c r="D42" s="16" t="s">
        <v>90</v>
      </c>
      <c r="E42" s="17">
        <v>28276</v>
      </c>
      <c r="F42" s="16" t="s">
        <v>17</v>
      </c>
      <c r="G42" s="16" t="s">
        <v>18</v>
      </c>
      <c r="H42" s="16" t="s">
        <v>24</v>
      </c>
      <c r="I42" s="16" t="s">
        <v>20</v>
      </c>
      <c r="J42" s="16">
        <v>81000</v>
      </c>
      <c r="K42" s="19">
        <f>45%*Table1[[#This Row],[Basic Salary]]</f>
        <v>36450</v>
      </c>
      <c r="L42" s="16">
        <f>0.05*Table1[[#This Row],[Basic Salary]]+1000</f>
        <v>5050</v>
      </c>
      <c r="M42" s="16">
        <f>SUM(Table1[[#This Row],[Basic Salary]:[Annual HRA]])</f>
        <v>117450</v>
      </c>
      <c r="N42" s="16">
        <f>0.05*Table1[[#This Row],[Gross Salary]]</f>
        <v>5872.5</v>
      </c>
      <c r="O42" s="25">
        <f>Table1[[#This Row],[Gross Salary]]-Table1[[#This Row],[Professional Tax]]</f>
        <v>111577.5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8.600000000000001" thickBot="1" x14ac:dyDescent="0.35">
      <c r="B43" s="15">
        <v>150830</v>
      </c>
      <c r="C43" s="16" t="s">
        <v>94</v>
      </c>
      <c r="D43" s="16" t="s">
        <v>95</v>
      </c>
      <c r="E43" s="17">
        <v>29037</v>
      </c>
      <c r="F43" s="16" t="s">
        <v>17</v>
      </c>
      <c r="G43" s="16" t="s">
        <v>18</v>
      </c>
      <c r="H43" s="16" t="s">
        <v>82</v>
      </c>
      <c r="I43" s="16" t="s">
        <v>20</v>
      </c>
      <c r="J43" s="16">
        <v>52000</v>
      </c>
      <c r="K43" s="19">
        <f>45%*Table1[[#This Row],[Basic Salary]]</f>
        <v>23400</v>
      </c>
      <c r="L43" s="16">
        <f>0.05*Table1[[#This Row],[Basic Salary]]+1000</f>
        <v>3600</v>
      </c>
      <c r="M43" s="16">
        <f>SUM(Table1[[#This Row],[Basic Salary]:[Annual HRA]])</f>
        <v>75400</v>
      </c>
      <c r="N43" s="16">
        <f>0.05*Table1[[#This Row],[Gross Salary]]</f>
        <v>3770</v>
      </c>
      <c r="O43" s="25">
        <f>Table1[[#This Row],[Gross Salary]]-Table1[[#This Row],[Professional Tax]]</f>
        <v>71630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8.600000000000001" thickBot="1" x14ac:dyDescent="0.35">
      <c r="B44" s="15">
        <v>150929</v>
      </c>
      <c r="C44" s="16" t="s">
        <v>96</v>
      </c>
      <c r="D44" s="16" t="s">
        <v>97</v>
      </c>
      <c r="E44" s="17">
        <v>26739</v>
      </c>
      <c r="F44" s="16" t="s">
        <v>29</v>
      </c>
      <c r="G44" s="16" t="s">
        <v>18</v>
      </c>
      <c r="H44" s="16" t="s">
        <v>34</v>
      </c>
      <c r="I44" s="16" t="s">
        <v>31</v>
      </c>
      <c r="J44" s="16">
        <v>58000</v>
      </c>
      <c r="K44" s="19">
        <f>45%*Table1[[#This Row],[Basic Salary]]</f>
        <v>26100</v>
      </c>
      <c r="L44" s="16">
        <f>0.05*Table1[[#This Row],[Basic Salary]]+1000</f>
        <v>3900</v>
      </c>
      <c r="M44" s="16">
        <f>SUM(Table1[[#This Row],[Basic Salary]:[Annual HRA]])</f>
        <v>84100</v>
      </c>
      <c r="N44" s="16">
        <f>0.05*Table1[[#This Row],[Gross Salary]]</f>
        <v>4205</v>
      </c>
      <c r="O44" s="25">
        <f>Table1[[#This Row],[Gross Salary]]-Table1[[#This Row],[Professional Tax]]</f>
        <v>79895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8.600000000000001" thickBot="1" x14ac:dyDescent="0.35">
      <c r="B45" s="15">
        <v>150982</v>
      </c>
      <c r="C45" s="16" t="s">
        <v>98</v>
      </c>
      <c r="D45" s="16" t="s">
        <v>99</v>
      </c>
      <c r="E45" s="17">
        <v>35574</v>
      </c>
      <c r="F45" s="16" t="s">
        <v>29</v>
      </c>
      <c r="G45" s="16" t="s">
        <v>18</v>
      </c>
      <c r="H45" s="16" t="s">
        <v>34</v>
      </c>
      <c r="I45" s="16" t="s">
        <v>40</v>
      </c>
      <c r="J45" s="16">
        <v>47000</v>
      </c>
      <c r="K45" s="19">
        <f>45%*Table1[[#This Row],[Basic Salary]]</f>
        <v>21150</v>
      </c>
      <c r="L45" s="16">
        <f>0.05*Table1[[#This Row],[Basic Salary]]+1000</f>
        <v>3350</v>
      </c>
      <c r="M45" s="16">
        <f>SUM(Table1[[#This Row],[Basic Salary]:[Annual HRA]])</f>
        <v>68150</v>
      </c>
      <c r="N45" s="16">
        <f>0.05*Table1[[#This Row],[Gross Salary]]</f>
        <v>3407.5</v>
      </c>
      <c r="O45" s="25">
        <f>Table1[[#This Row],[Gross Salary]]-Table1[[#This Row],[Professional Tax]]</f>
        <v>64742.5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8" x14ac:dyDescent="0.3">
      <c r="B46" s="20">
        <v>150821</v>
      </c>
      <c r="C46" s="21" t="s">
        <v>100</v>
      </c>
      <c r="D46" s="21" t="s">
        <v>101</v>
      </c>
      <c r="E46" s="22">
        <v>29966</v>
      </c>
      <c r="F46" s="21" t="s">
        <v>29</v>
      </c>
      <c r="G46" s="21" t="s">
        <v>23</v>
      </c>
      <c r="H46" s="21" t="s">
        <v>55</v>
      </c>
      <c r="I46" s="21" t="s">
        <v>20</v>
      </c>
      <c r="J46" s="21">
        <v>26000</v>
      </c>
      <c r="K46" s="23">
        <f>45%*Table1[[#This Row],[Basic Salary]]</f>
        <v>11700</v>
      </c>
      <c r="L46" s="21">
        <f>0.05*Table1[[#This Row],[Basic Salary]]+1000</f>
        <v>2300</v>
      </c>
      <c r="M46" s="21">
        <f>SUM(Table1[[#This Row],[Basic Salary]:[Annual HRA]])</f>
        <v>37700</v>
      </c>
      <c r="N46" s="21">
        <f>0.05*Table1[[#This Row],[Gross Salary]]</f>
        <v>1885</v>
      </c>
      <c r="O46" s="26">
        <f>Table1[[#This Row],[Gross Salary]]-Table1[[#This Row],[Professional Tax]]</f>
        <v>35815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x14ac:dyDescent="0.3">
      <c r="B47" s="1"/>
      <c r="C47" s="3"/>
      <c r="D47" s="1"/>
      <c r="E47" s="1"/>
      <c r="F47" s="4"/>
      <c r="G47" s="3"/>
      <c r="H47" s="1"/>
      <c r="I47" s="1"/>
      <c r="J47" s="1"/>
      <c r="K47" s="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x14ac:dyDescent="0.3">
      <c r="B48" s="1"/>
      <c r="C48" s="3"/>
      <c r="D48" s="1"/>
      <c r="E48" s="1"/>
      <c r="F48" s="4"/>
      <c r="G48" s="3"/>
      <c r="H48" s="1"/>
      <c r="I48" s="1"/>
      <c r="J48" s="1"/>
      <c r="K48" s="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2:27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2:27" x14ac:dyDescent="0.3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5">
    <mergeCell ref="C2:I2"/>
    <mergeCell ref="C3:I3"/>
    <mergeCell ref="C4:I4"/>
    <mergeCell ref="C5:I5"/>
    <mergeCell ref="C6:I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35BD-876D-40BC-9C60-69E9520967D6}">
  <dimension ref="A3:C24"/>
  <sheetViews>
    <sheetView workbookViewId="0">
      <selection activeCell="E7" sqref="E7"/>
    </sheetView>
  </sheetViews>
  <sheetFormatPr defaultRowHeight="14.4" x14ac:dyDescent="0.3"/>
  <cols>
    <col min="1" max="1" width="25.33203125" bestFit="1" customWidth="1"/>
    <col min="2" max="2" width="17.77734375" bestFit="1" customWidth="1"/>
    <col min="3" max="3" width="16.109375" bestFit="1" customWidth="1"/>
  </cols>
  <sheetData>
    <row r="3" spans="1:3" x14ac:dyDescent="0.3">
      <c r="A3" s="8" t="s">
        <v>6</v>
      </c>
      <c r="B3" t="s">
        <v>108</v>
      </c>
      <c r="C3" t="s">
        <v>107</v>
      </c>
    </row>
    <row r="4" spans="1:3" x14ac:dyDescent="0.3">
      <c r="A4" s="9" t="s">
        <v>17</v>
      </c>
      <c r="B4">
        <v>11190000</v>
      </c>
      <c r="C4">
        <v>10630500</v>
      </c>
    </row>
    <row r="5" spans="1:3" x14ac:dyDescent="0.3">
      <c r="A5" s="10" t="s">
        <v>55</v>
      </c>
      <c r="B5">
        <v>1063500</v>
      </c>
      <c r="C5">
        <v>1010325</v>
      </c>
    </row>
    <row r="6" spans="1:3" x14ac:dyDescent="0.3">
      <c r="A6" s="10" t="s">
        <v>52</v>
      </c>
      <c r="B6">
        <v>1126000</v>
      </c>
      <c r="C6">
        <v>1069700</v>
      </c>
    </row>
    <row r="7" spans="1:3" x14ac:dyDescent="0.3">
      <c r="A7" s="10" t="s">
        <v>24</v>
      </c>
      <c r="B7">
        <v>2290500</v>
      </c>
      <c r="C7">
        <v>2175975</v>
      </c>
    </row>
    <row r="8" spans="1:3" x14ac:dyDescent="0.3">
      <c r="A8" s="10" t="s">
        <v>36</v>
      </c>
      <c r="B8">
        <v>1088500</v>
      </c>
      <c r="C8">
        <v>1034075</v>
      </c>
    </row>
    <row r="9" spans="1:3" x14ac:dyDescent="0.3">
      <c r="A9" s="10" t="s">
        <v>71</v>
      </c>
      <c r="B9">
        <v>613500</v>
      </c>
      <c r="C9">
        <v>582825</v>
      </c>
    </row>
    <row r="10" spans="1:3" x14ac:dyDescent="0.3">
      <c r="A10" s="10" t="s">
        <v>19</v>
      </c>
      <c r="B10">
        <v>1377000</v>
      </c>
      <c r="C10">
        <v>1308150</v>
      </c>
    </row>
    <row r="11" spans="1:3" x14ac:dyDescent="0.3">
      <c r="A11" s="10" t="s">
        <v>30</v>
      </c>
      <c r="B11">
        <v>251000</v>
      </c>
      <c r="C11">
        <v>238450</v>
      </c>
    </row>
    <row r="12" spans="1:3" x14ac:dyDescent="0.3">
      <c r="A12" s="10" t="s">
        <v>34</v>
      </c>
      <c r="B12">
        <v>338500</v>
      </c>
      <c r="C12">
        <v>321575</v>
      </c>
    </row>
    <row r="13" spans="1:3" x14ac:dyDescent="0.3">
      <c r="A13" s="10" t="s">
        <v>68</v>
      </c>
      <c r="B13">
        <v>1013500</v>
      </c>
      <c r="C13">
        <v>962825</v>
      </c>
    </row>
    <row r="14" spans="1:3" x14ac:dyDescent="0.3">
      <c r="A14" s="10" t="s">
        <v>82</v>
      </c>
      <c r="B14">
        <v>2028000</v>
      </c>
      <c r="C14">
        <v>1926600</v>
      </c>
    </row>
    <row r="15" spans="1:3" x14ac:dyDescent="0.3">
      <c r="A15" s="9" t="s">
        <v>29</v>
      </c>
      <c r="B15">
        <v>16235500</v>
      </c>
      <c r="C15">
        <v>15423725</v>
      </c>
    </row>
    <row r="16" spans="1:3" x14ac:dyDescent="0.3">
      <c r="A16" s="10" t="s">
        <v>55</v>
      </c>
      <c r="B16">
        <v>1966500</v>
      </c>
      <c r="C16">
        <v>1868175</v>
      </c>
    </row>
    <row r="17" spans="1:3" x14ac:dyDescent="0.3">
      <c r="A17" s="10" t="s">
        <v>24</v>
      </c>
      <c r="B17">
        <v>2740500</v>
      </c>
      <c r="C17">
        <v>2603475</v>
      </c>
    </row>
    <row r="18" spans="1:3" x14ac:dyDescent="0.3">
      <c r="A18" s="10" t="s">
        <v>36</v>
      </c>
      <c r="B18">
        <v>1138500</v>
      </c>
      <c r="C18">
        <v>1081575</v>
      </c>
    </row>
    <row r="19" spans="1:3" x14ac:dyDescent="0.3">
      <c r="A19" s="10" t="s">
        <v>71</v>
      </c>
      <c r="B19">
        <v>2340500</v>
      </c>
      <c r="C19">
        <v>2223475</v>
      </c>
    </row>
    <row r="20" spans="1:3" x14ac:dyDescent="0.3">
      <c r="A20" s="10" t="s">
        <v>30</v>
      </c>
      <c r="B20">
        <v>3680000</v>
      </c>
      <c r="C20">
        <v>3496000</v>
      </c>
    </row>
    <row r="21" spans="1:3" x14ac:dyDescent="0.3">
      <c r="A21" s="10" t="s">
        <v>39</v>
      </c>
      <c r="B21">
        <v>1965500</v>
      </c>
      <c r="C21">
        <v>1867225</v>
      </c>
    </row>
    <row r="22" spans="1:3" x14ac:dyDescent="0.3">
      <c r="A22" s="10" t="s">
        <v>34</v>
      </c>
      <c r="B22">
        <v>1590500</v>
      </c>
      <c r="C22">
        <v>1510975</v>
      </c>
    </row>
    <row r="23" spans="1:3" x14ac:dyDescent="0.3">
      <c r="A23" s="10" t="s">
        <v>68</v>
      </c>
      <c r="B23">
        <v>813500</v>
      </c>
      <c r="C23">
        <v>772825</v>
      </c>
    </row>
    <row r="24" spans="1:3" x14ac:dyDescent="0.3">
      <c r="A24" s="9" t="s">
        <v>106</v>
      </c>
      <c r="B24">
        <v>27425500</v>
      </c>
      <c r="C24">
        <v>26054225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B</dc:creator>
  <cp:lastModifiedBy>Vaishnavi Bhujbal</cp:lastModifiedBy>
  <dcterms:created xsi:type="dcterms:W3CDTF">2024-06-15T11:11:28Z</dcterms:created>
  <dcterms:modified xsi:type="dcterms:W3CDTF">2024-06-18T10:41:34Z</dcterms:modified>
</cp:coreProperties>
</file>