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  <c r="L11" i="1"/>
  <c r="L12" i="1"/>
  <c r="B28" i="1"/>
  <c r="B27" i="1"/>
  <c r="B26" i="1"/>
  <c r="B25" i="1"/>
  <c r="B24" i="1"/>
  <c r="B23" i="1"/>
  <c r="B22" i="1"/>
  <c r="B21" i="1"/>
  <c r="B20" i="1"/>
  <c r="B19" i="1"/>
  <c r="B18" i="1"/>
  <c r="B5" i="1"/>
  <c r="B6" i="1"/>
  <c r="B7" i="1"/>
  <c r="B8" i="1"/>
  <c r="B9" i="1"/>
  <c r="B10" i="1"/>
  <c r="B11" i="1"/>
  <c r="B12" i="1"/>
  <c r="B13" i="1"/>
  <c r="B14" i="1"/>
  <c r="B4" i="1"/>
  <c r="D1" i="1"/>
  <c r="L14" i="1"/>
  <c r="L13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<sst xmlns="http://schemas.openxmlformats.org/spreadsheetml/2006/main" count="50" uniqueCount="29">
  <si>
    <t xml:space="preserve">Test Errors by Variable </t>
  </si>
  <si>
    <t>Baseline LR</t>
  </si>
  <si>
    <t>Precipitation</t>
  </si>
  <si>
    <t>Potential Energy</t>
  </si>
  <si>
    <t>% Convective</t>
  </si>
  <si>
    <t>LW Radiation</t>
  </si>
  <si>
    <t>SW Radiation</t>
  </si>
  <si>
    <t>Potential Evaporation</t>
  </si>
  <si>
    <t>Humidity</t>
  </si>
  <si>
    <t>Temperature</t>
  </si>
  <si>
    <t>Notes</t>
  </si>
  <si>
    <t>Air Pressure</t>
  </si>
  <si>
    <t>VAR(1) w/ all cells</t>
  </si>
  <si>
    <t>VAR(1) w/ single cell</t>
  </si>
  <si>
    <t>VAR(2) w/ all cells</t>
  </si>
  <si>
    <t>VAR(2) w/ single cell</t>
  </si>
  <si>
    <t>VAR(1) w/ all cells, LASSO</t>
  </si>
  <si>
    <t>VAR(1) w/ single cell, LASSO</t>
  </si>
  <si>
    <t>VAR(2) w/ all cells, LASSO</t>
  </si>
  <si>
    <t>VAR(2) w/ single cell, LASSO</t>
  </si>
  <si>
    <t xml:space="preserve">Training Errors by Variable </t>
  </si>
  <si>
    <t>VAR(10) w/ single cell, LASSO</t>
  </si>
  <si>
    <t>Total data points:</t>
  </si>
  <si>
    <t>VAR(10) w/ all cell, LASSO</t>
  </si>
  <si>
    <t>Available Model Params</t>
  </si>
  <si>
    <t>Nonzero Model Params</t>
  </si>
  <si>
    <t>Average</t>
  </si>
  <si>
    <t>% NNZ</t>
  </si>
  <si>
    <t>Obtained from nldas2script.m; note that # model params is *per variable* (10 vars)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</si>
</sst>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0" fillId="0" borderId="0" xfId="2" applyFont="1"/>
    <xf numFmtId="9" fontId="0" fillId="2" borderId="0" xfId="2" applyFont="1" applyFill="1"/>
    <xf numFmtId="9" fontId="0" fillId="3" borderId="0" xfId="2" applyFont="1" applyFill="1"/>
    <xf numFmtId="9" fontId="0" fillId="2" borderId="0" xfId="2" applyNumberFormat="1" applyFont="1" applyFill="1"/>
    <xf numFmtId="9" fontId="0" fillId="3" borderId="0" xfId="2" applyNumberFormat="1" applyFont="1" applyFill="1"/>
    <xf numFmtId="0" fontId="0" fillId="0" borderId="0" xfId="0" applyNumberFormat="1" applyFill="1"/>
    <xf numFmtId="0" fontId="2" fillId="2" borderId="0" xfId="0" applyFont="1" applyFill="1"/>
    <xf numFmtId="0" fontId="2" fillId="3" borderId="0" xfId="0" applyFont="1" applyFill="1"/>
    <xf numFmtId="168" fontId="0" fillId="0" borderId="0" xfId="1" applyNumberFormat="1" applyFont="1"/>
    <xf numFmtId="168" fontId="0" fillId="0" borderId="0" xfId="1" applyNumberFormat="1" applyFont="1" applyFill="1"/>
    <xf numFmtId="0" fontId="2" fillId="4" borderId="0" xfId="0" applyFont="1" applyFill="1"/>
    <xf numFmtId="9" fontId="0" fillId="4" borderId="0" xfId="2" applyFont="1" applyFill="1"/>
    <xf numFmtId="168" fontId="2" fillId="0" borderId="0" xfId="1" applyNumberFormat="1" applyFont="1"/>
    <xf numFmtId="9" fontId="0" fillId="4" borderId="0" xfId="2" applyNumberFormat="1" applyFont="1" applyFill="1"/>
    <xf numFmtId="0" fontId="2" fillId="5" borderId="0" xfId="0" applyFont="1" applyFill="1"/>
    <xf numFmtId="9" fontId="0" fillId="5" borderId="0" xfId="2" applyNumberFormat="1" applyFont="1" applyFill="1"/>
    <xf numFmtId="9" fontId="0" fillId="5" borderId="0" xfId="2" applyFont="1" applyFill="1"/>
    <xf numFmtId="168" fontId="0" fillId="3" borderId="0" xfId="1" applyNumberFormat="1" applyFont="1" applyFill="1"/>
    <xf numFmtId="168" fontId="0" fillId="4" borderId="0" xfId="1" applyNumberFormat="1" applyFont="1" applyFill="1"/>
    <xf numFmtId="168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C1" workbookViewId="0">
      <selection activeCell="L14" sqref="L14"/>
    </sheetView>
  </sheetViews>
  <sheetFormatPr defaultRowHeight="15" x14ac:dyDescent="0.25"/>
  <cols>
    <col min="1" max="1" width="28.7109375" customWidth="1"/>
    <col min="2" max="2" width="27.7109375" customWidth="1"/>
    <col min="3" max="3" width="15.5703125" customWidth="1"/>
    <col min="4" max="4" width="18" customWidth="1"/>
    <col min="5" max="5" width="14.28515625" customWidth="1"/>
    <col min="6" max="6" width="15.7109375" customWidth="1"/>
    <col min="7" max="7" width="15.42578125" customWidth="1"/>
    <col min="8" max="8" width="20.140625" customWidth="1"/>
    <col min="9" max="9" width="18.140625" customWidth="1"/>
    <col min="10" max="10" width="16.85546875" customWidth="1"/>
    <col min="11" max="11" width="13.42578125" customWidth="1"/>
    <col min="12" max="12" width="30" customWidth="1"/>
    <col min="13" max="13" width="13.42578125" customWidth="1"/>
    <col min="15" max="15" width="36.42578125" customWidth="1"/>
  </cols>
  <sheetData>
    <row r="1" spans="1:15" x14ac:dyDescent="0.25">
      <c r="C1" s="1" t="s">
        <v>22</v>
      </c>
      <c r="D1" s="14">
        <f>24*30*11*(6*6)</f>
        <v>285120</v>
      </c>
    </row>
    <row r="2" spans="1:15" x14ac:dyDescent="0.25">
      <c r="A2" s="1" t="s">
        <v>0</v>
      </c>
    </row>
    <row r="3" spans="1:15" x14ac:dyDescent="0.25">
      <c r="B3" s="1" t="s">
        <v>26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11</v>
      </c>
      <c r="J3" s="1" t="s">
        <v>8</v>
      </c>
      <c r="K3" s="1" t="s">
        <v>9</v>
      </c>
      <c r="L3" s="14" t="s">
        <v>24</v>
      </c>
      <c r="M3" s="14" t="s">
        <v>25</v>
      </c>
      <c r="N3" s="1" t="s">
        <v>27</v>
      </c>
      <c r="O3" s="1" t="s">
        <v>10</v>
      </c>
    </row>
    <row r="4" spans="1:15" x14ac:dyDescent="0.25">
      <c r="A4" s="16" t="s">
        <v>1</v>
      </c>
      <c r="B4" s="18">
        <f>AVERAGE(C4:K4)</f>
        <v>0.34000365242911068</v>
      </c>
      <c r="C4" s="18">
        <v>0.89801268782257704</v>
      </c>
      <c r="D4" s="18">
        <v>0.22355063479144899</v>
      </c>
      <c r="E4" s="18">
        <v>0.72599486519848599</v>
      </c>
      <c r="F4" s="18">
        <v>0.28147514672004997</v>
      </c>
      <c r="G4" s="18">
        <v>0.24772788832555001</v>
      </c>
      <c r="H4" s="18">
        <v>0.29109880076323702</v>
      </c>
      <c r="I4" s="18">
        <v>8.5419443198951395E-2</v>
      </c>
      <c r="J4" s="18">
        <v>0.18107963513463801</v>
      </c>
      <c r="K4" s="18">
        <v>0.125673769907058</v>
      </c>
      <c r="L4" s="10">
        <v>11</v>
      </c>
      <c r="M4" s="11">
        <v>11</v>
      </c>
      <c r="N4" s="2">
        <f>M4/L4</f>
        <v>1</v>
      </c>
      <c r="O4" t="s">
        <v>28</v>
      </c>
    </row>
    <row r="5" spans="1:15" x14ac:dyDescent="0.25">
      <c r="A5" s="8" t="s">
        <v>13</v>
      </c>
      <c r="B5" s="3">
        <f t="shared" ref="B5:B14" si="0">AVERAGE(C5:K5)</f>
        <v>0.41973765135113006</v>
      </c>
      <c r="C5" s="3">
        <v>0.95244427414566502</v>
      </c>
      <c r="D5" s="3">
        <v>0.267223846753677</v>
      </c>
      <c r="E5" s="3">
        <v>1.0634252955158401</v>
      </c>
      <c r="F5" s="3">
        <v>0.32332556043647598</v>
      </c>
      <c r="G5" s="3">
        <v>0.33284930089528297</v>
      </c>
      <c r="H5" s="3">
        <v>0.37780950287765502</v>
      </c>
      <c r="I5" s="3">
        <v>0.159083461202328</v>
      </c>
      <c r="J5" s="3">
        <v>0.130244619625208</v>
      </c>
      <c r="K5" s="3">
        <v>0.17123300070803801</v>
      </c>
      <c r="L5" s="21">
        <f>11*11 + 11</f>
        <v>132</v>
      </c>
      <c r="M5" s="21">
        <v>132</v>
      </c>
      <c r="N5" s="3">
        <f t="shared" ref="N5:N14" si="1">M5/L5</f>
        <v>1</v>
      </c>
    </row>
    <row r="6" spans="1:15" x14ac:dyDescent="0.25">
      <c r="A6" s="8" t="s">
        <v>12</v>
      </c>
      <c r="B6" s="3">
        <f t="shared" si="0"/>
        <v>18.022220598901061</v>
      </c>
      <c r="C6" s="3">
        <v>16.909468341842899</v>
      </c>
      <c r="D6" s="3">
        <v>5.3939416693019799</v>
      </c>
      <c r="E6" s="3">
        <v>60.416858437000002</v>
      </c>
      <c r="F6" s="3">
        <v>30.652453501253099</v>
      </c>
      <c r="G6" s="3">
        <v>21.7293663782004</v>
      </c>
      <c r="H6" s="3">
        <v>13.5907720071698</v>
      </c>
      <c r="I6" s="3">
        <v>2.5186122739974399</v>
      </c>
      <c r="J6" s="3">
        <v>5.6846201307809103</v>
      </c>
      <c r="K6" s="3">
        <v>5.3038926505630597</v>
      </c>
      <c r="L6" s="21">
        <f>11*11*36*36 + 11</f>
        <v>156827</v>
      </c>
      <c r="M6" s="21">
        <v>56628</v>
      </c>
      <c r="N6" s="3">
        <f t="shared" si="1"/>
        <v>0.36108578242266959</v>
      </c>
    </row>
    <row r="7" spans="1:15" x14ac:dyDescent="0.25">
      <c r="A7" s="8" t="s">
        <v>15</v>
      </c>
      <c r="B7" s="3">
        <f t="shared" si="0"/>
        <v>0.43202177095691729</v>
      </c>
      <c r="C7" s="3">
        <v>1.2007853203182199</v>
      </c>
      <c r="D7" s="3">
        <v>0.28745885262591298</v>
      </c>
      <c r="E7" s="3">
        <v>1.2185698897298201</v>
      </c>
      <c r="F7" s="3">
        <v>0.31596594338624501</v>
      </c>
      <c r="G7" s="3">
        <v>0.18611351136089599</v>
      </c>
      <c r="H7" s="3">
        <v>0.33839055510404198</v>
      </c>
      <c r="I7" s="3">
        <v>0.109319027600305</v>
      </c>
      <c r="J7" s="3">
        <v>0.105640189817461</v>
      </c>
      <c r="K7" s="3">
        <v>0.12595264866935399</v>
      </c>
      <c r="L7" s="21">
        <f>11*11*2 + 11</f>
        <v>253</v>
      </c>
      <c r="M7" s="21">
        <v>253</v>
      </c>
      <c r="N7" s="3">
        <f t="shared" si="1"/>
        <v>1</v>
      </c>
    </row>
    <row r="8" spans="1:15" x14ac:dyDescent="0.25">
      <c r="A8" s="8" t="s">
        <v>14</v>
      </c>
      <c r="B8" s="3">
        <f t="shared" si="0"/>
        <v>8.3440734467738693</v>
      </c>
      <c r="C8" s="3">
        <v>6.4675871875030904</v>
      </c>
      <c r="D8" s="3">
        <v>2.7040363063702499</v>
      </c>
      <c r="E8" s="3">
        <v>24.314278698174601</v>
      </c>
      <c r="F8" s="3">
        <v>14.5114356974322</v>
      </c>
      <c r="G8" s="3">
        <v>10.2732934918093</v>
      </c>
      <c r="H8" s="3">
        <v>9.53989118693889</v>
      </c>
      <c r="I8" s="3">
        <v>1.7598843981843699</v>
      </c>
      <c r="J8" s="3">
        <v>3.0032397686215302</v>
      </c>
      <c r="K8" s="3">
        <v>2.5230142859306</v>
      </c>
      <c r="L8" s="21">
        <f>11*11*36*36*2 + 11</f>
        <v>313643</v>
      </c>
      <c r="M8" s="21">
        <v>56232</v>
      </c>
      <c r="N8" s="3">
        <f t="shared" si="1"/>
        <v>0.17928664118121559</v>
      </c>
    </row>
    <row r="9" spans="1:15" x14ac:dyDescent="0.25">
      <c r="A9" s="9" t="s">
        <v>17</v>
      </c>
      <c r="B9" s="4">
        <f t="shared" si="0"/>
        <v>0.38068372610043122</v>
      </c>
      <c r="C9" s="4">
        <v>0.83769384421290805</v>
      </c>
      <c r="D9" s="4">
        <v>0.21892411326900499</v>
      </c>
      <c r="E9" s="4">
        <v>0.94627175414124998</v>
      </c>
      <c r="F9" s="4">
        <v>0.30694429390346101</v>
      </c>
      <c r="G9" s="4">
        <v>0.32029231621132498</v>
      </c>
      <c r="H9" s="4">
        <v>0.31660454164084201</v>
      </c>
      <c r="I9" s="4">
        <v>0.14132519939444199</v>
      </c>
      <c r="J9" s="4">
        <v>0.115436161772854</v>
      </c>
      <c r="K9" s="4">
        <v>0.22266131035779399</v>
      </c>
      <c r="L9" s="19">
        <f>11*11 + 11</f>
        <v>132</v>
      </c>
      <c r="M9" s="19">
        <v>44</v>
      </c>
      <c r="N9" s="4">
        <f t="shared" si="1"/>
        <v>0.33333333333333331</v>
      </c>
    </row>
    <row r="10" spans="1:15" x14ac:dyDescent="0.25">
      <c r="A10" s="9" t="s">
        <v>16</v>
      </c>
      <c r="B10" s="4">
        <f t="shared" si="0"/>
        <v>0.40696888442147017</v>
      </c>
      <c r="C10" s="4">
        <v>1.0196680466954999</v>
      </c>
      <c r="D10" s="4">
        <v>0.32794163991581798</v>
      </c>
      <c r="E10" s="4">
        <v>0.89834846673985402</v>
      </c>
      <c r="F10" s="4">
        <v>0.30932799134737499</v>
      </c>
      <c r="G10" s="4">
        <v>0.32164857818016601</v>
      </c>
      <c r="H10" s="4">
        <v>0.32181007359056601</v>
      </c>
      <c r="I10" s="4">
        <v>0.147274776689232</v>
      </c>
      <c r="J10" s="4">
        <v>0.120079553094924</v>
      </c>
      <c r="K10" s="4">
        <v>0.19662083353979701</v>
      </c>
      <c r="L10" s="19">
        <f>11*11*36*36 + 11</f>
        <v>156827</v>
      </c>
      <c r="M10" s="19">
        <v>3068</v>
      </c>
      <c r="N10" s="4">
        <f t="shared" si="1"/>
        <v>1.9562957909033521E-2</v>
      </c>
    </row>
    <row r="11" spans="1:15" x14ac:dyDescent="0.25">
      <c r="A11" s="9" t="s">
        <v>19</v>
      </c>
      <c r="B11" s="4">
        <f t="shared" si="0"/>
        <v>0.38687578839041625</v>
      </c>
      <c r="C11" s="4">
        <v>0.87356621182058902</v>
      </c>
      <c r="D11" s="4">
        <v>0.22056210350958</v>
      </c>
      <c r="E11" s="4">
        <v>0.971948020918186</v>
      </c>
      <c r="F11" s="4">
        <v>0.30837518474079301</v>
      </c>
      <c r="G11" s="4">
        <v>0.310136547569551</v>
      </c>
      <c r="H11" s="4">
        <v>0.31686223301599598</v>
      </c>
      <c r="I11" s="4">
        <v>0.14125373332308999</v>
      </c>
      <c r="J11" s="4">
        <v>0.115310061633234</v>
      </c>
      <c r="K11" s="4">
        <v>0.223867998982727</v>
      </c>
      <c r="L11" s="19">
        <f>11*11*2 + 11</f>
        <v>253</v>
      </c>
      <c r="M11" s="19">
        <v>51</v>
      </c>
      <c r="N11" s="4">
        <f t="shared" si="1"/>
        <v>0.20158102766798419</v>
      </c>
    </row>
    <row r="12" spans="1:15" x14ac:dyDescent="0.25">
      <c r="A12" s="9" t="s">
        <v>18</v>
      </c>
      <c r="B12" s="4">
        <f t="shared" si="0"/>
        <v>0.41160035409866158</v>
      </c>
      <c r="C12" s="4">
        <v>1.0411928888775901</v>
      </c>
      <c r="D12" s="4">
        <v>0.338325725326934</v>
      </c>
      <c r="E12" s="4">
        <v>0.91503091704094497</v>
      </c>
      <c r="F12" s="4">
        <v>0.31000119622408301</v>
      </c>
      <c r="G12" s="4">
        <v>0.31261909763335699</v>
      </c>
      <c r="H12" s="4">
        <v>0.32260363360798899</v>
      </c>
      <c r="I12" s="4">
        <v>0.147327163504195</v>
      </c>
      <c r="J12" s="4">
        <v>0.119989667824711</v>
      </c>
      <c r="K12" s="4">
        <v>0.19731289684815001</v>
      </c>
      <c r="L12" s="19">
        <f>11*11*36*36*2 + 11</f>
        <v>313643</v>
      </c>
      <c r="M12" s="19">
        <v>3559</v>
      </c>
      <c r="N12" s="4">
        <f t="shared" si="1"/>
        <v>1.1347296129676096E-2</v>
      </c>
    </row>
    <row r="13" spans="1:15" x14ac:dyDescent="0.25">
      <c r="A13" s="12" t="s">
        <v>21</v>
      </c>
      <c r="B13" s="13">
        <f t="shared" si="0"/>
        <v>0.24577347486789469</v>
      </c>
      <c r="C13" s="13">
        <v>0.30210303123493398</v>
      </c>
      <c r="D13" s="13">
        <v>0.13506319458712601</v>
      </c>
      <c r="E13" s="13">
        <v>0.36069485846007299</v>
      </c>
      <c r="F13" s="13">
        <v>0.32443797502070099</v>
      </c>
      <c r="G13" s="13">
        <v>0.25598129231854999</v>
      </c>
      <c r="H13" s="13">
        <v>0.288416432542352</v>
      </c>
      <c r="I13" s="13">
        <v>0.16975756166544401</v>
      </c>
      <c r="J13" s="13">
        <v>0.16991211370152801</v>
      </c>
      <c r="K13" s="13">
        <v>0.20559481428034401</v>
      </c>
      <c r="L13" s="20">
        <f>11*11*10 + 11</f>
        <v>1221</v>
      </c>
      <c r="M13" s="20">
        <v>81</v>
      </c>
      <c r="N13" s="13">
        <f t="shared" si="1"/>
        <v>6.6339066339066333E-2</v>
      </c>
    </row>
    <row r="14" spans="1:15" x14ac:dyDescent="0.25">
      <c r="A14" s="12" t="s">
        <v>23</v>
      </c>
      <c r="B14" s="13">
        <f t="shared" si="0"/>
        <v>0.45371670725940599</v>
      </c>
      <c r="C14" s="13">
        <v>1.17599775000313</v>
      </c>
      <c r="D14" s="13">
        <v>0.43086779871585601</v>
      </c>
      <c r="E14" s="13">
        <v>0.99431097428885895</v>
      </c>
      <c r="F14" s="13">
        <v>0.32627431090657599</v>
      </c>
      <c r="G14" s="13">
        <v>0.31716806888393301</v>
      </c>
      <c r="H14" s="13">
        <v>0.36637417322997901</v>
      </c>
      <c r="I14" s="13">
        <v>0.144640077764502</v>
      </c>
      <c r="J14" s="13">
        <v>0.124447814803434</v>
      </c>
      <c r="K14" s="13">
        <v>0.203369396738386</v>
      </c>
      <c r="L14" s="20">
        <f>11*11*36*36*10 + 11</f>
        <v>1568171</v>
      </c>
      <c r="M14" s="20">
        <v>5106</v>
      </c>
      <c r="N14" s="13">
        <f t="shared" si="1"/>
        <v>3.2560224618361135E-3</v>
      </c>
    </row>
    <row r="15" spans="1:15" x14ac:dyDescent="0.25">
      <c r="L15" s="7"/>
    </row>
    <row r="16" spans="1:15" x14ac:dyDescent="0.25">
      <c r="A16" s="1" t="s">
        <v>20</v>
      </c>
      <c r="L16" s="7"/>
    </row>
    <row r="17" spans="1:12" x14ac:dyDescent="0.25">
      <c r="B17" s="1" t="s">
        <v>2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11</v>
      </c>
      <c r="J17" s="1" t="s">
        <v>8</v>
      </c>
      <c r="K17" s="1" t="s">
        <v>9</v>
      </c>
      <c r="L17" s="7"/>
    </row>
    <row r="18" spans="1:12" x14ac:dyDescent="0.25">
      <c r="A18" s="16" t="s">
        <v>1</v>
      </c>
      <c r="B18" s="18">
        <f>AVERAGE(C18:K18)</f>
        <v>0.33552007775032178</v>
      </c>
      <c r="C18" s="17">
        <v>0.85005608141446998</v>
      </c>
      <c r="D18" s="17">
        <v>0.221417217572243</v>
      </c>
      <c r="E18" s="17">
        <v>0.72505758090471795</v>
      </c>
      <c r="F18" s="17">
        <v>0.28736444954294699</v>
      </c>
      <c r="G18" s="17">
        <v>0.24964144326641599</v>
      </c>
      <c r="H18" s="17">
        <v>0.29400741346054399</v>
      </c>
      <c r="I18" s="17">
        <v>8.5867325264773101E-2</v>
      </c>
      <c r="J18" s="17">
        <v>0.180381886448784</v>
      </c>
      <c r="K18" s="17">
        <v>0.12588730187800101</v>
      </c>
      <c r="L18" s="7"/>
    </row>
    <row r="19" spans="1:12" x14ac:dyDescent="0.25">
      <c r="A19" s="8" t="s">
        <v>13</v>
      </c>
      <c r="B19" s="3">
        <f t="shared" ref="B19:B28" si="2">AVERAGE(C19:K19)</f>
        <v>0.29844229772215991</v>
      </c>
      <c r="C19" s="5">
        <v>0.79848723937117705</v>
      </c>
      <c r="D19" s="5">
        <v>0.22806387024448199</v>
      </c>
      <c r="E19" s="5">
        <v>0.47739431804878002</v>
      </c>
      <c r="F19" s="5">
        <v>0.338817026414998</v>
      </c>
      <c r="G19" s="5">
        <v>0.21434580395506</v>
      </c>
      <c r="H19" s="5">
        <v>0.25069570898078197</v>
      </c>
      <c r="I19" s="5">
        <v>9.8783084926675105E-2</v>
      </c>
      <c r="J19" s="5">
        <v>0.14985586488014899</v>
      </c>
      <c r="K19" s="5">
        <v>0.12953776267733599</v>
      </c>
      <c r="L19" s="7"/>
    </row>
    <row r="20" spans="1:12" x14ac:dyDescent="0.25">
      <c r="A20" s="8" t="s">
        <v>12</v>
      </c>
      <c r="B20" s="3">
        <f t="shared" si="2"/>
        <v>1.8582883083022425E-13</v>
      </c>
      <c r="C20" s="5">
        <v>1.86497779882334E-13</v>
      </c>
      <c r="D20" s="5">
        <v>3.36299631189592E-14</v>
      </c>
      <c r="E20" s="5">
        <v>3.1589034454924699E-13</v>
      </c>
      <c r="F20" s="5">
        <v>5.5615291282139104E-13</v>
      </c>
      <c r="G20" s="5">
        <v>1.63082262312099E-13</v>
      </c>
      <c r="H20" s="5">
        <v>2.20141924673003E-13</v>
      </c>
      <c r="I20" s="5">
        <v>4.6160494783204799E-14</v>
      </c>
      <c r="J20" s="5">
        <v>1.0249492150226001E-13</v>
      </c>
      <c r="K20" s="5">
        <v>4.8408873829520103E-14</v>
      </c>
      <c r="L20" s="7"/>
    </row>
    <row r="21" spans="1:12" x14ac:dyDescent="0.25">
      <c r="A21" s="8" t="s">
        <v>15</v>
      </c>
      <c r="B21" s="3">
        <f t="shared" si="2"/>
        <v>0.2438963987735937</v>
      </c>
      <c r="C21" s="5">
        <v>0.691892937346547</v>
      </c>
      <c r="D21" s="5">
        <v>0.150660129059663</v>
      </c>
      <c r="E21" s="5">
        <v>0.44687647323579599</v>
      </c>
      <c r="F21" s="5">
        <v>0.267180712687835</v>
      </c>
      <c r="G21" s="5">
        <v>0.14450510086346399</v>
      </c>
      <c r="H21" s="5">
        <v>0.223582241489546</v>
      </c>
      <c r="I21" s="5">
        <v>7.4209416530643904E-2</v>
      </c>
      <c r="J21" s="5">
        <v>9.9245676601834004E-2</v>
      </c>
      <c r="K21" s="5">
        <v>9.6914901147014496E-2</v>
      </c>
      <c r="L21" s="7"/>
    </row>
    <row r="22" spans="1:12" x14ac:dyDescent="0.25">
      <c r="A22" s="8" t="s">
        <v>14</v>
      </c>
      <c r="B22" s="3">
        <f t="shared" si="2"/>
        <v>5.3604651393890388E-14</v>
      </c>
      <c r="C22" s="5">
        <v>5.5507136039277902E-14</v>
      </c>
      <c r="D22" s="5">
        <v>1.5662214971083699E-14</v>
      </c>
      <c r="E22" s="5">
        <v>1.12985088382396E-13</v>
      </c>
      <c r="F22" s="5">
        <v>1.2659195537174299E-13</v>
      </c>
      <c r="G22" s="5">
        <v>4.8718371186390902E-14</v>
      </c>
      <c r="H22" s="5">
        <v>5.1542025526360202E-14</v>
      </c>
      <c r="I22" s="5">
        <v>1.50316747860474E-14</v>
      </c>
      <c r="J22" s="5">
        <v>3.1225748516349403E-14</v>
      </c>
      <c r="K22" s="5">
        <v>2.5177647765364999E-14</v>
      </c>
      <c r="L22" s="7"/>
    </row>
    <row r="23" spans="1:12" x14ac:dyDescent="0.25">
      <c r="A23" s="9" t="s">
        <v>17</v>
      </c>
      <c r="B23" s="4">
        <f t="shared" si="2"/>
        <v>0.34388126035176581</v>
      </c>
      <c r="C23" s="6">
        <v>0.81570962423313798</v>
      </c>
      <c r="D23" s="6">
        <v>0.247703326139038</v>
      </c>
      <c r="E23" s="6">
        <v>0.50788828802236496</v>
      </c>
      <c r="F23" s="6">
        <v>0.37183421459641303</v>
      </c>
      <c r="G23" s="6">
        <v>0.28717753412706998</v>
      </c>
      <c r="H23" s="6">
        <v>0.29367325915814901</v>
      </c>
      <c r="I23" s="6">
        <v>0.17388219443963099</v>
      </c>
      <c r="J23" s="6">
        <v>0.176098515485616</v>
      </c>
      <c r="K23" s="6">
        <v>0.22096438696447199</v>
      </c>
      <c r="L23" s="7"/>
    </row>
    <row r="24" spans="1:12" x14ac:dyDescent="0.25">
      <c r="A24" s="9" t="s">
        <v>16</v>
      </c>
      <c r="B24" s="4">
        <f t="shared" si="2"/>
        <v>0.30310816191980222</v>
      </c>
      <c r="C24" s="6">
        <v>0.57628039250297702</v>
      </c>
      <c r="D24" s="6">
        <v>0.18860262080413601</v>
      </c>
      <c r="E24" s="6">
        <v>0.50187162319645495</v>
      </c>
      <c r="F24" s="6">
        <v>0.35623179539306099</v>
      </c>
      <c r="G24" s="6">
        <v>0.28018188124290899</v>
      </c>
      <c r="H24" s="6">
        <v>0.28394432137321002</v>
      </c>
      <c r="I24" s="6">
        <v>0.172536241165647</v>
      </c>
      <c r="J24" s="6">
        <v>0.16867527977903299</v>
      </c>
      <c r="K24" s="6">
        <v>0.19964930182079199</v>
      </c>
      <c r="L24" s="7"/>
    </row>
    <row r="25" spans="1:12" x14ac:dyDescent="0.25">
      <c r="A25" s="9" t="s">
        <v>19</v>
      </c>
      <c r="B25" s="4">
        <f t="shared" si="2"/>
        <v>0.33324033779980722</v>
      </c>
      <c r="C25" s="6">
        <v>0.757542217834408</v>
      </c>
      <c r="D25" s="6">
        <v>0.24792366888140699</v>
      </c>
      <c r="E25" s="6">
        <v>0.496754872673354</v>
      </c>
      <c r="F25" s="6">
        <v>0.37276028716715698</v>
      </c>
      <c r="G25" s="6">
        <v>0.26088809205549701</v>
      </c>
      <c r="H25" s="6">
        <v>0.29204055838587101</v>
      </c>
      <c r="I25" s="6">
        <v>0.17341291833673</v>
      </c>
      <c r="J25" s="6">
        <v>0.17657816677896601</v>
      </c>
      <c r="K25" s="6">
        <v>0.22126225808487501</v>
      </c>
    </row>
    <row r="26" spans="1:12" x14ac:dyDescent="0.25">
      <c r="A26" s="9" t="s">
        <v>18</v>
      </c>
      <c r="B26" s="4">
        <f t="shared" si="2"/>
        <v>0.2951241339632012</v>
      </c>
      <c r="C26" s="6">
        <v>0.56697643973633904</v>
      </c>
      <c r="D26" s="6">
        <v>0.16684678563937599</v>
      </c>
      <c r="E26" s="6">
        <v>0.480507425741796</v>
      </c>
      <c r="F26" s="6">
        <v>0.35610131230111902</v>
      </c>
      <c r="G26" s="6">
        <v>0.261436629340766</v>
      </c>
      <c r="H26" s="6">
        <v>0.28412024331708102</v>
      </c>
      <c r="I26" s="6">
        <v>0.172325446557589</v>
      </c>
      <c r="J26" s="6">
        <v>0.168144608821166</v>
      </c>
      <c r="K26" s="6">
        <v>0.19965831421357899</v>
      </c>
    </row>
    <row r="27" spans="1:12" x14ac:dyDescent="0.25">
      <c r="A27" s="12" t="s">
        <v>21</v>
      </c>
      <c r="B27" s="13">
        <f t="shared" si="2"/>
        <v>0.29795780452932624</v>
      </c>
      <c r="C27" s="15">
        <v>0.55126339908849697</v>
      </c>
      <c r="D27" s="15">
        <v>0.23466554908401899</v>
      </c>
      <c r="E27" s="15">
        <v>0.42440352986424301</v>
      </c>
      <c r="F27" s="15">
        <v>0.343155487594825</v>
      </c>
      <c r="G27" s="15">
        <v>0.25232636762174199</v>
      </c>
      <c r="H27" s="15">
        <v>0.29383647862395601</v>
      </c>
      <c r="I27" s="15">
        <v>0.17452330883971101</v>
      </c>
      <c r="J27" s="15">
        <v>0.179401073826123</v>
      </c>
      <c r="K27" s="15">
        <v>0.22804504622082</v>
      </c>
    </row>
    <row r="28" spans="1:12" x14ac:dyDescent="0.25">
      <c r="A28" s="12" t="s">
        <v>23</v>
      </c>
      <c r="B28" s="13">
        <f t="shared" si="2"/>
        <v>0.24577347486789469</v>
      </c>
      <c r="C28" s="15">
        <v>0.30210303123493398</v>
      </c>
      <c r="D28" s="15">
        <v>0.13506319458712601</v>
      </c>
      <c r="E28" s="15">
        <v>0.36069485846007299</v>
      </c>
      <c r="F28" s="15">
        <v>0.32443797502070099</v>
      </c>
      <c r="G28" s="15">
        <v>0.25598129231854999</v>
      </c>
      <c r="H28" s="15">
        <v>0.288416432542352</v>
      </c>
      <c r="I28" s="15">
        <v>0.16975756166544401</v>
      </c>
      <c r="J28" s="15">
        <v>0.16991211370152801</v>
      </c>
      <c r="K28" s="15">
        <v>0.20559481428034401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dcterms:created xsi:type="dcterms:W3CDTF">2013-12-08T18:57:51Z</dcterms:created>
  <dcterms:modified xsi:type="dcterms:W3CDTF">2013-12-08T20:46:32Z</dcterms:modified>
</cp:coreProperties>
</file>