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slicers/slicer1.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BHOOMI\Downloads\"/>
    </mc:Choice>
  </mc:AlternateContent>
  <xr:revisionPtr revIDLastSave="0" documentId="13_ncr:1_{5FA4C1E3-D744-410D-9974-4523439397BA}" xr6:coauthVersionLast="47" xr6:coauthVersionMax="47" xr10:uidLastSave="{00000000-0000-0000-0000-000000000000}"/>
  <bookViews>
    <workbookView xWindow="-120" yWindow="-120" windowWidth="29040" windowHeight="15720" activeTab="5" xr2:uid="{3A580C8D-FFD1-4934-9EE4-00189567247E}"/>
  </bookViews>
  <sheets>
    <sheet name="Original Dataset" sheetId="1" r:id="rId1"/>
    <sheet name="Cleaned Dataset" sheetId="3" r:id="rId2"/>
    <sheet name="Pivot Tables" sheetId="4" r:id="rId3"/>
    <sheet name="Insights By Formulas" sheetId="5" r:id="rId4"/>
    <sheet name="Data Visualization" sheetId="6" r:id="rId5"/>
    <sheet name="Dashboard" sheetId="7" r:id="rId6"/>
    <sheet name="Documentation" sheetId="9" r:id="rId7"/>
  </sheets>
  <definedNames>
    <definedName name="Slicer_Category">#N/A</definedName>
    <definedName name="Slicer_Customer_Location">#N/A</definedName>
    <definedName name="Slicer_Months__Date">#N/A</definedName>
    <definedName name="Slicer_Payment_Method">#N/A</definedName>
    <definedName name="Slicer_Status">#N/A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7" l="1"/>
  <c r="F19" i="5"/>
  <c r="F17" i="5"/>
  <c r="F15" i="5"/>
  <c r="D4" i="5" a="1"/>
  <c r="F9" i="5" s="1"/>
  <c r="E10" i="5" l="1"/>
  <c r="F10" i="5"/>
  <c r="E5" i="5"/>
  <c r="F5" i="5"/>
  <c r="E6" i="5"/>
  <c r="F6" i="5"/>
  <c r="E7" i="5"/>
  <c r="E13" i="5"/>
  <c r="D4" i="5"/>
  <c r="E11" i="5"/>
  <c r="F11" i="5"/>
  <c r="E12" i="5"/>
  <c r="F12" i="5"/>
  <c r="F7" i="5"/>
  <c r="G7" i="5" s="1"/>
  <c r="E8" i="5"/>
  <c r="G8" i="5" s="1"/>
  <c r="F13" i="5"/>
  <c r="F8" i="5"/>
  <c r="E9" i="5"/>
  <c r="G9" i="5" s="1"/>
  <c r="G12" i="5" l="1"/>
  <c r="G11" i="5"/>
  <c r="F4" i="5"/>
  <c r="E4" i="5"/>
  <c r="G13" i="5"/>
  <c r="G6" i="5"/>
  <c r="G5" i="5"/>
  <c r="G10" i="5"/>
  <c r="I4" i="5" l="1" a="1"/>
  <c r="G4" i="5"/>
  <c r="K5" i="5" l="1"/>
  <c r="J5" i="5"/>
  <c r="K7" i="5"/>
  <c r="J7" i="5"/>
  <c r="I4" i="5"/>
  <c r="K6" i="5"/>
  <c r="J6" i="5"/>
  <c r="K4" i="5" l="1"/>
  <c r="J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<sst xmlns="http://schemas.openxmlformats.org/spreadsheetml/2006/main" count="3759" uniqueCount="365">
  <si>
    <t>Order ID</t>
  </si>
  <si>
    <t>Date</t>
  </si>
  <si>
    <t>Product</t>
  </si>
  <si>
    <t>Category</t>
  </si>
  <si>
    <t>Price</t>
  </si>
  <si>
    <t>Quantity</t>
  </si>
  <si>
    <t>Total Sales</t>
  </si>
  <si>
    <t>Customer Name</t>
  </si>
  <si>
    <t>Customer Location</t>
  </si>
  <si>
    <t>Payment Method</t>
  </si>
  <si>
    <t>Status</t>
  </si>
  <si>
    <t>ORD0001</t>
  </si>
  <si>
    <t>Running Shoes</t>
  </si>
  <si>
    <t>Footwear</t>
  </si>
  <si>
    <t>Emma Clark</t>
  </si>
  <si>
    <t>New York</t>
  </si>
  <si>
    <t>Debit Card</t>
  </si>
  <si>
    <t>Cancelled</t>
  </si>
  <si>
    <t>ORD0002</t>
  </si>
  <si>
    <t>Headphones</t>
  </si>
  <si>
    <t>Electronics</t>
  </si>
  <si>
    <t>Emily Johnson</t>
  </si>
  <si>
    <t>San Francisco</t>
  </si>
  <si>
    <t>Pending</t>
  </si>
  <si>
    <t>ORD0003</t>
  </si>
  <si>
    <t>John Doe</t>
  </si>
  <si>
    <t>Denver</t>
  </si>
  <si>
    <t>Amazon Pay</t>
  </si>
  <si>
    <t>ORD0004</t>
  </si>
  <si>
    <t>Olivia Wilson</t>
  </si>
  <si>
    <t>Dallas</t>
  </si>
  <si>
    <t>Credit Card</t>
  </si>
  <si>
    <t>ORD0005</t>
  </si>
  <si>
    <t>Smartwatch</t>
  </si>
  <si>
    <t>ORD0006</t>
  </si>
  <si>
    <t>T-Shirt</t>
  </si>
  <si>
    <t>Clothing</t>
  </si>
  <si>
    <t>ORD0007</t>
  </si>
  <si>
    <t>Houston</t>
  </si>
  <si>
    <t>PayPal</t>
  </si>
  <si>
    <t>Completed</t>
  </si>
  <si>
    <t>ORD0008</t>
  </si>
  <si>
    <t>Smartphone</t>
  </si>
  <si>
    <t>Sophia Miller</t>
  </si>
  <si>
    <t>Miami</t>
  </si>
  <si>
    <t>ORD0009</t>
  </si>
  <si>
    <t>Boston</t>
  </si>
  <si>
    <t>ORD0010</t>
  </si>
  <si>
    <t>ORD0011</t>
  </si>
  <si>
    <t>Book</t>
  </si>
  <si>
    <t>Books</t>
  </si>
  <si>
    <t>David Lee</t>
  </si>
  <si>
    <t>ORD0012</t>
  </si>
  <si>
    <t>Jeans</t>
  </si>
  <si>
    <t>Michael Brown</t>
  </si>
  <si>
    <t>ORD0013</t>
  </si>
  <si>
    <t>Laptop</t>
  </si>
  <si>
    <t>Daniel Harris</t>
  </si>
  <si>
    <t>Gift Card</t>
  </si>
  <si>
    <t>ORD0014</t>
  </si>
  <si>
    <t>Washing Machine</t>
  </si>
  <si>
    <t>Home Appliances</t>
  </si>
  <si>
    <t>ORD0015</t>
  </si>
  <si>
    <t>Seattle</t>
  </si>
  <si>
    <t>ORD0016</t>
  </si>
  <si>
    <t>Refrigerator</t>
  </si>
  <si>
    <t>ORD0017</t>
  </si>
  <si>
    <t>ORD0018</t>
  </si>
  <si>
    <t>Los Angeles</t>
  </si>
  <si>
    <t>ORD0019</t>
  </si>
  <si>
    <t>ORD0020</t>
  </si>
  <si>
    <t>ORD0021</t>
  </si>
  <si>
    <t>Chris White</t>
  </si>
  <si>
    <t>ORD0022</t>
  </si>
  <si>
    <t>ORD0023</t>
  </si>
  <si>
    <t>ORD0024</t>
  </si>
  <si>
    <t>ORD0025</t>
  </si>
  <si>
    <t>ORD0026</t>
  </si>
  <si>
    <t>ORD0027</t>
  </si>
  <si>
    <t>ORD0028</t>
  </si>
  <si>
    <t>Jane Smith</t>
  </si>
  <si>
    <t>Chicago</t>
  </si>
  <si>
    <t>ORD0029</t>
  </si>
  <si>
    <t>ORD0030</t>
  </si>
  <si>
    <t>ORD0031</t>
  </si>
  <si>
    <t>ORD0032</t>
  </si>
  <si>
    <t>ORD0033</t>
  </si>
  <si>
    <t>ORD0034</t>
  </si>
  <si>
    <t>ORD0035</t>
  </si>
  <si>
    <t>ORD0036</t>
  </si>
  <si>
    <t>ORD0037</t>
  </si>
  <si>
    <t>ORD0038</t>
  </si>
  <si>
    <t>ORD0039</t>
  </si>
  <si>
    <t>ORD0040</t>
  </si>
  <si>
    <t>ORD0041</t>
  </si>
  <si>
    <t>ORD0042</t>
  </si>
  <si>
    <t>ORD0043</t>
  </si>
  <si>
    <t>ORD0044</t>
  </si>
  <si>
    <t>ORD0045</t>
  </si>
  <si>
    <t>ORD0046</t>
  </si>
  <si>
    <t>ORD0047</t>
  </si>
  <si>
    <t>ORD0048</t>
  </si>
  <si>
    <t>ORD0049</t>
  </si>
  <si>
    <t>ORD0050</t>
  </si>
  <si>
    <t>ORD0051</t>
  </si>
  <si>
    <t>ORD0052</t>
  </si>
  <si>
    <t>ORD0053</t>
  </si>
  <si>
    <t>ORD0054</t>
  </si>
  <si>
    <t>ORD0055</t>
  </si>
  <si>
    <t>ORD0056</t>
  </si>
  <si>
    <t>ORD0057</t>
  </si>
  <si>
    <t>ORD0058</t>
  </si>
  <si>
    <t>ORD0059</t>
  </si>
  <si>
    <t>ORD0060</t>
  </si>
  <si>
    <t>ORD0061</t>
  </si>
  <si>
    <t>ORD0062</t>
  </si>
  <si>
    <t>ORD0063</t>
  </si>
  <si>
    <t>ORD0064</t>
  </si>
  <si>
    <t>ORD0065</t>
  </si>
  <si>
    <t>ORD0066</t>
  </si>
  <si>
    <t>ORD0067</t>
  </si>
  <si>
    <t>ORD0068</t>
  </si>
  <si>
    <t>ORD0069</t>
  </si>
  <si>
    <t>ORD0070</t>
  </si>
  <si>
    <t>ORD0071</t>
  </si>
  <si>
    <t>ORD0072</t>
  </si>
  <si>
    <t>ORD0073</t>
  </si>
  <si>
    <t>ORD0074</t>
  </si>
  <si>
    <t>ORD0075</t>
  </si>
  <si>
    <t>ORD0076</t>
  </si>
  <si>
    <t>ORD0077</t>
  </si>
  <si>
    <t>ORD0078</t>
  </si>
  <si>
    <t>ORD0079</t>
  </si>
  <si>
    <t>ORD0080</t>
  </si>
  <si>
    <t>ORD0081</t>
  </si>
  <si>
    <t>ORD0082</t>
  </si>
  <si>
    <t>ORD0083</t>
  </si>
  <si>
    <t>ORD0084</t>
  </si>
  <si>
    <t>ORD0085</t>
  </si>
  <si>
    <t>ORD0086</t>
  </si>
  <si>
    <t>ORD0087</t>
  </si>
  <si>
    <t>ORD0088</t>
  </si>
  <si>
    <t>ORD0089</t>
  </si>
  <si>
    <t>ORD0090</t>
  </si>
  <si>
    <t>ORD0091</t>
  </si>
  <si>
    <t>ORD0092</t>
  </si>
  <si>
    <t>ORD0093</t>
  </si>
  <si>
    <t>ORD0094</t>
  </si>
  <si>
    <t>ORD0095</t>
  </si>
  <si>
    <t>ORD0096</t>
  </si>
  <si>
    <t>ORD0097</t>
  </si>
  <si>
    <t>ORD0098</t>
  </si>
  <si>
    <t>ORD0099</t>
  </si>
  <si>
    <t>ORD0100</t>
  </si>
  <si>
    <t>ORD0101</t>
  </si>
  <si>
    <t>ORD0102</t>
  </si>
  <si>
    <t>ORD0103</t>
  </si>
  <si>
    <t>ORD0104</t>
  </si>
  <si>
    <t>ORD0105</t>
  </si>
  <si>
    <t>ORD0106</t>
  </si>
  <si>
    <t>ORD0107</t>
  </si>
  <si>
    <t>ORD0108</t>
  </si>
  <si>
    <t>ORD0109</t>
  </si>
  <si>
    <t>ORD0110</t>
  </si>
  <si>
    <t>ORD0111</t>
  </si>
  <si>
    <t>ORD0112</t>
  </si>
  <si>
    <t>ORD0113</t>
  </si>
  <si>
    <t>ORD0114</t>
  </si>
  <si>
    <t>ORD0115</t>
  </si>
  <si>
    <t>ORD0116</t>
  </si>
  <si>
    <t>ORD0117</t>
  </si>
  <si>
    <t>ORD0118</t>
  </si>
  <si>
    <t>ORD0119</t>
  </si>
  <si>
    <t>ORD0120</t>
  </si>
  <si>
    <t>ORD0121</t>
  </si>
  <si>
    <t>ORD0122</t>
  </si>
  <si>
    <t>ORD0123</t>
  </si>
  <si>
    <t>ORD0124</t>
  </si>
  <si>
    <t>ORD0125</t>
  </si>
  <si>
    <t>ORD0126</t>
  </si>
  <si>
    <t>ORD0127</t>
  </si>
  <si>
    <t>ORD0128</t>
  </si>
  <si>
    <t>ORD0129</t>
  </si>
  <si>
    <t>ORD0130</t>
  </si>
  <si>
    <t>ORD0131</t>
  </si>
  <si>
    <t>ORD0132</t>
  </si>
  <si>
    <t>ORD0133</t>
  </si>
  <si>
    <t>ORD0134</t>
  </si>
  <si>
    <t>ORD0135</t>
  </si>
  <si>
    <t>ORD0136</t>
  </si>
  <si>
    <t>ORD0137</t>
  </si>
  <si>
    <t>ORD0138</t>
  </si>
  <si>
    <t>ORD0139</t>
  </si>
  <si>
    <t>ORD0140</t>
  </si>
  <si>
    <t>ORD0141</t>
  </si>
  <si>
    <t>ORD0142</t>
  </si>
  <si>
    <t>ORD0143</t>
  </si>
  <si>
    <t>ORD0144</t>
  </si>
  <si>
    <t>ORD0145</t>
  </si>
  <si>
    <t>ORD0146</t>
  </si>
  <si>
    <t>ORD0147</t>
  </si>
  <si>
    <t>ORD0148</t>
  </si>
  <si>
    <t>ORD0149</t>
  </si>
  <si>
    <t>ORD0150</t>
  </si>
  <si>
    <t>ORD0151</t>
  </si>
  <si>
    <t>ORD0152</t>
  </si>
  <si>
    <t>ORD0153</t>
  </si>
  <si>
    <t>ORD0154</t>
  </si>
  <si>
    <t>ORD0155</t>
  </si>
  <si>
    <t>ORD0156</t>
  </si>
  <si>
    <t>ORD0157</t>
  </si>
  <si>
    <t>ORD0158</t>
  </si>
  <si>
    <t>ORD0159</t>
  </si>
  <si>
    <t>ORD0160</t>
  </si>
  <si>
    <t>ORD0161</t>
  </si>
  <si>
    <t>ORD0162</t>
  </si>
  <si>
    <t>ORD0163</t>
  </si>
  <si>
    <t>ORD0164</t>
  </si>
  <si>
    <t>ORD0165</t>
  </si>
  <si>
    <t>ORD0166</t>
  </si>
  <si>
    <t>ORD0167</t>
  </si>
  <si>
    <t>ORD0168</t>
  </si>
  <si>
    <t>ORD0169</t>
  </si>
  <si>
    <t>ORD0170</t>
  </si>
  <si>
    <t>ORD0171</t>
  </si>
  <si>
    <t>ORD0172</t>
  </si>
  <si>
    <t>ORD0173</t>
  </si>
  <si>
    <t>ORD0174</t>
  </si>
  <si>
    <t>ORD0175</t>
  </si>
  <si>
    <t>ORD0176</t>
  </si>
  <si>
    <t>ORD0177</t>
  </si>
  <si>
    <t>ORD0178</t>
  </si>
  <si>
    <t>ORD0179</t>
  </si>
  <si>
    <t>ORD0180</t>
  </si>
  <si>
    <t>ORD0181</t>
  </si>
  <si>
    <t>ORD0182</t>
  </si>
  <si>
    <t>ORD0183</t>
  </si>
  <si>
    <t>ORD0184</t>
  </si>
  <si>
    <t>ORD0185</t>
  </si>
  <si>
    <t>ORD0186</t>
  </si>
  <si>
    <t>ORD0187</t>
  </si>
  <si>
    <t>ORD0188</t>
  </si>
  <si>
    <t>ORD0189</t>
  </si>
  <si>
    <t>ORD0190</t>
  </si>
  <si>
    <t>ORD0191</t>
  </si>
  <si>
    <t>ORD0192</t>
  </si>
  <si>
    <t>ORD0193</t>
  </si>
  <si>
    <t>ORD0194</t>
  </si>
  <si>
    <t>ORD0195</t>
  </si>
  <si>
    <t>ORD0196</t>
  </si>
  <si>
    <t>ORD0197</t>
  </si>
  <si>
    <t>ORD0198</t>
  </si>
  <si>
    <t>ORD0199</t>
  </si>
  <si>
    <t>ORD0200</t>
  </si>
  <si>
    <t>ORD0201</t>
  </si>
  <si>
    <t>ORD0202</t>
  </si>
  <si>
    <t>ORD0203</t>
  </si>
  <si>
    <t>ORD0204</t>
  </si>
  <si>
    <t>ORD0205</t>
  </si>
  <si>
    <t>ORD0206</t>
  </si>
  <si>
    <t>ORD0207</t>
  </si>
  <si>
    <t>ORD0208</t>
  </si>
  <si>
    <t>ORD0209</t>
  </si>
  <si>
    <t>ORD0210</t>
  </si>
  <si>
    <t>ORD0211</t>
  </si>
  <si>
    <t>ORD0212</t>
  </si>
  <si>
    <t>ORD0213</t>
  </si>
  <si>
    <t>ORD0214</t>
  </si>
  <si>
    <t>ORD0215</t>
  </si>
  <si>
    <t>ORD0216</t>
  </si>
  <si>
    <t>ORD0217</t>
  </si>
  <si>
    <t>ORD0218</t>
  </si>
  <si>
    <t>ORD0219</t>
  </si>
  <si>
    <t>ORD0220</t>
  </si>
  <si>
    <t>ORD0221</t>
  </si>
  <si>
    <t>ORD0222</t>
  </si>
  <si>
    <t>ORD0223</t>
  </si>
  <si>
    <t>ORD0224</t>
  </si>
  <si>
    <t>ORD0225</t>
  </si>
  <si>
    <t>ORD0226</t>
  </si>
  <si>
    <t>ORD0227</t>
  </si>
  <si>
    <t>ORD0228</t>
  </si>
  <si>
    <t>ORD0229</t>
  </si>
  <si>
    <t>ORD0230</t>
  </si>
  <si>
    <t>ORD0231</t>
  </si>
  <si>
    <t>ORD0232</t>
  </si>
  <si>
    <t>ORD0233</t>
  </si>
  <si>
    <t>ORD0234</t>
  </si>
  <si>
    <t>ORD0235</t>
  </si>
  <si>
    <t>ORD0236</t>
  </si>
  <si>
    <t>ORD0237</t>
  </si>
  <si>
    <t>ORD0238</t>
  </si>
  <si>
    <t>ORD0239</t>
  </si>
  <si>
    <t>ORD0240</t>
  </si>
  <si>
    <t>ORD0241</t>
  </si>
  <si>
    <t>ORD0242</t>
  </si>
  <si>
    <t>ORD0243</t>
  </si>
  <si>
    <t>ORD0244</t>
  </si>
  <si>
    <t>ORD0245</t>
  </si>
  <si>
    <t>ORD0246</t>
  </si>
  <si>
    <t>ORD0247</t>
  </si>
  <si>
    <t>ORD0248</t>
  </si>
  <si>
    <t>ORD0249</t>
  </si>
  <si>
    <t>ORD0250</t>
  </si>
  <si>
    <t>Grand Total</t>
  </si>
  <si>
    <t>Feb</t>
  </si>
  <si>
    <t>Mar</t>
  </si>
  <si>
    <t>Apr</t>
  </si>
  <si>
    <t>Sum of Total Sales</t>
  </si>
  <si>
    <t>Sum of Quantity</t>
  </si>
  <si>
    <t>Count of Order ID</t>
  </si>
  <si>
    <t>Months (Date)</t>
  </si>
  <si>
    <t>Total Sales By Product</t>
  </si>
  <si>
    <t>Quantity Sold By Product</t>
  </si>
  <si>
    <t>Total Sales By Customer</t>
  </si>
  <si>
    <t>Total Sales By Location</t>
  </si>
  <si>
    <t>Total Orders By Customer</t>
  </si>
  <si>
    <t>Quantity Sold By Category</t>
  </si>
  <si>
    <t>Total Sales By Category</t>
  </si>
  <si>
    <t>Total Sales By Payment Method</t>
  </si>
  <si>
    <t>Total Sales By Order Status</t>
  </si>
  <si>
    <t>Monthly Sales</t>
  </si>
  <si>
    <t>Total orders By Payment Method</t>
  </si>
  <si>
    <t>Total Orders By Order Status</t>
  </si>
  <si>
    <t>Monthly Sales By Product</t>
  </si>
  <si>
    <t>Monthly Sales By Category</t>
  </si>
  <si>
    <t>Total Orders</t>
  </si>
  <si>
    <t>Customer Analysis</t>
  </si>
  <si>
    <t>High Value Customers (Order &gt;20, Sales&gt;25000)</t>
  </si>
  <si>
    <t>Count of Status</t>
  </si>
  <si>
    <t>Order Status By Customer</t>
  </si>
  <si>
    <t xml:space="preserve">Total Revenue: </t>
  </si>
  <si>
    <t xml:space="preserve">Bestseller: </t>
  </si>
  <si>
    <t xml:space="preserve">Top Category: </t>
  </si>
  <si>
    <t>Prduct</t>
  </si>
  <si>
    <t>Total Quantity Sold</t>
  </si>
  <si>
    <t>Bestseller Analysis</t>
  </si>
  <si>
    <t>Category Analysis</t>
  </si>
  <si>
    <t>Monthly Sales Analysis</t>
  </si>
  <si>
    <t>Month</t>
  </si>
  <si>
    <t>Sales</t>
  </si>
  <si>
    <t>Documentation</t>
  </si>
  <si>
    <t>Original Dataset</t>
  </si>
  <si>
    <t>Raw unprocessed dataset with all transaction details.</t>
  </si>
  <si>
    <t>Cleaned Dataset</t>
  </si>
  <si>
    <t>Pivot Tables</t>
  </si>
  <si>
    <t>Contains 15 pivot tables for customer, product, category, and monthly analysis.</t>
  </si>
  <si>
    <t>Insights by Formula</t>
  </si>
  <si>
    <t>Data Visualization</t>
  </si>
  <si>
    <t>Individual charts for revenue, top customers, top category, bestseller product, and monthly sales.</t>
  </si>
  <si>
    <t>Final Dashboard</t>
  </si>
  <si>
    <t>Explains sheet structure, naming conventions, and usage instructions.</t>
  </si>
  <si>
    <t>📄 Documentation</t>
  </si>
  <si>
    <t>1️⃣ Project Overview</t>
  </si>
  <si>
    <t>This Excel workbook analyzes customer sales data and generates actionable insights using pivot tables, formulas, and visual dashboards.
It includes customer analysis, product/category trends, monthly performance, and an interactive final dashboard with KPIs.</t>
  </si>
  <si>
    <t>2️⃣ Sheet Organization</t>
  </si>
  <si>
    <t>Cleaned and formatted dataset as an Excel Table with conditional formatting.</t>
  </si>
  <si>
    <t>Formula-based insights including customer, high-value, bestseller, category, and monthly sales analysis.</t>
  </si>
  <si>
    <t>Interactive KPI dashboard with slicers and icon-based navigation.</t>
  </si>
  <si>
    <t>3️⃣ Naming Conventions</t>
  </si>
  <si>
    <t>• Sheets are named by purpose (Dataset, Pivot Tables, Insights, Visualization, Dashboard).
• Excel Table: data
• Charts: cht_TopCustomers, cht_TopCategory, cht_Bestseller
• KPIs: Total_Revenue_KPI, Top_Customer_KPI</t>
  </si>
  <si>
    <t>4️⃣ Instructions for Use</t>
  </si>
  <si>
    <t>1. Paste new records in Original Dataset.
2. Refresh Cleaned Dataset and Pivot Tables using 'Refresh All'.
3. Use Slicers and Timeline on the Dashboard for interactive filtering.
4. Conditional formatting highlights high-value customers and cancelled orders.
5. Formula insights in 'Insights by Formula' sheet identify top/best categories and customers.</t>
  </si>
  <si>
    <t>5️⃣ Notes</t>
  </si>
  <si>
    <t>• Only the Cleaned Dataset is used for analysis.
• Dashboard is fully interactive with icon-based navigation.
• This workbook is designed for dynamic analysis and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</si>
</sst>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quot;₹&quot;\ #,##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4.9989318521683403E-2"/>
      <name val="Calibri"/>
      <family val="2"/>
      <scheme val="minor"/>
    </font>
    <font>
      <b/>
      <sz val="16"/>
      <name val="Calibri"/>
      <family val="2"/>
    </font>
    <font>
      <b/>
      <sz val="12"/>
      <name val="Calibri"/>
      <family val="2"/>
    </font>
    <font>
      <b/>
      <sz val="1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4.9989318521683403E-2"/>
        <bgColor indexed="64"/>
      </patternFill>
    </fill>
    <fill>
      <patternFill patternType="solid">
        <fgColor theme="1" tint="0.14999847407452621"/>
        <bgColor indexed="64"/>
      </patternFill>
    </fill>
    <fill>
      <patternFill patternType="solid">
        <fgColor rgb="FFD9E1F2"/>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14" fontId="0" fillId="0" borderId="0" xfId="0" applyNumberFormat="1"/>
    <xf numFmtId="0" fontId="0" fillId="0" borderId="0" xfId="0" applyAlignment="1">
      <alignment horizontal="center" vertical="center"/>
    </xf>
    <xf numFmtId="14" fontId="0" fillId="0" borderId="0" xfId="0" applyNumberFormat="1" applyAlignment="1">
      <alignment horizontal="center" vertical="center"/>
    </xf>
    <xf numFmtId="164" fontId="0" fillId="0" borderId="0" xfId="0" applyNumberFormat="1" applyAlignment="1">
      <alignment horizontal="center" vertical="center"/>
    </xf>
    <xf numFmtId="1" fontId="0" fillId="0" borderId="0" xfId="0" applyNumberFormat="1" applyAlignment="1">
      <alignment horizontal="center" vertical="center"/>
    </xf>
    <xf numFmtId="0" fontId="16" fillId="0" borderId="10" xfId="0" applyFont="1" applyBorder="1" applyAlignment="1">
      <alignment horizontal="center" vertical="center"/>
    </xf>
    <xf numFmtId="0" fontId="0" fillId="0" borderId="0" xfId="0" pivotButton="1" applyAlignment="1">
      <alignment horizontal="center" vertical="center"/>
    </xf>
    <xf numFmtId="0" fontId="0" fillId="0" borderId="10" xfId="0" applyBorder="1" applyAlignment="1">
      <alignment horizontal="center" vertical="center"/>
    </xf>
    <xf numFmtId="1" fontId="0" fillId="0" borderId="10" xfId="0" applyNumberFormat="1" applyBorder="1" applyAlignment="1">
      <alignment horizontal="center" vertical="center"/>
    </xf>
    <xf numFmtId="165" fontId="0" fillId="0" borderId="10" xfId="0" applyNumberFormat="1" applyBorder="1" applyAlignment="1">
      <alignment horizontal="center" vertical="center"/>
    </xf>
    <xf numFmtId="0" fontId="18" fillId="0" borderId="0" xfId="0" applyFont="1" applyAlignment="1">
      <alignment horizontal="center"/>
    </xf>
    <xf numFmtId="0" fontId="0" fillId="33" borderId="0" xfId="0" applyFill="1"/>
    <xf numFmtId="164" fontId="16" fillId="0" borderId="10" xfId="0" applyNumberFormat="1" applyFont="1" applyBorder="1" applyAlignment="1">
      <alignment horizontal="center" vertical="center"/>
    </xf>
    <xf numFmtId="0" fontId="16" fillId="0" borderId="10" xfId="0" applyFont="1" applyBorder="1" applyAlignment="1">
      <alignment horizontal="center"/>
    </xf>
    <xf numFmtId="0" fontId="0" fillId="0" borderId="10" xfId="0" applyBorder="1" applyAlignment="1">
      <alignment horizontal="center"/>
    </xf>
    <xf numFmtId="165" fontId="0" fillId="0" borderId="10" xfId="0" applyNumberFormat="1" applyBorder="1" applyAlignment="1">
      <alignment horizontal="center"/>
    </xf>
    <xf numFmtId="0" fontId="0" fillId="0" borderId="0" xfId="0" applyAlignment="1">
      <alignment horizontal="left" wrapText="1"/>
    </xf>
    <xf numFmtId="0" fontId="21" fillId="0" borderId="0" xfId="0" applyFont="1"/>
    <xf numFmtId="0" fontId="18" fillId="34" borderId="0" xfId="0" applyFont="1" applyFill="1" applyAlignment="1">
      <alignment horizont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13" xfId="0" applyFont="1" applyBorder="1" applyAlignment="1">
      <alignment horizontal="center" vertical="center"/>
    </xf>
    <xf numFmtId="0" fontId="16" fillId="0" borderId="14" xfId="0" applyFont="1" applyBorder="1" applyAlignment="1">
      <alignment horizontal="center" vertical="center"/>
    </xf>
    <xf numFmtId="0" fontId="16" fillId="0" borderId="15" xfId="0" applyFont="1" applyBorder="1" applyAlignment="1">
      <alignment horizontal="center" vertical="center"/>
    </xf>
    <xf numFmtId="0" fontId="16" fillId="0" borderId="16" xfId="0" applyFont="1" applyBorder="1" applyAlignment="1">
      <alignment horizontal="center" vertical="center"/>
    </xf>
    <xf numFmtId="0" fontId="16" fillId="0" borderId="10" xfId="0" applyFont="1" applyBorder="1" applyAlignment="1">
      <alignment horizontal="center" vertical="center"/>
    </xf>
    <xf numFmtId="0" fontId="16" fillId="0" borderId="10" xfId="0" applyFont="1" applyBorder="1" applyAlignment="1">
      <alignment horizontal="center" vertical="center" wrapText="1"/>
    </xf>
    <xf numFmtId="0" fontId="0" fillId="0" borderId="0" xfId="0" applyAlignment="1">
      <alignment horizontal="left" vertical="center" wrapText="1"/>
    </xf>
    <xf numFmtId="0" fontId="20" fillId="35" borderId="0" xfId="0" applyFont="1" applyFill="1" applyAlignment="1">
      <alignment horizontal="left" vertical="center"/>
    </xf>
    <xf numFmtId="0" fontId="0" fillId="0" borderId="0" xfId="0"/>
    <xf numFmtId="0" fontId="0" fillId="0" borderId="0" xfId="0" applyAlignment="1">
      <alignment horizontal="left" wrapText="1"/>
    </xf>
    <xf numFmtId="0" fontId="19" fillId="0" borderId="0" xfId="0" applyFont="1" applyAlignment="1">
      <alignment horizontal="center" vertical="center"/>
    </xf>
    <xf numFmtId="0"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8">
    <dxf>
      <font>
        <color theme="1"/>
      </font>
      <fill>
        <patternFill>
          <bgColor rgb="FFFFAFAF"/>
        </patternFill>
      </fill>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4" formatCode="&quot;₹&quot;\ #,##0.0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64" formatCode="&quot;₹&quot;\ #,##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FAFAF"/>
      <color rgb="FFA80000"/>
      <color rgb="FFFE9794"/>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Tables!Sales_By_Category</c:name>
    <c:fmtId val="3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Tables'!$H$19</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Tables'!$G$20:$G$25</c:f>
              <c:strCache>
                <c:ptCount val="5"/>
                <c:pt idx="0">
                  <c:v>Books</c:v>
                </c:pt>
                <c:pt idx="1">
                  <c:v>Clothing</c:v>
                </c:pt>
                <c:pt idx="2">
                  <c:v>Electronics</c:v>
                </c:pt>
                <c:pt idx="3">
                  <c:v>Footwear</c:v>
                </c:pt>
                <c:pt idx="4">
                  <c:v>Home Appliances</c:v>
                </c:pt>
              </c:strCache>
            </c:strRef>
          </c:cat>
          <c:val>
            <c:numRef>
              <c:f>'Pivot Tables'!$H$20:$H$25</c:f>
              <c:numCache>
                <c:formatCode>"₹"\ #,##0.00</c:formatCode>
                <c:ptCount val="5"/>
                <c:pt idx="0">
                  <c:v>1035</c:v>
                </c:pt>
                <c:pt idx="1">
                  <c:v>3540</c:v>
                </c:pt>
                <c:pt idx="2">
                  <c:v>129950</c:v>
                </c:pt>
                <c:pt idx="3">
                  <c:v>4320</c:v>
                </c:pt>
                <c:pt idx="4">
                  <c:v>105000</c:v>
                </c:pt>
              </c:numCache>
            </c:numRef>
          </c:val>
          <c:extLst>
            <c:ext xmlns:c16="http://schemas.microsoft.com/office/drawing/2014/chart" uri="{C3380CC4-5D6E-409C-BE32-E72D297353CC}">
              <c16:uniqueId val="{00000000-7928-4BEE-9250-44D6FDF9DE23}"/>
            </c:ext>
          </c:extLst>
        </c:ser>
        <c:dLbls>
          <c:dLblPos val="outEnd"/>
          <c:showLegendKey val="0"/>
          <c:showVal val="1"/>
          <c:showCatName val="0"/>
          <c:showSerName val="0"/>
          <c:showPercent val="0"/>
          <c:showBubbleSize val="0"/>
        </c:dLbls>
        <c:gapWidth val="100"/>
        <c:overlap val="-24"/>
        <c:axId val="827867640"/>
        <c:axId val="827872320"/>
      </c:barChart>
      <c:catAx>
        <c:axId val="8278676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827872320"/>
        <c:crosses val="autoZero"/>
        <c:auto val="1"/>
        <c:lblAlgn val="ctr"/>
        <c:lblOffset val="100"/>
        <c:noMultiLvlLbl val="0"/>
      </c:catAx>
      <c:valAx>
        <c:axId val="827872320"/>
        <c:scaling>
          <c:orientation val="minMax"/>
          <c:max val="135000"/>
          <c:min val="0"/>
        </c:scaling>
        <c:delete val="1"/>
        <c:axPos val="l"/>
        <c:numFmt formatCode="&quot;₹&quot;\ #,##0.00" sourceLinked="1"/>
        <c:majorTickMark val="none"/>
        <c:minorTickMark val="none"/>
        <c:tickLblPos val="nextTo"/>
        <c:crossAx val="827867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Tables!Sales_By_Product</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Tables'!$E$3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Tables'!$D$4:$D$14</c:f>
              <c:strCache>
                <c:ptCount val="10"/>
                <c:pt idx="0">
                  <c:v>Book</c:v>
                </c:pt>
                <c:pt idx="1">
                  <c:v>Headphones</c:v>
                </c:pt>
                <c:pt idx="2">
                  <c:v>Jeans</c:v>
                </c:pt>
                <c:pt idx="3">
                  <c:v>Laptop</c:v>
                </c:pt>
                <c:pt idx="4">
                  <c:v>Refrigerator</c:v>
                </c:pt>
                <c:pt idx="5">
                  <c:v>Running Shoes</c:v>
                </c:pt>
                <c:pt idx="6">
                  <c:v>Smartphone</c:v>
                </c:pt>
                <c:pt idx="7">
                  <c:v>Smartwatch</c:v>
                </c:pt>
                <c:pt idx="8">
                  <c:v>T-Shirt</c:v>
                </c:pt>
                <c:pt idx="9">
                  <c:v>Washing Machine</c:v>
                </c:pt>
              </c:strCache>
            </c:strRef>
          </c:cat>
          <c:val>
            <c:numRef>
              <c:f>'Pivot Tables'!$E$4:$E$14</c:f>
              <c:numCache>
                <c:formatCode>"₹"\ #,##0.00</c:formatCode>
                <c:ptCount val="10"/>
                <c:pt idx="0">
                  <c:v>1035</c:v>
                </c:pt>
                <c:pt idx="1">
                  <c:v>7300</c:v>
                </c:pt>
                <c:pt idx="2">
                  <c:v>2480</c:v>
                </c:pt>
                <c:pt idx="3">
                  <c:v>58400</c:v>
                </c:pt>
                <c:pt idx="4">
                  <c:v>78000</c:v>
                </c:pt>
                <c:pt idx="5">
                  <c:v>4320</c:v>
                </c:pt>
                <c:pt idx="6">
                  <c:v>48500</c:v>
                </c:pt>
                <c:pt idx="7">
                  <c:v>15750</c:v>
                </c:pt>
                <c:pt idx="8">
                  <c:v>1060</c:v>
                </c:pt>
                <c:pt idx="9">
                  <c:v>27000</c:v>
                </c:pt>
              </c:numCache>
            </c:numRef>
          </c:val>
          <c:extLst>
            <c:ext xmlns:c16="http://schemas.microsoft.com/office/drawing/2014/chart" uri="{C3380CC4-5D6E-409C-BE32-E72D297353CC}">
              <c16:uniqueId val="{00000000-357F-4BC8-B35F-A8DA430287D3}"/>
            </c:ext>
          </c:extLst>
        </c:ser>
        <c:dLbls>
          <c:dLblPos val="outEnd"/>
          <c:showLegendKey val="0"/>
          <c:showVal val="1"/>
          <c:showCatName val="0"/>
          <c:showSerName val="0"/>
          <c:showPercent val="0"/>
          <c:showBubbleSize val="0"/>
        </c:dLbls>
        <c:gapWidth val="115"/>
        <c:overlap val="-20"/>
        <c:axId val="819264280"/>
        <c:axId val="819266080"/>
      </c:barChart>
      <c:catAx>
        <c:axId val="81926428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819266080"/>
        <c:crosses val="autoZero"/>
        <c:auto val="1"/>
        <c:lblAlgn val="ctr"/>
        <c:lblOffset val="100"/>
        <c:noMultiLvlLbl val="0"/>
      </c:catAx>
      <c:valAx>
        <c:axId val="819266080"/>
        <c:scaling>
          <c:orientation val="minMax"/>
        </c:scaling>
        <c:delete val="1"/>
        <c:axPos val="b"/>
        <c:numFmt formatCode="&quot;₹&quot;\ #,##0.00" sourceLinked="1"/>
        <c:majorTickMark val="none"/>
        <c:minorTickMark val="none"/>
        <c:tickLblPos val="nextTo"/>
        <c:crossAx val="8192642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Tables!Monthly_Sales</c:name>
    <c:fmtId val="2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dLbl>
          <c:idx val="0"/>
          <c:tx>
            <c:rich>
              <a:bodyPr/>
              <a:lstStyle/>
              <a:p>
                <a:fld id="{02009FD7-5D86-4FAD-898E-8D67E53B550F}" type="CATEGORYNAME">
                  <a:rPr lang="en-US"/>
                  <a:pPr/>
                  <a:t>[CATEGORY NAME]</a:t>
                </a:fld>
                <a:r>
                  <a:rPr lang="en-US" baseline="0"/>
                  <a:t>, </a:t>
                </a:r>
              </a:p>
              <a:p>
                <a:fld id="{F207DEC4-7865-4F8E-8B02-A99BDF41485C}" type="VALUE">
                  <a:rPr lang="en-US" baseline="0"/>
                  <a:pPr/>
                  <a:t>[VALUE]</a:t>
                </a:fld>
                <a:endParaRPr lang="en-IN"/>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2"/>
        <c:dLbl>
          <c:idx val="0"/>
          <c:tx>
            <c:rich>
              <a:bodyPr/>
              <a:lstStyle/>
              <a:p>
                <a:fld id="{04D273F0-606E-4D02-9158-A242219B3A5B}" type="CATEGORYNAME">
                  <a:rPr lang="en-US"/>
                  <a:pPr/>
                  <a:t>[CATEGORY NAME]</a:t>
                </a:fld>
                <a:r>
                  <a:rPr lang="en-US" baseline="0"/>
                  <a:t>, </a:t>
                </a:r>
              </a:p>
              <a:p>
                <a:fld id="{78615C58-99D8-4DEC-ABDB-A665DEF7D2F0}" type="VALUE">
                  <a:rPr lang="en-US" baseline="0"/>
                  <a:pPr/>
                  <a:t>[VALUE]</a:t>
                </a:fld>
                <a:endParaRPr lang="en-IN"/>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3"/>
        <c:dLbl>
          <c:idx val="0"/>
          <c:tx>
            <c:rich>
              <a:bodyPr/>
              <a:lstStyle/>
              <a:p>
                <a:fld id="{2FC5DB99-18F3-4EEE-BFAB-122849B85767}" type="CATEGORYNAME">
                  <a:rPr lang="en-US"/>
                  <a:pPr/>
                  <a:t>[CATEGORY NAME]</a:t>
                </a:fld>
                <a:r>
                  <a:rPr lang="en-US" baseline="0"/>
                  <a:t>, </a:t>
                </a:r>
              </a:p>
              <a:p>
                <a:fld id="{2E56DDBC-86BB-41F0-AAFE-EF9732345163}" type="VALUE">
                  <a:rPr lang="en-US" baseline="0"/>
                  <a:pPr/>
                  <a:t>[VALUE]</a:t>
                </a:fld>
                <a:endParaRPr lang="en-IN"/>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4"/>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5"/>
        <c:dLbl>
          <c:idx val="0"/>
          <c:tx>
            <c:rich>
              <a:bodyPr/>
              <a:lstStyle/>
              <a:p>
                <a:fld id="{04D273F0-606E-4D02-9158-A242219B3A5B}" type="CATEGORYNAME">
                  <a:rPr lang="en-US"/>
                  <a:pPr/>
                  <a:t>[CATEGORY NAME]</a:t>
                </a:fld>
                <a:r>
                  <a:rPr lang="en-US" baseline="0"/>
                  <a:t>, </a:t>
                </a:r>
              </a:p>
              <a:p>
                <a:fld id="{78615C58-99D8-4DEC-ABDB-A665DEF7D2F0}" type="VALUE">
                  <a:rPr lang="en-US" baseline="0"/>
                  <a:pPr/>
                  <a:t>[VALUE]</a:t>
                </a:fld>
                <a:endParaRPr lang="en-IN"/>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6"/>
        <c:dLbl>
          <c:idx val="0"/>
          <c:tx>
            <c:rich>
              <a:bodyPr/>
              <a:lstStyle/>
              <a:p>
                <a:fld id="{2FC5DB99-18F3-4EEE-BFAB-122849B85767}" type="CATEGORYNAME">
                  <a:rPr lang="en-US"/>
                  <a:pPr/>
                  <a:t>[CATEGORY NAME]</a:t>
                </a:fld>
                <a:r>
                  <a:rPr lang="en-US" baseline="0"/>
                  <a:t>, </a:t>
                </a:r>
              </a:p>
              <a:p>
                <a:fld id="{2E56DDBC-86BB-41F0-AAFE-EF9732345163}" type="VALUE">
                  <a:rPr lang="en-US" baseline="0"/>
                  <a:pPr/>
                  <a:t>[VALUE]</a:t>
                </a:fld>
                <a:endParaRPr lang="en-IN"/>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7"/>
        <c:dLbl>
          <c:idx val="0"/>
          <c:tx>
            <c:rich>
              <a:bodyPr/>
              <a:lstStyle/>
              <a:p>
                <a:fld id="{02009FD7-5D86-4FAD-898E-8D67E53B550F}" type="CATEGORYNAME">
                  <a:rPr lang="en-US"/>
                  <a:pPr/>
                  <a:t>[CATEGORY NAME]</a:t>
                </a:fld>
                <a:r>
                  <a:rPr lang="en-US" baseline="0"/>
                  <a:t>, </a:t>
                </a:r>
              </a:p>
              <a:p>
                <a:fld id="{F207DEC4-7865-4F8E-8B02-A99BDF41485C}" type="VALUE">
                  <a:rPr lang="en-US" baseline="0"/>
                  <a:pPr/>
                  <a:t>[VALUE]</a:t>
                </a:fld>
                <a:endParaRPr lang="en-IN"/>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5277777777777768"/>
              <c:y val="-2.7777777777777776E-2"/>
            </c:manualLayout>
          </c:layout>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A2BCAC01-78F0-4FF9-946A-AEE1F9F61A14}" type="CATEGORYNAME">
                  <a:rPr lang="en-US" sz="800">
                    <a:solidFill>
                      <a:schemeClr val="bg1"/>
                    </a:solidFill>
                  </a:rPr>
                  <a:pPr>
                    <a:defRPr sz="800">
                      <a:solidFill>
                        <a:schemeClr val="bg1"/>
                      </a:solidFill>
                    </a:defRPr>
                  </a:pPr>
                  <a:t>[CATEGORY NAME]</a:t>
                </a:fld>
                <a:r>
                  <a:rPr lang="en-US" sz="800" baseline="0">
                    <a:solidFill>
                      <a:schemeClr val="bg1"/>
                    </a:solidFill>
                  </a:rPr>
                  <a:t>, </a:t>
                </a:r>
              </a:p>
              <a:p>
                <a:pPr>
                  <a:defRPr sz="800">
                    <a:solidFill>
                      <a:schemeClr val="bg1"/>
                    </a:solidFill>
                  </a:defRPr>
                </a:pPr>
                <a:fld id="{FF6AC2E0-46DC-4FA2-9384-7F28FDD8C056}" type="VALUE">
                  <a:rPr lang="en-US" sz="800" baseline="0">
                    <a:solidFill>
                      <a:schemeClr val="bg1"/>
                    </a:solidFill>
                  </a:rPr>
                  <a:pPr>
                    <a:defRPr sz="800">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8514947668157913"/>
              <c:y val="-1.8375933777508582E-2"/>
            </c:manualLayout>
          </c:layout>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FB7F193D-EDC4-47C4-B252-CBA47ECA13C6}" type="CATEGORYNAME">
                  <a:rPr lang="en-US" sz="800">
                    <a:solidFill>
                      <a:schemeClr val="bg1"/>
                    </a:solidFill>
                  </a:rPr>
                  <a:pPr>
                    <a:defRPr sz="800">
                      <a:solidFill>
                        <a:schemeClr val="bg1"/>
                      </a:solidFill>
                    </a:defRPr>
                  </a:pPr>
                  <a:t>[CATEGORY NAME]</a:t>
                </a:fld>
                <a:r>
                  <a:rPr lang="en-US" sz="800" baseline="0">
                    <a:solidFill>
                      <a:schemeClr val="bg1"/>
                    </a:solidFill>
                  </a:rPr>
                  <a:t>, </a:t>
                </a:r>
              </a:p>
              <a:p>
                <a:pPr>
                  <a:defRPr sz="800">
                    <a:solidFill>
                      <a:schemeClr val="bg1"/>
                    </a:solidFill>
                  </a:defRPr>
                </a:pPr>
                <a:fld id="{EA3308DE-AFE3-4D36-98BC-32E74D84E390}" type="VALUE">
                  <a:rPr lang="en-US" sz="800" baseline="0">
                    <a:solidFill>
                      <a:schemeClr val="bg1"/>
                    </a:solidFill>
                  </a:rPr>
                  <a:pPr>
                    <a:defRPr sz="800">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fld id="{72A91FCE-9AB6-47A7-B076-C6FE73F0AC6F}" type="CATEGORYNAME">
                  <a:rPr lang="en-US" sz="800">
                    <a:solidFill>
                      <a:schemeClr val="bg1"/>
                    </a:solidFill>
                  </a:rPr>
                  <a:pPr>
                    <a:defRPr sz="800">
                      <a:solidFill>
                        <a:schemeClr val="bg1"/>
                      </a:solidFill>
                    </a:defRPr>
                  </a:pPr>
                  <a:t>[CATEGORY NAME]</a:t>
                </a:fld>
                <a:r>
                  <a:rPr lang="en-US" sz="800" baseline="0">
                    <a:solidFill>
                      <a:schemeClr val="bg1"/>
                    </a:solidFill>
                  </a:rPr>
                  <a:t>, </a:t>
                </a:r>
              </a:p>
              <a:p>
                <a:pPr>
                  <a:defRPr sz="800">
                    <a:solidFill>
                      <a:schemeClr val="bg1"/>
                    </a:solidFill>
                  </a:defRPr>
                </a:pPr>
                <a:fld id="{09BF76D4-2D32-4BD3-B5D4-C4486978ED4D}" type="VALUE">
                  <a:rPr lang="en-US" sz="800" baseline="0">
                    <a:solidFill>
                      <a:schemeClr val="bg1"/>
                    </a:solidFill>
                  </a:rPr>
                  <a:pPr>
                    <a:defRPr sz="800">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9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Tables'!$Q$19</c:f>
              <c:strCache>
                <c:ptCount val="1"/>
                <c:pt idx="0">
                  <c:v>Total</c:v>
                </c:pt>
              </c:strCache>
            </c:strRef>
          </c:tx>
          <c:dPt>
            <c:idx val="0"/>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B25E-45C3-840A-F1F7193CE578}"/>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B25E-45C3-840A-F1F7193CE578}"/>
              </c:ext>
            </c:extLst>
          </c:dPt>
          <c:dPt>
            <c:idx val="2"/>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B25E-45C3-840A-F1F7193CE578}"/>
              </c:ext>
            </c:extLst>
          </c:dPt>
          <c:dLbls>
            <c:dLbl>
              <c:idx val="0"/>
              <c:layout>
                <c:manualLayout>
                  <c:x val="0.15277777777777768"/>
                  <c:y val="-2.7777777777777776E-2"/>
                </c:manualLayout>
              </c:layout>
              <c:tx>
                <c:rich>
                  <a:bodyPr/>
                  <a:lstStyle/>
                  <a:p>
                    <a:fld id="{A2BCAC01-78F0-4FF9-946A-AEE1F9F61A14}" type="CATEGORYNAME">
                      <a:rPr lang="en-US" sz="800">
                        <a:solidFill>
                          <a:schemeClr val="bg1"/>
                        </a:solidFill>
                      </a:rPr>
                      <a:pPr/>
                      <a:t>[CATEGORY NAME]</a:t>
                    </a:fld>
                    <a:r>
                      <a:rPr lang="en-US" sz="800" baseline="0">
                        <a:solidFill>
                          <a:schemeClr val="bg1"/>
                        </a:solidFill>
                      </a:rPr>
                      <a:t>, </a:t>
                    </a:r>
                  </a:p>
                  <a:p>
                    <a:fld id="{FF6AC2E0-46DC-4FA2-9384-7F28FDD8C056}" type="VALUE">
                      <a:rPr lang="en-US" sz="800" baseline="0">
                        <a:solidFill>
                          <a:schemeClr val="bg1"/>
                        </a:solidFill>
                      </a:rPr>
                      <a:pPr/>
                      <a:t>[VALUE]</a:t>
                    </a:fld>
                    <a:endParaRPr lang="en-IN"/>
                  </a:p>
                </c:rich>
              </c:tx>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25E-45C3-840A-F1F7193CE578}"/>
                </c:ext>
              </c:extLst>
            </c:dLbl>
            <c:dLbl>
              <c:idx val="1"/>
              <c:layout>
                <c:manualLayout>
                  <c:x val="-0.18514947668157913"/>
                  <c:y val="-1.8375933777508582E-2"/>
                </c:manualLayout>
              </c:layout>
              <c:tx>
                <c:rich>
                  <a:bodyPr/>
                  <a:lstStyle/>
                  <a:p>
                    <a:fld id="{FB7F193D-EDC4-47C4-B252-CBA47ECA13C6}" type="CATEGORYNAME">
                      <a:rPr lang="en-US" sz="800">
                        <a:solidFill>
                          <a:schemeClr val="bg1"/>
                        </a:solidFill>
                      </a:rPr>
                      <a:pPr/>
                      <a:t>[CATEGORY NAME]</a:t>
                    </a:fld>
                    <a:r>
                      <a:rPr lang="en-US" sz="800" baseline="0">
                        <a:solidFill>
                          <a:schemeClr val="bg1"/>
                        </a:solidFill>
                      </a:rPr>
                      <a:t>, </a:t>
                    </a:r>
                  </a:p>
                  <a:p>
                    <a:fld id="{EA3308DE-AFE3-4D36-98BC-32E74D84E390}" type="VALUE">
                      <a:rPr lang="en-US" sz="800" baseline="0">
                        <a:solidFill>
                          <a:schemeClr val="bg1"/>
                        </a:solidFill>
                      </a:rPr>
                      <a:pPr/>
                      <a:t>[VALUE]</a:t>
                    </a:fld>
                    <a:endParaRPr lang="en-IN"/>
                  </a:p>
                </c:rich>
              </c:tx>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25E-45C3-840A-F1F7193CE578}"/>
                </c:ext>
              </c:extLst>
            </c:dLbl>
            <c:dLbl>
              <c:idx val="2"/>
              <c:tx>
                <c:rich>
                  <a:bodyPr/>
                  <a:lstStyle/>
                  <a:p>
                    <a:fld id="{72A91FCE-9AB6-47A7-B076-C6FE73F0AC6F}" type="CATEGORYNAME">
                      <a:rPr lang="en-US" sz="800">
                        <a:solidFill>
                          <a:schemeClr val="bg1"/>
                        </a:solidFill>
                      </a:rPr>
                      <a:pPr/>
                      <a:t>[CATEGORY NAME]</a:t>
                    </a:fld>
                    <a:r>
                      <a:rPr lang="en-US" sz="800" baseline="0">
                        <a:solidFill>
                          <a:schemeClr val="bg1"/>
                        </a:solidFill>
                      </a:rPr>
                      <a:t>, </a:t>
                    </a:r>
                  </a:p>
                  <a:p>
                    <a:fld id="{09BF76D4-2D32-4BD3-B5D4-C4486978ED4D}" type="VALUE">
                      <a:rPr lang="en-US" sz="800" baseline="0">
                        <a:solidFill>
                          <a:schemeClr val="bg1"/>
                        </a:solidFill>
                      </a:rPr>
                      <a:pPr/>
                      <a:t>[VALUE]</a:t>
                    </a:fld>
                    <a:endParaRPr lang="en-IN"/>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25E-45C3-840A-F1F7193CE578}"/>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Tables'!$P$20:$P$23</c:f>
              <c:strCache>
                <c:ptCount val="3"/>
                <c:pt idx="0">
                  <c:v>Feb</c:v>
                </c:pt>
                <c:pt idx="1">
                  <c:v>Mar</c:v>
                </c:pt>
                <c:pt idx="2">
                  <c:v>Apr</c:v>
                </c:pt>
              </c:strCache>
            </c:strRef>
          </c:cat>
          <c:val>
            <c:numRef>
              <c:f>'Pivot Tables'!$Q$20:$Q$23</c:f>
              <c:numCache>
                <c:formatCode>"₹"\ #,##0.00</c:formatCode>
                <c:ptCount val="3"/>
                <c:pt idx="0">
                  <c:v>122695</c:v>
                </c:pt>
                <c:pt idx="1">
                  <c:v>117730</c:v>
                </c:pt>
                <c:pt idx="2">
                  <c:v>3420</c:v>
                </c:pt>
              </c:numCache>
            </c:numRef>
          </c:val>
          <c:extLst>
            <c:ext xmlns:c16="http://schemas.microsoft.com/office/drawing/2014/chart" uri="{C3380CC4-5D6E-409C-BE32-E72D297353CC}">
              <c16:uniqueId val="{00000006-B25E-45C3-840A-F1F7193CE578}"/>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Tables!Sales_By_Payment</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Tables'!$K$19</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Tables'!$J$20:$J$25</c:f>
              <c:strCache>
                <c:ptCount val="5"/>
                <c:pt idx="0">
                  <c:v>Amazon Pay</c:v>
                </c:pt>
                <c:pt idx="1">
                  <c:v>Credit Card</c:v>
                </c:pt>
                <c:pt idx="2">
                  <c:v>Debit Card</c:v>
                </c:pt>
                <c:pt idx="3">
                  <c:v>Gift Card</c:v>
                </c:pt>
                <c:pt idx="4">
                  <c:v>PayPal</c:v>
                </c:pt>
              </c:strCache>
            </c:strRef>
          </c:cat>
          <c:val>
            <c:numRef>
              <c:f>'Pivot Tables'!$K$20:$K$25</c:f>
              <c:numCache>
                <c:formatCode>"₹"\ #,##0.00</c:formatCode>
                <c:ptCount val="5"/>
                <c:pt idx="0">
                  <c:v>32750</c:v>
                </c:pt>
                <c:pt idx="1">
                  <c:v>61595</c:v>
                </c:pt>
                <c:pt idx="2">
                  <c:v>31900</c:v>
                </c:pt>
                <c:pt idx="3">
                  <c:v>47955</c:v>
                </c:pt>
                <c:pt idx="4">
                  <c:v>69645</c:v>
                </c:pt>
              </c:numCache>
            </c:numRef>
          </c:val>
          <c:extLst>
            <c:ext xmlns:c16="http://schemas.microsoft.com/office/drawing/2014/chart" uri="{C3380CC4-5D6E-409C-BE32-E72D297353CC}">
              <c16:uniqueId val="{00000000-3905-4276-9479-970DDCA084AE}"/>
            </c:ext>
          </c:extLst>
        </c:ser>
        <c:dLbls>
          <c:dLblPos val="outEnd"/>
          <c:showLegendKey val="0"/>
          <c:showVal val="1"/>
          <c:showCatName val="0"/>
          <c:showSerName val="0"/>
          <c:showPercent val="0"/>
          <c:showBubbleSize val="0"/>
        </c:dLbls>
        <c:gapWidth val="100"/>
        <c:overlap val="-24"/>
        <c:axId val="675026752"/>
        <c:axId val="675015592"/>
      </c:barChart>
      <c:catAx>
        <c:axId val="6750267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75015592"/>
        <c:crosses val="autoZero"/>
        <c:auto val="1"/>
        <c:lblAlgn val="ctr"/>
        <c:lblOffset val="100"/>
        <c:noMultiLvlLbl val="0"/>
      </c:catAx>
      <c:valAx>
        <c:axId val="675015592"/>
        <c:scaling>
          <c:orientation val="minMax"/>
        </c:scaling>
        <c:delete val="1"/>
        <c:axPos val="l"/>
        <c:numFmt formatCode="&quot;₹&quot;\ #,##0.00" sourceLinked="1"/>
        <c:majorTickMark val="none"/>
        <c:minorTickMark val="none"/>
        <c:tickLblPos val="nextTo"/>
        <c:crossAx val="67502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Tables!Sales_By_Location</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Location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Tables'!$Q$3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Tables'!$P$4:$P$14</c:f>
              <c:strCache>
                <c:ptCount val="10"/>
                <c:pt idx="0">
                  <c:v>Boston</c:v>
                </c:pt>
                <c:pt idx="1">
                  <c:v>Chicago</c:v>
                </c:pt>
                <c:pt idx="2">
                  <c:v>Dallas</c:v>
                </c:pt>
                <c:pt idx="3">
                  <c:v>Denver</c:v>
                </c:pt>
                <c:pt idx="4">
                  <c:v>Houston</c:v>
                </c:pt>
                <c:pt idx="5">
                  <c:v>Los Angeles</c:v>
                </c:pt>
                <c:pt idx="6">
                  <c:v>Miami</c:v>
                </c:pt>
                <c:pt idx="7">
                  <c:v>New York</c:v>
                </c:pt>
                <c:pt idx="8">
                  <c:v>San Francisco</c:v>
                </c:pt>
                <c:pt idx="9">
                  <c:v>Seattle</c:v>
                </c:pt>
              </c:strCache>
            </c:strRef>
          </c:cat>
          <c:val>
            <c:numRef>
              <c:f>'Pivot Tables'!$Q$4:$Q$14</c:f>
              <c:numCache>
                <c:formatCode>"₹"\ #,##0.00</c:formatCode>
                <c:ptCount val="10"/>
                <c:pt idx="0">
                  <c:v>26170</c:v>
                </c:pt>
                <c:pt idx="1">
                  <c:v>20810</c:v>
                </c:pt>
                <c:pt idx="2">
                  <c:v>27145</c:v>
                </c:pt>
                <c:pt idx="3">
                  <c:v>29785</c:v>
                </c:pt>
                <c:pt idx="4">
                  <c:v>28390</c:v>
                </c:pt>
                <c:pt idx="5">
                  <c:v>17820</c:v>
                </c:pt>
                <c:pt idx="6">
                  <c:v>31700</c:v>
                </c:pt>
                <c:pt idx="7">
                  <c:v>18940</c:v>
                </c:pt>
                <c:pt idx="8">
                  <c:v>16195</c:v>
                </c:pt>
                <c:pt idx="9">
                  <c:v>26890</c:v>
                </c:pt>
              </c:numCache>
            </c:numRef>
          </c:val>
          <c:extLst>
            <c:ext xmlns:c16="http://schemas.microsoft.com/office/drawing/2014/chart" uri="{C3380CC4-5D6E-409C-BE32-E72D297353CC}">
              <c16:uniqueId val="{00000000-A58A-44EE-A477-2DF7E30C6FAE}"/>
            </c:ext>
          </c:extLst>
        </c:ser>
        <c:dLbls>
          <c:dLblPos val="outEnd"/>
          <c:showLegendKey val="0"/>
          <c:showVal val="1"/>
          <c:showCatName val="0"/>
          <c:showSerName val="0"/>
          <c:showPercent val="0"/>
          <c:showBubbleSize val="0"/>
        </c:dLbls>
        <c:gapWidth val="115"/>
        <c:overlap val="-20"/>
        <c:axId val="626113208"/>
        <c:axId val="626109608"/>
      </c:barChart>
      <c:catAx>
        <c:axId val="62611320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26109608"/>
        <c:crosses val="autoZero"/>
        <c:auto val="1"/>
        <c:lblAlgn val="ctr"/>
        <c:lblOffset val="100"/>
        <c:noMultiLvlLbl val="0"/>
      </c:catAx>
      <c:valAx>
        <c:axId val="626109608"/>
        <c:scaling>
          <c:orientation val="minMax"/>
          <c:min val="15000"/>
        </c:scaling>
        <c:delete val="0"/>
        <c:axPos val="b"/>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6113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Tables!Quantity_By_Category</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Quantity Sold By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Tables'!$E$19</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Tables'!$D$20:$D$25</c:f>
              <c:strCache>
                <c:ptCount val="5"/>
                <c:pt idx="0">
                  <c:v>Books</c:v>
                </c:pt>
                <c:pt idx="1">
                  <c:v>Clothing</c:v>
                </c:pt>
                <c:pt idx="2">
                  <c:v>Electronics</c:v>
                </c:pt>
                <c:pt idx="3">
                  <c:v>Footwear</c:v>
                </c:pt>
                <c:pt idx="4">
                  <c:v>Home Appliances</c:v>
                </c:pt>
              </c:strCache>
            </c:strRef>
          </c:cat>
          <c:val>
            <c:numRef>
              <c:f>'Pivot Tables'!$E$20:$E$25</c:f>
              <c:numCache>
                <c:formatCode>0</c:formatCode>
                <c:ptCount val="5"/>
                <c:pt idx="0">
                  <c:v>69</c:v>
                </c:pt>
                <c:pt idx="1">
                  <c:v>115</c:v>
                </c:pt>
                <c:pt idx="2">
                  <c:v>348</c:v>
                </c:pt>
                <c:pt idx="3">
                  <c:v>72</c:v>
                </c:pt>
                <c:pt idx="4">
                  <c:v>110</c:v>
                </c:pt>
              </c:numCache>
            </c:numRef>
          </c:val>
          <c:extLst>
            <c:ext xmlns:c16="http://schemas.microsoft.com/office/drawing/2014/chart" uri="{C3380CC4-5D6E-409C-BE32-E72D297353CC}">
              <c16:uniqueId val="{00000000-BCF1-4564-8C14-30B0527A2D99}"/>
            </c:ext>
          </c:extLst>
        </c:ser>
        <c:dLbls>
          <c:dLblPos val="outEnd"/>
          <c:showLegendKey val="0"/>
          <c:showVal val="1"/>
          <c:showCatName val="0"/>
          <c:showSerName val="0"/>
          <c:showPercent val="0"/>
          <c:showBubbleSize val="0"/>
        </c:dLbls>
        <c:gapWidth val="100"/>
        <c:overlap val="-24"/>
        <c:axId val="630549536"/>
        <c:axId val="626105288"/>
      </c:barChart>
      <c:catAx>
        <c:axId val="63054953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626105288"/>
        <c:crosses val="autoZero"/>
        <c:auto val="1"/>
        <c:lblAlgn val="ctr"/>
        <c:lblOffset val="100"/>
        <c:noMultiLvlLbl val="0"/>
      </c:catAx>
      <c:valAx>
        <c:axId val="626105288"/>
        <c:scaling>
          <c:orientation val="minMax"/>
        </c:scaling>
        <c:delete val="1"/>
        <c:axPos val="l"/>
        <c:numFmt formatCode="0" sourceLinked="1"/>
        <c:majorTickMark val="none"/>
        <c:minorTickMark val="none"/>
        <c:tickLblPos val="nextTo"/>
        <c:crossAx val="63054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Tables!Sales_By_Customer</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Tables'!$J$4:$J$9</c:f>
              <c:strCache>
                <c:ptCount val="5"/>
                <c:pt idx="0">
                  <c:v>Olivia Wilson</c:v>
                </c:pt>
                <c:pt idx="1">
                  <c:v>Jane Smith</c:v>
                </c:pt>
                <c:pt idx="2">
                  <c:v>Emma Clark</c:v>
                </c:pt>
                <c:pt idx="3">
                  <c:v>John Doe</c:v>
                </c:pt>
                <c:pt idx="4">
                  <c:v>Emily Johnson</c:v>
                </c:pt>
              </c:strCache>
            </c:strRef>
          </c:cat>
          <c:val>
            <c:numRef>
              <c:f>'Pivot Tables'!$K$4:$K$9</c:f>
              <c:numCache>
                <c:formatCode>"₹"\ #,##0.00</c:formatCode>
                <c:ptCount val="5"/>
                <c:pt idx="0">
                  <c:v>36170</c:v>
                </c:pt>
                <c:pt idx="1">
                  <c:v>31185</c:v>
                </c:pt>
                <c:pt idx="2">
                  <c:v>29700</c:v>
                </c:pt>
                <c:pt idx="3">
                  <c:v>26870</c:v>
                </c:pt>
                <c:pt idx="4">
                  <c:v>23475</c:v>
                </c:pt>
              </c:numCache>
            </c:numRef>
          </c:val>
          <c:extLst>
            <c:ext xmlns:c16="http://schemas.microsoft.com/office/drawing/2014/chart" uri="{C3380CC4-5D6E-409C-BE32-E72D297353CC}">
              <c16:uniqueId val="{00000000-D649-45EE-B85D-8F6140CFB792}"/>
            </c:ext>
          </c:extLst>
        </c:ser>
        <c:dLbls>
          <c:dLblPos val="outEnd"/>
          <c:showLegendKey val="0"/>
          <c:showVal val="1"/>
          <c:showCatName val="0"/>
          <c:showSerName val="0"/>
          <c:showPercent val="0"/>
          <c:showBubbleSize val="0"/>
        </c:dLbls>
        <c:gapWidth val="115"/>
        <c:overlap val="-20"/>
        <c:axId val="783824672"/>
        <c:axId val="773371696"/>
      </c:barChart>
      <c:catAx>
        <c:axId val="783824672"/>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73371696"/>
        <c:crosses val="autoZero"/>
        <c:auto val="1"/>
        <c:lblAlgn val="ctr"/>
        <c:lblOffset val="100"/>
        <c:noMultiLvlLbl val="0"/>
      </c:catAx>
      <c:valAx>
        <c:axId val="773371696"/>
        <c:scaling>
          <c:orientation val="minMax"/>
          <c:min val="20000"/>
        </c:scaling>
        <c:delete val="1"/>
        <c:axPos val="t"/>
        <c:numFmt formatCode="&quot;₹&quot;\ #,##0.00" sourceLinked="1"/>
        <c:majorTickMark val="out"/>
        <c:minorTickMark val="none"/>
        <c:tickLblPos val="nextTo"/>
        <c:crossAx val="78382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Tables!Sales_By_Status</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Order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4794619422572179E-2"/>
              <c:y val="-8.9475794692330121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D054C2E3-BCA0-481C-AF71-9A7F70C0C703}" type="CATEGORYNAME">
                  <a:rPr lang="en-US"/>
                  <a:pPr>
                    <a:defRPr sz="900" b="0" i="0" u="none" strike="noStrike" kern="1200" baseline="0">
                      <a:solidFill>
                        <a:schemeClr val="tx1"/>
                      </a:solidFill>
                      <a:latin typeface="+mn-lt"/>
                      <a:ea typeface="+mn-ea"/>
                      <a:cs typeface="+mn-cs"/>
                    </a:defRPr>
                  </a:pPr>
                  <a:t>[CATEGORY NAME]</a:t>
                </a:fld>
                <a:r>
                  <a:rPr lang="en-US" baseline="0"/>
                  <a:t>, </a:t>
                </a:r>
              </a:p>
              <a:p>
                <a:pPr>
                  <a:defRPr sz="900" b="0" i="0" u="none" strike="noStrike" kern="1200" baseline="0">
                    <a:solidFill>
                      <a:schemeClr val="tx1"/>
                    </a:solidFill>
                    <a:latin typeface="+mn-lt"/>
                    <a:ea typeface="+mn-ea"/>
                    <a:cs typeface="+mn-cs"/>
                  </a:defRPr>
                </a:pPr>
                <a:fld id="{BAC0E9E6-A3ED-428D-B210-B0F1F5FCA255}" type="VALUE">
                  <a:rPr lang="en-US" baseline="0"/>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0433070866141731E-3"/>
              <c:y val="7.502041411490230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E3A7F648-544D-486D-BA15-5A60ED0C7BCD}" type="CATEGORYNAME">
                  <a:rPr lang="en-US"/>
                  <a:pPr>
                    <a:defRPr sz="900" b="0" i="0" u="none" strike="noStrike" kern="1200" baseline="0">
                      <a:solidFill>
                        <a:schemeClr val="tx1"/>
                      </a:solidFill>
                      <a:latin typeface="+mn-lt"/>
                      <a:ea typeface="+mn-ea"/>
                      <a:cs typeface="+mn-cs"/>
                    </a:defRPr>
                  </a:pPr>
                  <a:t>[CATEGORY NAME]</a:t>
                </a:fld>
                <a:r>
                  <a:rPr lang="en-US" baseline="0"/>
                  <a:t>, </a:t>
                </a:r>
              </a:p>
              <a:p>
                <a:pPr>
                  <a:defRPr sz="900" b="0" i="0" u="none" strike="noStrike" kern="1200" baseline="0">
                    <a:solidFill>
                      <a:schemeClr val="tx1"/>
                    </a:solidFill>
                    <a:latin typeface="+mn-lt"/>
                    <a:ea typeface="+mn-ea"/>
                    <a:cs typeface="+mn-cs"/>
                  </a:defRPr>
                </a:pPr>
                <a:fld id="{82BC992B-F791-4BA7-9244-6EC843FC483F}" type="VALUE">
                  <a:rPr lang="en-US" baseline="0"/>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7.4875328083989501E-3"/>
              <c:y val="-3.465551181102362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B00539A6-E678-4432-9F22-49F649C0FCD7}" type="CATEGORYNAME">
                  <a:rPr lang="en-US"/>
                  <a:pPr>
                    <a:defRPr sz="900" b="0" i="0" u="none" strike="noStrike" kern="1200" baseline="0">
                      <a:solidFill>
                        <a:schemeClr val="tx1"/>
                      </a:solidFill>
                      <a:latin typeface="+mn-lt"/>
                      <a:ea typeface="+mn-ea"/>
                      <a:cs typeface="+mn-cs"/>
                    </a:defRPr>
                  </a:pPr>
                  <a:t>[CATEGORY NAME]</a:t>
                </a:fld>
                <a:r>
                  <a:rPr lang="en-US" baseline="0"/>
                  <a:t>, </a:t>
                </a:r>
              </a:p>
              <a:p>
                <a:pPr>
                  <a:defRPr sz="900" b="0" i="0" u="none" strike="noStrike" kern="1200" baseline="0">
                    <a:solidFill>
                      <a:schemeClr val="tx1"/>
                    </a:solidFill>
                    <a:latin typeface="+mn-lt"/>
                    <a:ea typeface="+mn-ea"/>
                    <a:cs typeface="+mn-cs"/>
                  </a:defRPr>
                </a:pPr>
                <a:fld id="{0FB6C111-8954-4A29-ABCC-564A7BD003D7}" type="VALUE">
                  <a:rPr lang="en-US" baseline="0"/>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E3A7F648-544D-486D-BA15-5A60ED0C7BCD}" type="CATEGORYNAME">
                  <a:rPr lang="en-US"/>
                  <a:pPr>
                    <a:defRPr sz="900" b="0" i="0" u="none" strike="noStrike" kern="1200" baseline="0">
                      <a:solidFill>
                        <a:schemeClr val="tx1"/>
                      </a:solidFill>
                      <a:latin typeface="+mn-lt"/>
                      <a:ea typeface="+mn-ea"/>
                      <a:cs typeface="+mn-cs"/>
                    </a:defRPr>
                  </a:pPr>
                  <a:t>[CATEGORY NAME]</a:t>
                </a:fld>
                <a:r>
                  <a:rPr lang="en-US" baseline="0"/>
                  <a:t>, </a:t>
                </a:r>
              </a:p>
              <a:p>
                <a:pPr>
                  <a:defRPr sz="900" b="0" i="0" u="none" strike="noStrike" kern="1200" baseline="0">
                    <a:solidFill>
                      <a:schemeClr val="tx1"/>
                    </a:solidFill>
                    <a:latin typeface="+mn-lt"/>
                    <a:ea typeface="+mn-ea"/>
                    <a:cs typeface="+mn-cs"/>
                  </a:defRPr>
                </a:pPr>
                <a:fld id="{82BC992B-F791-4BA7-9244-6EC843FC483F}" type="VALUE">
                  <a:rPr lang="en-US" baseline="0"/>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B00539A6-E678-4432-9F22-49F649C0FCD7}" type="CATEGORYNAME">
                  <a:rPr lang="en-US"/>
                  <a:pPr>
                    <a:defRPr sz="900" b="0" i="0" u="none" strike="noStrike" kern="1200" baseline="0">
                      <a:solidFill>
                        <a:schemeClr val="tx1"/>
                      </a:solidFill>
                      <a:latin typeface="+mn-lt"/>
                      <a:ea typeface="+mn-ea"/>
                      <a:cs typeface="+mn-cs"/>
                    </a:defRPr>
                  </a:pPr>
                  <a:t>[CATEGORY NAME]</a:t>
                </a:fld>
                <a:r>
                  <a:rPr lang="en-US" baseline="0"/>
                  <a:t>, </a:t>
                </a:r>
              </a:p>
              <a:p>
                <a:pPr>
                  <a:defRPr sz="900" b="0" i="0" u="none" strike="noStrike" kern="1200" baseline="0">
                    <a:solidFill>
                      <a:schemeClr val="tx1"/>
                    </a:solidFill>
                    <a:latin typeface="+mn-lt"/>
                    <a:ea typeface="+mn-ea"/>
                    <a:cs typeface="+mn-cs"/>
                  </a:defRPr>
                </a:pPr>
                <a:fld id="{0FB6C111-8954-4A29-ABCC-564A7BD003D7}" type="VALUE">
                  <a:rPr lang="en-US" baseline="0"/>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7"/>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D054C2E3-BCA0-481C-AF71-9A7F70C0C703}" type="CATEGORYNAME">
                  <a:rPr lang="en-US"/>
                  <a:pPr>
                    <a:defRPr sz="900" b="0" i="0" u="none" strike="noStrike" kern="1200" baseline="0">
                      <a:solidFill>
                        <a:schemeClr val="tx1"/>
                      </a:solidFill>
                      <a:latin typeface="+mn-lt"/>
                      <a:ea typeface="+mn-ea"/>
                      <a:cs typeface="+mn-cs"/>
                    </a:defRPr>
                  </a:pPr>
                  <a:t>[CATEGORY NAME]</a:t>
                </a:fld>
                <a:r>
                  <a:rPr lang="en-US" baseline="0"/>
                  <a:t>, </a:t>
                </a:r>
              </a:p>
              <a:p>
                <a:pPr>
                  <a:defRPr sz="900" b="0" i="0" u="none" strike="noStrike" kern="1200" baseline="0">
                    <a:solidFill>
                      <a:schemeClr val="tx1"/>
                    </a:solidFill>
                    <a:latin typeface="+mn-lt"/>
                    <a:ea typeface="+mn-ea"/>
                    <a:cs typeface="+mn-cs"/>
                  </a:defRPr>
                </a:pPr>
                <a:fld id="{BAC0E9E6-A3ED-428D-B210-B0F1F5FCA255}" type="VALUE">
                  <a:rPr lang="en-US" baseline="0"/>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 lastClr="FFFFFF">
                      <a:lumMod val="95000"/>
                    </a:sys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E3A7F648-544D-486D-BA15-5A60ED0C7BCD}" type="CATEGORYNAME">
                  <a:rPr lang="en-US">
                    <a:solidFill>
                      <a:schemeClr val="bg1"/>
                    </a:solidFill>
                  </a:rPr>
                  <a:pPr>
                    <a:defRPr>
                      <a:solidFill>
                        <a:schemeClr val="bg1"/>
                      </a:solidFill>
                    </a:defRPr>
                  </a:pPr>
                  <a:t>[CATEGORY NAME]</a:t>
                </a:fld>
                <a:r>
                  <a:rPr lang="en-US" baseline="0">
                    <a:solidFill>
                      <a:schemeClr val="bg1"/>
                    </a:solidFill>
                  </a:rPr>
                  <a:t>, </a:t>
                </a:r>
              </a:p>
              <a:p>
                <a:pPr>
                  <a:defRPr>
                    <a:solidFill>
                      <a:schemeClr val="bg1"/>
                    </a:solidFill>
                  </a:defRPr>
                </a:pPr>
                <a:fld id="{82BC992B-F791-4BA7-9244-6EC843FC483F}" type="VALUE">
                  <a:rPr lang="en-US" baseline="0">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5335631805584499"/>
              <c:y val="-0.3127637795275590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B00539A6-E678-4432-9F22-49F649C0FCD7}" type="CATEGORYNAME">
                  <a:rPr lang="en-US">
                    <a:solidFill>
                      <a:schemeClr val="bg1"/>
                    </a:solidFill>
                  </a:rPr>
                  <a:pPr>
                    <a:defRPr>
                      <a:solidFill>
                        <a:schemeClr val="bg1"/>
                      </a:solidFill>
                    </a:defRPr>
                  </a:pPr>
                  <a:t>[CATEGORY NAME]</a:t>
                </a:fld>
                <a:r>
                  <a:rPr lang="en-US" baseline="0">
                    <a:solidFill>
                      <a:schemeClr val="bg1"/>
                    </a:solidFill>
                  </a:rPr>
                  <a:t>, </a:t>
                </a:r>
              </a:p>
              <a:p>
                <a:pPr>
                  <a:defRPr>
                    <a:solidFill>
                      <a:schemeClr val="bg1"/>
                    </a:solidFill>
                  </a:defRPr>
                </a:pPr>
                <a:fld id="{0FB6C111-8954-4A29-ABCC-564A7BD003D7}" type="VALUE">
                  <a:rPr lang="en-US" baseline="0">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D054C2E3-BCA0-481C-AF71-9A7F70C0C703}" type="CATEGORYNAME">
                  <a:rPr lang="en-US">
                    <a:solidFill>
                      <a:schemeClr val="bg1"/>
                    </a:solidFill>
                  </a:rPr>
                  <a:pPr>
                    <a:defRPr>
                      <a:solidFill>
                        <a:schemeClr val="bg1"/>
                      </a:solidFill>
                    </a:defRPr>
                  </a:pPr>
                  <a:t>[CATEGORY NAME]</a:t>
                </a:fld>
                <a:r>
                  <a:rPr lang="en-US" baseline="0">
                    <a:solidFill>
                      <a:schemeClr val="bg1"/>
                    </a:solidFill>
                  </a:rPr>
                  <a:t>, </a:t>
                </a:r>
              </a:p>
              <a:p>
                <a:pPr>
                  <a:defRPr>
                    <a:solidFill>
                      <a:schemeClr val="bg1"/>
                    </a:solidFill>
                  </a:defRPr>
                </a:pPr>
                <a:fld id="{BAC0E9E6-A3ED-428D-B210-B0F1F5FCA255}" type="VALUE">
                  <a:rPr lang="en-US" baseline="0">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Tables'!$Q$30</c:f>
              <c:strCache>
                <c:ptCount val="1"/>
                <c:pt idx="0">
                  <c:v>Total</c:v>
                </c:pt>
              </c:strCache>
            </c:strRef>
          </c:tx>
          <c:dPt>
            <c:idx val="0"/>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44A-4E48-B733-DF0D22593CA8}"/>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44A-4E48-B733-DF0D22593CA8}"/>
              </c:ext>
            </c:extLst>
          </c:dPt>
          <c:dPt>
            <c:idx val="2"/>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44A-4E48-B733-DF0D22593CA8}"/>
              </c:ext>
            </c:extLst>
          </c:dPt>
          <c:dLbls>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E3A7F648-544D-486D-BA15-5A60ED0C7BCD}" type="CATEGORYNAME">
                      <a:rPr lang="en-US">
                        <a:solidFill>
                          <a:schemeClr val="bg1"/>
                        </a:solidFill>
                      </a:rPr>
                      <a:pPr>
                        <a:defRPr>
                          <a:solidFill>
                            <a:schemeClr val="bg1"/>
                          </a:solidFill>
                        </a:defRPr>
                      </a:pPr>
                      <a:t>[CATEGORY NAME]</a:t>
                    </a:fld>
                    <a:r>
                      <a:rPr lang="en-US" baseline="0">
                        <a:solidFill>
                          <a:schemeClr val="bg1"/>
                        </a:solidFill>
                      </a:rPr>
                      <a:t>, </a:t>
                    </a:r>
                  </a:p>
                  <a:p>
                    <a:pPr>
                      <a:defRPr>
                        <a:solidFill>
                          <a:schemeClr val="bg1"/>
                        </a:solidFill>
                      </a:defRPr>
                    </a:pPr>
                    <a:fld id="{82BC992B-F791-4BA7-9244-6EC843FC483F}" type="VALUE">
                      <a:rPr lang="en-US" baseline="0">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44A-4E48-B733-DF0D22593CA8}"/>
                </c:ext>
              </c:extLst>
            </c:dLbl>
            <c:dLbl>
              <c:idx val="1"/>
              <c:layout>
                <c:manualLayout>
                  <c:x val="-0.15335631805584499"/>
                  <c:y val="-0.3127637795275590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B00539A6-E678-4432-9F22-49F649C0FCD7}" type="CATEGORYNAME">
                      <a:rPr lang="en-US">
                        <a:solidFill>
                          <a:schemeClr val="bg1"/>
                        </a:solidFill>
                      </a:rPr>
                      <a:pPr>
                        <a:defRPr>
                          <a:solidFill>
                            <a:schemeClr val="bg1"/>
                          </a:solidFill>
                        </a:defRPr>
                      </a:pPr>
                      <a:t>[CATEGORY NAME]</a:t>
                    </a:fld>
                    <a:r>
                      <a:rPr lang="en-US" baseline="0">
                        <a:solidFill>
                          <a:schemeClr val="bg1"/>
                        </a:solidFill>
                      </a:rPr>
                      <a:t>, </a:t>
                    </a:r>
                  </a:p>
                  <a:p>
                    <a:pPr>
                      <a:defRPr>
                        <a:solidFill>
                          <a:schemeClr val="bg1"/>
                        </a:solidFill>
                      </a:defRPr>
                    </a:pPr>
                    <a:fld id="{0FB6C111-8954-4A29-ABCC-564A7BD003D7}" type="VALUE">
                      <a:rPr lang="en-US" baseline="0">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44A-4E48-B733-DF0D22593CA8}"/>
                </c:ext>
              </c:extLst>
            </c:dLbl>
            <c:dLbl>
              <c:idx val="2"/>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D054C2E3-BCA0-481C-AF71-9A7F70C0C703}" type="CATEGORYNAME">
                      <a:rPr lang="en-US">
                        <a:solidFill>
                          <a:schemeClr val="bg1"/>
                        </a:solidFill>
                      </a:rPr>
                      <a:pPr>
                        <a:defRPr>
                          <a:solidFill>
                            <a:schemeClr val="bg1"/>
                          </a:solidFill>
                        </a:defRPr>
                      </a:pPr>
                      <a:t>[CATEGORY NAME]</a:t>
                    </a:fld>
                    <a:r>
                      <a:rPr lang="en-US" baseline="0">
                        <a:solidFill>
                          <a:schemeClr val="bg1"/>
                        </a:solidFill>
                      </a:rPr>
                      <a:t>, </a:t>
                    </a:r>
                  </a:p>
                  <a:p>
                    <a:pPr>
                      <a:defRPr>
                        <a:solidFill>
                          <a:schemeClr val="bg1"/>
                        </a:solidFill>
                      </a:defRPr>
                    </a:pPr>
                    <a:fld id="{BAC0E9E6-A3ED-428D-B210-B0F1F5FCA255}" type="VALUE">
                      <a:rPr lang="en-US" baseline="0">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944A-4E48-B733-DF0D22593C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 lastClr="FFFFFF">
                        <a:lumMod val="95000"/>
                      </a:sys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Tables'!$P$31:$P$34</c:f>
              <c:strCache>
                <c:ptCount val="3"/>
                <c:pt idx="0">
                  <c:v>Cancelled</c:v>
                </c:pt>
                <c:pt idx="1">
                  <c:v>Completed</c:v>
                </c:pt>
                <c:pt idx="2">
                  <c:v>Pending</c:v>
                </c:pt>
              </c:strCache>
            </c:strRef>
          </c:cat>
          <c:val>
            <c:numRef>
              <c:f>'Pivot Tables'!$Q$31:$Q$34</c:f>
              <c:numCache>
                <c:formatCode>"₹"\ #,##0.00</c:formatCode>
                <c:ptCount val="3"/>
                <c:pt idx="0">
                  <c:v>65030</c:v>
                </c:pt>
                <c:pt idx="1">
                  <c:v>88530</c:v>
                </c:pt>
                <c:pt idx="2">
                  <c:v>90285</c:v>
                </c:pt>
              </c:numCache>
            </c:numRef>
          </c:val>
          <c:extLst>
            <c:ext xmlns:c16="http://schemas.microsoft.com/office/drawing/2014/chart" uri="{C3380CC4-5D6E-409C-BE32-E72D297353CC}">
              <c16:uniqueId val="{00000006-944A-4E48-B733-DF0D22593CA8}"/>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Bestsellers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'Insights By Formulas'!$M$4:$M$6</c:f>
              <c:strCache>
                <c:ptCount val="3"/>
                <c:pt idx="0">
                  <c:v>Smartwatch</c:v>
                </c:pt>
                <c:pt idx="1">
                  <c:v>Smartphone</c:v>
                </c:pt>
                <c:pt idx="2">
                  <c:v>Headphones</c:v>
                </c:pt>
              </c:strCache>
            </c:strRef>
          </c:cat>
          <c:val>
            <c:numRef>
              <c:f>'Insights By Formulas'!$N$4:$N$6</c:f>
              <c:numCache>
                <c:formatCode>General</c:formatCode>
                <c:ptCount val="3"/>
                <c:pt idx="0">
                  <c:v>105</c:v>
                </c:pt>
                <c:pt idx="1">
                  <c:v>97</c:v>
                </c:pt>
                <c:pt idx="2">
                  <c:v>73</c:v>
                </c:pt>
              </c:numCache>
            </c:numRef>
          </c:val>
          <c:extLst>
            <c:ext xmlns:c16="http://schemas.microsoft.com/office/drawing/2014/chart" uri="{C3380CC4-5D6E-409C-BE32-E72D297353CC}">
              <c16:uniqueId val="{00000000-46FE-4792-8EEB-4031B8325446}"/>
            </c:ext>
          </c:extLst>
        </c:ser>
        <c:dLbls>
          <c:dLblPos val="outEnd"/>
          <c:showLegendKey val="0"/>
          <c:showVal val="1"/>
          <c:showCatName val="0"/>
          <c:showSerName val="0"/>
          <c:showPercent val="0"/>
          <c:showBubbleSize val="0"/>
        </c:dLbls>
        <c:gapWidth val="115"/>
        <c:overlap val="-20"/>
        <c:axId val="781460136"/>
        <c:axId val="774255152"/>
      </c:barChart>
      <c:catAx>
        <c:axId val="78146013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4255152"/>
        <c:crosses val="autoZero"/>
        <c:auto val="1"/>
        <c:lblAlgn val="ctr"/>
        <c:lblOffset val="100"/>
        <c:noMultiLvlLbl val="0"/>
      </c:catAx>
      <c:valAx>
        <c:axId val="774255152"/>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78146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 Categories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'Insights By Formulas'!$P$4:$P$6</c:f>
              <c:strCache>
                <c:ptCount val="3"/>
                <c:pt idx="0">
                  <c:v>Electronics</c:v>
                </c:pt>
                <c:pt idx="1">
                  <c:v>Home Appliances</c:v>
                </c:pt>
                <c:pt idx="2">
                  <c:v>Footwear</c:v>
                </c:pt>
              </c:strCache>
            </c:strRef>
          </c:cat>
          <c:val>
            <c:numRef>
              <c:f>'Insights By Formulas'!$Q$4:$Q$6</c:f>
              <c:numCache>
                <c:formatCode>"₹"\ #,##0</c:formatCode>
                <c:ptCount val="3"/>
                <c:pt idx="0">
                  <c:v>129950</c:v>
                </c:pt>
                <c:pt idx="1">
                  <c:v>105000</c:v>
                </c:pt>
                <c:pt idx="2">
                  <c:v>4320</c:v>
                </c:pt>
              </c:numCache>
            </c:numRef>
          </c:val>
          <c:extLst>
            <c:ext xmlns:c16="http://schemas.microsoft.com/office/drawing/2014/chart" uri="{C3380CC4-5D6E-409C-BE32-E72D297353CC}">
              <c16:uniqueId val="{00000000-C855-47FC-9BE1-4FBB2B9B87F3}"/>
            </c:ext>
          </c:extLst>
        </c:ser>
        <c:dLbls>
          <c:dLblPos val="outEnd"/>
          <c:showLegendKey val="0"/>
          <c:showVal val="1"/>
          <c:showCatName val="0"/>
          <c:showSerName val="0"/>
          <c:showPercent val="0"/>
          <c:showBubbleSize val="0"/>
        </c:dLbls>
        <c:gapWidth val="115"/>
        <c:overlap val="-20"/>
        <c:axId val="759423112"/>
        <c:axId val="759424192"/>
      </c:barChart>
      <c:catAx>
        <c:axId val="759423112"/>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9424192"/>
        <c:crosses val="autoZero"/>
        <c:auto val="1"/>
        <c:lblAlgn val="ctr"/>
        <c:lblOffset val="100"/>
        <c:noMultiLvlLbl val="0"/>
      </c:catAx>
      <c:valAx>
        <c:axId val="759424192"/>
        <c:scaling>
          <c:orientation val="minMax"/>
          <c:min val="0"/>
        </c:scaling>
        <c:delete val="1"/>
        <c:axPos val="t"/>
        <c:numFmt formatCode="&quot;₹&quot;\ #,##0" sourceLinked="1"/>
        <c:majorTickMark val="none"/>
        <c:minorTickMark val="none"/>
        <c:tickLblPos val="nextTo"/>
        <c:crossAx val="759423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Monthly Sales KPI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'Insights By Formulas'!$M$18:$M$20</c:f>
              <c:strCache>
                <c:ptCount val="3"/>
                <c:pt idx="0">
                  <c:v>Feb</c:v>
                </c:pt>
                <c:pt idx="1">
                  <c:v>Mar</c:v>
                </c:pt>
                <c:pt idx="2">
                  <c:v>Apr</c:v>
                </c:pt>
              </c:strCache>
            </c:strRef>
          </c:cat>
          <c:val>
            <c:numRef>
              <c:f>'Insights By Formulas'!$N$18:$N$20</c:f>
              <c:numCache>
                <c:formatCode>"₹"\ #,##0</c:formatCode>
                <c:ptCount val="3"/>
                <c:pt idx="0">
                  <c:v>122695</c:v>
                </c:pt>
                <c:pt idx="1">
                  <c:v>117730</c:v>
                </c:pt>
                <c:pt idx="2">
                  <c:v>3420</c:v>
                </c:pt>
              </c:numCache>
            </c:numRef>
          </c:val>
          <c:extLst>
            <c:ext xmlns:c16="http://schemas.microsoft.com/office/drawing/2014/chart" uri="{C3380CC4-5D6E-409C-BE32-E72D297353CC}">
              <c16:uniqueId val="{00000000-15C7-489A-A09C-B46299853929}"/>
            </c:ext>
          </c:extLst>
        </c:ser>
        <c:dLbls>
          <c:dLblPos val="outEnd"/>
          <c:showLegendKey val="0"/>
          <c:showVal val="1"/>
          <c:showCatName val="0"/>
          <c:showSerName val="0"/>
          <c:showPercent val="0"/>
          <c:showBubbleSize val="0"/>
        </c:dLbls>
        <c:gapWidth val="100"/>
        <c:overlap val="-24"/>
        <c:axId val="823698296"/>
        <c:axId val="823696136"/>
      </c:barChart>
      <c:catAx>
        <c:axId val="8236982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3696136"/>
        <c:crosses val="autoZero"/>
        <c:auto val="1"/>
        <c:lblAlgn val="ctr"/>
        <c:lblOffset val="100"/>
        <c:noMultiLvlLbl val="0"/>
      </c:catAx>
      <c:valAx>
        <c:axId val="823696136"/>
        <c:scaling>
          <c:orientation val="minMax"/>
          <c:max val="130000"/>
          <c:min val="0"/>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3698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Tables!Sales_By_Location</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Customer Location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Tables'!$Q$3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Tables'!$P$4:$P$14</c:f>
              <c:strCache>
                <c:ptCount val="10"/>
                <c:pt idx="0">
                  <c:v>Boston</c:v>
                </c:pt>
                <c:pt idx="1">
                  <c:v>Chicago</c:v>
                </c:pt>
                <c:pt idx="2">
                  <c:v>Dallas</c:v>
                </c:pt>
                <c:pt idx="3">
                  <c:v>Denver</c:v>
                </c:pt>
                <c:pt idx="4">
                  <c:v>Houston</c:v>
                </c:pt>
                <c:pt idx="5">
                  <c:v>Los Angeles</c:v>
                </c:pt>
                <c:pt idx="6">
                  <c:v>Miami</c:v>
                </c:pt>
                <c:pt idx="7">
                  <c:v>New York</c:v>
                </c:pt>
                <c:pt idx="8">
                  <c:v>San Francisco</c:v>
                </c:pt>
                <c:pt idx="9">
                  <c:v>Seattle</c:v>
                </c:pt>
              </c:strCache>
            </c:strRef>
          </c:cat>
          <c:val>
            <c:numRef>
              <c:f>'Pivot Tables'!$Q$4:$Q$14</c:f>
              <c:numCache>
                <c:formatCode>"₹"\ #,##0.00</c:formatCode>
                <c:ptCount val="10"/>
                <c:pt idx="0">
                  <c:v>26170</c:v>
                </c:pt>
                <c:pt idx="1">
                  <c:v>20810</c:v>
                </c:pt>
                <c:pt idx="2">
                  <c:v>27145</c:v>
                </c:pt>
                <c:pt idx="3">
                  <c:v>29785</c:v>
                </c:pt>
                <c:pt idx="4">
                  <c:v>28390</c:v>
                </c:pt>
                <c:pt idx="5">
                  <c:v>17820</c:v>
                </c:pt>
                <c:pt idx="6">
                  <c:v>31700</c:v>
                </c:pt>
                <c:pt idx="7">
                  <c:v>18940</c:v>
                </c:pt>
                <c:pt idx="8">
                  <c:v>16195</c:v>
                </c:pt>
                <c:pt idx="9">
                  <c:v>26890</c:v>
                </c:pt>
              </c:numCache>
            </c:numRef>
          </c:val>
          <c:extLst>
            <c:ext xmlns:c16="http://schemas.microsoft.com/office/drawing/2014/chart" uri="{C3380CC4-5D6E-409C-BE32-E72D297353CC}">
              <c16:uniqueId val="{00000000-64F4-4270-BF8F-68E38AE48E77}"/>
            </c:ext>
          </c:extLst>
        </c:ser>
        <c:dLbls>
          <c:showLegendKey val="0"/>
          <c:showVal val="0"/>
          <c:showCatName val="0"/>
          <c:showSerName val="0"/>
          <c:showPercent val="0"/>
          <c:showBubbleSize val="0"/>
        </c:dLbls>
        <c:gapWidth val="115"/>
        <c:overlap val="-20"/>
        <c:axId val="684563776"/>
        <c:axId val="684557296"/>
      </c:barChart>
      <c:catAx>
        <c:axId val="68456377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4557296"/>
        <c:crosses val="autoZero"/>
        <c:auto val="1"/>
        <c:lblAlgn val="ctr"/>
        <c:lblOffset val="100"/>
        <c:noMultiLvlLbl val="0"/>
      </c:catAx>
      <c:valAx>
        <c:axId val="684557296"/>
        <c:scaling>
          <c:orientation val="minMax"/>
          <c:min val="10000"/>
        </c:scaling>
        <c:delete val="0"/>
        <c:axPos val="b"/>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4563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Tables!Order_Status_By_Customer</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Order Status By Customers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w="9525">
              <a:solidFill>
                <a:schemeClr val="accent6">
                  <a:tint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triangle"/>
          <c:size val="5"/>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w="9525">
              <a:solidFill>
                <a:schemeClr val="accent6">
                  <a:shade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Tables'!$T$3:$T$4</c:f>
              <c:strCache>
                <c:ptCount val="1"/>
                <c:pt idx="0">
                  <c:v>Cancelled</c:v>
                </c:pt>
              </c:strCache>
            </c:strRef>
          </c:tx>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Tables'!$S$5:$S$15</c:f>
              <c:strCache>
                <c:ptCount val="10"/>
                <c:pt idx="0">
                  <c:v>Chris White</c:v>
                </c:pt>
                <c:pt idx="1">
                  <c:v>Daniel Harris</c:v>
                </c:pt>
                <c:pt idx="2">
                  <c:v>David Lee</c:v>
                </c:pt>
                <c:pt idx="3">
                  <c:v>Emily Johnson</c:v>
                </c:pt>
                <c:pt idx="4">
                  <c:v>Emma Clark</c:v>
                </c:pt>
                <c:pt idx="5">
                  <c:v>Jane Smith</c:v>
                </c:pt>
                <c:pt idx="6">
                  <c:v>John Doe</c:v>
                </c:pt>
                <c:pt idx="7">
                  <c:v>Michael Brown</c:v>
                </c:pt>
                <c:pt idx="8">
                  <c:v>Olivia Wilson</c:v>
                </c:pt>
                <c:pt idx="9">
                  <c:v>Sophia Miller</c:v>
                </c:pt>
              </c:strCache>
            </c:strRef>
          </c:cat>
          <c:val>
            <c:numRef>
              <c:f>'Pivot Tables'!$T$5:$T$15</c:f>
              <c:numCache>
                <c:formatCode>General</c:formatCode>
                <c:ptCount val="10"/>
                <c:pt idx="0">
                  <c:v>7</c:v>
                </c:pt>
                <c:pt idx="1">
                  <c:v>7</c:v>
                </c:pt>
                <c:pt idx="2">
                  <c:v>11</c:v>
                </c:pt>
                <c:pt idx="3">
                  <c:v>8</c:v>
                </c:pt>
                <c:pt idx="4">
                  <c:v>6</c:v>
                </c:pt>
                <c:pt idx="5">
                  <c:v>13</c:v>
                </c:pt>
                <c:pt idx="6">
                  <c:v>5</c:v>
                </c:pt>
                <c:pt idx="7">
                  <c:v>8</c:v>
                </c:pt>
                <c:pt idx="8">
                  <c:v>8</c:v>
                </c:pt>
                <c:pt idx="9">
                  <c:v>4</c:v>
                </c:pt>
              </c:numCache>
            </c:numRef>
          </c:val>
          <c:extLst>
            <c:ext xmlns:c16="http://schemas.microsoft.com/office/drawing/2014/chart" uri="{C3380CC4-5D6E-409C-BE32-E72D297353CC}">
              <c16:uniqueId val="{00000000-15A2-4C3D-92AF-0AE5BB548E6F}"/>
            </c:ext>
          </c:extLst>
        </c:ser>
        <c:ser>
          <c:idx val="1"/>
          <c:order val="1"/>
          <c:tx>
            <c:strRef>
              <c:f>'Pivot Tables'!$U$3:$U$4</c:f>
              <c:strCache>
                <c:ptCount val="1"/>
                <c:pt idx="0">
                  <c:v>Completed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Tables'!$S$5:$S$15</c:f>
              <c:strCache>
                <c:ptCount val="10"/>
                <c:pt idx="0">
                  <c:v>Chris White</c:v>
                </c:pt>
                <c:pt idx="1">
                  <c:v>Daniel Harris</c:v>
                </c:pt>
                <c:pt idx="2">
                  <c:v>David Lee</c:v>
                </c:pt>
                <c:pt idx="3">
                  <c:v>Emily Johnson</c:v>
                </c:pt>
                <c:pt idx="4">
                  <c:v>Emma Clark</c:v>
                </c:pt>
                <c:pt idx="5">
                  <c:v>Jane Smith</c:v>
                </c:pt>
                <c:pt idx="6">
                  <c:v>John Doe</c:v>
                </c:pt>
                <c:pt idx="7">
                  <c:v>Michael Brown</c:v>
                </c:pt>
                <c:pt idx="8">
                  <c:v>Olivia Wilson</c:v>
                </c:pt>
                <c:pt idx="9">
                  <c:v>Sophia Miller</c:v>
                </c:pt>
              </c:strCache>
            </c:strRef>
          </c:cat>
          <c:val>
            <c:numRef>
              <c:f>'Pivot Tables'!$U$5:$U$15</c:f>
              <c:numCache>
                <c:formatCode>General</c:formatCode>
                <c:ptCount val="10"/>
                <c:pt idx="0">
                  <c:v>7</c:v>
                </c:pt>
                <c:pt idx="1">
                  <c:v>6</c:v>
                </c:pt>
                <c:pt idx="2">
                  <c:v>3</c:v>
                </c:pt>
                <c:pt idx="3">
                  <c:v>9</c:v>
                </c:pt>
                <c:pt idx="4">
                  <c:v>16</c:v>
                </c:pt>
                <c:pt idx="5">
                  <c:v>7</c:v>
                </c:pt>
                <c:pt idx="6">
                  <c:v>12</c:v>
                </c:pt>
                <c:pt idx="7">
                  <c:v>10</c:v>
                </c:pt>
                <c:pt idx="8">
                  <c:v>11</c:v>
                </c:pt>
                <c:pt idx="9">
                  <c:v>7</c:v>
                </c:pt>
              </c:numCache>
            </c:numRef>
          </c:val>
          <c:extLst>
            <c:ext xmlns:c16="http://schemas.microsoft.com/office/drawing/2014/chart" uri="{C3380CC4-5D6E-409C-BE32-E72D297353CC}">
              <c16:uniqueId val="{00000007-15A2-4C3D-92AF-0AE5BB548E6F}"/>
            </c:ext>
          </c:extLst>
        </c:ser>
        <c:ser>
          <c:idx val="2"/>
          <c:order val="2"/>
          <c:tx>
            <c:strRef>
              <c:f>'Pivot Tables'!$V$3:$V$4</c:f>
              <c:strCache>
                <c:ptCount val="1"/>
                <c:pt idx="0">
                  <c:v>Pending</c:v>
                </c:pt>
              </c:strCache>
            </c:strRef>
          </c:tx>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Tables'!$S$5:$S$15</c:f>
              <c:strCache>
                <c:ptCount val="10"/>
                <c:pt idx="0">
                  <c:v>Chris White</c:v>
                </c:pt>
                <c:pt idx="1">
                  <c:v>Daniel Harris</c:v>
                </c:pt>
                <c:pt idx="2">
                  <c:v>David Lee</c:v>
                </c:pt>
                <c:pt idx="3">
                  <c:v>Emily Johnson</c:v>
                </c:pt>
                <c:pt idx="4">
                  <c:v>Emma Clark</c:v>
                </c:pt>
                <c:pt idx="5">
                  <c:v>Jane Smith</c:v>
                </c:pt>
                <c:pt idx="6">
                  <c:v>John Doe</c:v>
                </c:pt>
                <c:pt idx="7">
                  <c:v>Michael Brown</c:v>
                </c:pt>
                <c:pt idx="8">
                  <c:v>Olivia Wilson</c:v>
                </c:pt>
                <c:pt idx="9">
                  <c:v>Sophia Miller</c:v>
                </c:pt>
              </c:strCache>
            </c:strRef>
          </c:cat>
          <c:val>
            <c:numRef>
              <c:f>'Pivot Tables'!$V$5:$V$15</c:f>
              <c:numCache>
                <c:formatCode>General</c:formatCode>
                <c:ptCount val="10"/>
                <c:pt idx="0">
                  <c:v>8</c:v>
                </c:pt>
                <c:pt idx="1">
                  <c:v>10</c:v>
                </c:pt>
                <c:pt idx="2">
                  <c:v>12</c:v>
                </c:pt>
                <c:pt idx="3">
                  <c:v>5</c:v>
                </c:pt>
                <c:pt idx="4">
                  <c:v>10</c:v>
                </c:pt>
                <c:pt idx="5">
                  <c:v>10</c:v>
                </c:pt>
                <c:pt idx="6">
                  <c:v>9</c:v>
                </c:pt>
                <c:pt idx="7">
                  <c:v>6</c:v>
                </c:pt>
                <c:pt idx="8">
                  <c:v>10</c:v>
                </c:pt>
                <c:pt idx="9">
                  <c:v>5</c:v>
                </c:pt>
              </c:numCache>
            </c:numRef>
          </c:val>
          <c:extLst>
            <c:ext xmlns:c16="http://schemas.microsoft.com/office/drawing/2014/chart" uri="{C3380CC4-5D6E-409C-BE32-E72D297353CC}">
              <c16:uniqueId val="{00000008-15A2-4C3D-92AF-0AE5BB548E6F}"/>
            </c:ext>
          </c:extLst>
        </c:ser>
        <c:dLbls>
          <c:dLblPos val="outEnd"/>
          <c:showLegendKey val="0"/>
          <c:showVal val="1"/>
          <c:showCatName val="0"/>
          <c:showSerName val="0"/>
          <c:showPercent val="0"/>
          <c:showBubbleSize val="0"/>
        </c:dLbls>
        <c:gapWidth val="115"/>
        <c:overlap val="-20"/>
        <c:axId val="684559456"/>
        <c:axId val="684584656"/>
      </c:barChart>
      <c:catAx>
        <c:axId val="68455945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4584656"/>
        <c:crosses val="autoZero"/>
        <c:auto val="1"/>
        <c:lblAlgn val="ctr"/>
        <c:lblOffset val="100"/>
        <c:noMultiLvlLbl val="0"/>
      </c:catAx>
      <c:valAx>
        <c:axId val="684584656"/>
        <c:scaling>
          <c:orientation val="minMax"/>
          <c:min val="2"/>
        </c:scaling>
        <c:delete val="1"/>
        <c:axPos val="b"/>
        <c:numFmt formatCode="General" sourceLinked="1"/>
        <c:majorTickMark val="none"/>
        <c:minorTickMark val="none"/>
        <c:tickLblPos val="nextTo"/>
        <c:crossAx val="684559456"/>
        <c:crosses val="autoZero"/>
        <c:crossBetween val="between"/>
      </c:valAx>
      <c:spPr>
        <a:noFill/>
        <a:ln>
          <a:noFill/>
        </a:ln>
        <a:effectLst/>
      </c:spPr>
    </c:plotArea>
    <c:legend>
      <c:legendPos val="r"/>
      <c:layout>
        <c:manualLayout>
          <c:xMode val="edge"/>
          <c:yMode val="edge"/>
          <c:x val="0.73716529621112226"/>
          <c:y val="0.72200131233595788"/>
          <c:w val="0.20141288135899757"/>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Tables!Sales_By_Category</c:name>
    <c:fmtId val="3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Tables'!$H$19</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Tables'!$G$20:$G$25</c:f>
              <c:strCache>
                <c:ptCount val="5"/>
                <c:pt idx="0">
                  <c:v>Books</c:v>
                </c:pt>
                <c:pt idx="1">
                  <c:v>Clothing</c:v>
                </c:pt>
                <c:pt idx="2">
                  <c:v>Electronics</c:v>
                </c:pt>
                <c:pt idx="3">
                  <c:v>Footwear</c:v>
                </c:pt>
                <c:pt idx="4">
                  <c:v>Home Appliances</c:v>
                </c:pt>
              </c:strCache>
            </c:strRef>
          </c:cat>
          <c:val>
            <c:numRef>
              <c:f>'Pivot Tables'!$H$20:$H$25</c:f>
              <c:numCache>
                <c:formatCode>"₹"\ #,##0.00</c:formatCode>
                <c:ptCount val="5"/>
                <c:pt idx="0">
                  <c:v>1035</c:v>
                </c:pt>
                <c:pt idx="1">
                  <c:v>3540</c:v>
                </c:pt>
                <c:pt idx="2">
                  <c:v>129950</c:v>
                </c:pt>
                <c:pt idx="3">
                  <c:v>4320</c:v>
                </c:pt>
                <c:pt idx="4">
                  <c:v>105000</c:v>
                </c:pt>
              </c:numCache>
            </c:numRef>
          </c:val>
          <c:extLst>
            <c:ext xmlns:c16="http://schemas.microsoft.com/office/drawing/2014/chart" uri="{C3380CC4-5D6E-409C-BE32-E72D297353CC}">
              <c16:uniqueId val="{00000000-5A33-4052-A5AB-4453E0244BEC}"/>
            </c:ext>
          </c:extLst>
        </c:ser>
        <c:dLbls>
          <c:dLblPos val="outEnd"/>
          <c:showLegendKey val="0"/>
          <c:showVal val="1"/>
          <c:showCatName val="0"/>
          <c:showSerName val="0"/>
          <c:showPercent val="0"/>
          <c:showBubbleSize val="0"/>
        </c:dLbls>
        <c:gapWidth val="100"/>
        <c:overlap val="-24"/>
        <c:axId val="827867640"/>
        <c:axId val="827872320"/>
      </c:barChart>
      <c:catAx>
        <c:axId val="8278676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827872320"/>
        <c:crosses val="autoZero"/>
        <c:auto val="1"/>
        <c:lblAlgn val="ctr"/>
        <c:lblOffset val="100"/>
        <c:noMultiLvlLbl val="0"/>
      </c:catAx>
      <c:valAx>
        <c:axId val="827872320"/>
        <c:scaling>
          <c:orientation val="minMax"/>
          <c:max val="135000"/>
          <c:min val="0"/>
        </c:scaling>
        <c:delete val="1"/>
        <c:axPos val="l"/>
        <c:numFmt formatCode="&quot;₹&quot;\ #,##0.00" sourceLinked="1"/>
        <c:majorTickMark val="none"/>
        <c:minorTickMark val="none"/>
        <c:tickLblPos val="nextTo"/>
        <c:crossAx val="827867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outerShdw blurRad="50800" dist="38100" dir="2700000" algn="tl"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Tables!Sales_By_Product</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Tables'!$E$3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Tables'!$D$4:$D$14</c:f>
              <c:strCache>
                <c:ptCount val="10"/>
                <c:pt idx="0">
                  <c:v>Book</c:v>
                </c:pt>
                <c:pt idx="1">
                  <c:v>Headphones</c:v>
                </c:pt>
                <c:pt idx="2">
                  <c:v>Jeans</c:v>
                </c:pt>
                <c:pt idx="3">
                  <c:v>Laptop</c:v>
                </c:pt>
                <c:pt idx="4">
                  <c:v>Refrigerator</c:v>
                </c:pt>
                <c:pt idx="5">
                  <c:v>Running Shoes</c:v>
                </c:pt>
                <c:pt idx="6">
                  <c:v>Smartphone</c:v>
                </c:pt>
                <c:pt idx="7">
                  <c:v>Smartwatch</c:v>
                </c:pt>
                <c:pt idx="8">
                  <c:v>T-Shirt</c:v>
                </c:pt>
                <c:pt idx="9">
                  <c:v>Washing Machine</c:v>
                </c:pt>
              </c:strCache>
            </c:strRef>
          </c:cat>
          <c:val>
            <c:numRef>
              <c:f>'Pivot Tables'!$E$4:$E$14</c:f>
              <c:numCache>
                <c:formatCode>"₹"\ #,##0.00</c:formatCode>
                <c:ptCount val="10"/>
                <c:pt idx="0">
                  <c:v>1035</c:v>
                </c:pt>
                <c:pt idx="1">
                  <c:v>7300</c:v>
                </c:pt>
                <c:pt idx="2">
                  <c:v>2480</c:v>
                </c:pt>
                <c:pt idx="3">
                  <c:v>58400</c:v>
                </c:pt>
                <c:pt idx="4">
                  <c:v>78000</c:v>
                </c:pt>
                <c:pt idx="5">
                  <c:v>4320</c:v>
                </c:pt>
                <c:pt idx="6">
                  <c:v>48500</c:v>
                </c:pt>
                <c:pt idx="7">
                  <c:v>15750</c:v>
                </c:pt>
                <c:pt idx="8">
                  <c:v>1060</c:v>
                </c:pt>
                <c:pt idx="9">
                  <c:v>27000</c:v>
                </c:pt>
              </c:numCache>
            </c:numRef>
          </c:val>
          <c:extLst>
            <c:ext xmlns:c16="http://schemas.microsoft.com/office/drawing/2014/chart" uri="{C3380CC4-5D6E-409C-BE32-E72D297353CC}">
              <c16:uniqueId val="{00000000-0A5A-4F4E-8ABF-65ED9D99801E}"/>
            </c:ext>
          </c:extLst>
        </c:ser>
        <c:dLbls>
          <c:dLblPos val="outEnd"/>
          <c:showLegendKey val="0"/>
          <c:showVal val="1"/>
          <c:showCatName val="0"/>
          <c:showSerName val="0"/>
          <c:showPercent val="0"/>
          <c:showBubbleSize val="0"/>
        </c:dLbls>
        <c:gapWidth val="115"/>
        <c:overlap val="-20"/>
        <c:axId val="819264280"/>
        <c:axId val="819266080"/>
      </c:barChart>
      <c:catAx>
        <c:axId val="81926428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819266080"/>
        <c:crosses val="autoZero"/>
        <c:auto val="1"/>
        <c:lblAlgn val="ctr"/>
        <c:lblOffset val="100"/>
        <c:noMultiLvlLbl val="0"/>
      </c:catAx>
      <c:valAx>
        <c:axId val="819266080"/>
        <c:scaling>
          <c:orientation val="minMax"/>
        </c:scaling>
        <c:delete val="1"/>
        <c:axPos val="b"/>
        <c:numFmt formatCode="&quot;₹&quot;\ #,##0.00" sourceLinked="1"/>
        <c:majorTickMark val="none"/>
        <c:minorTickMark val="none"/>
        <c:tickLblPos val="nextTo"/>
        <c:crossAx val="8192642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outerShdw blurRad="50800" dist="38100" dir="2700000" algn="tl" rotWithShape="0">
        <a:schemeClr val="bg1">
          <a:lumMod val="95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Tables!Sales_By_Payment</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Tables'!$K$19</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Tables'!$J$20:$J$25</c:f>
              <c:strCache>
                <c:ptCount val="5"/>
                <c:pt idx="0">
                  <c:v>Amazon Pay</c:v>
                </c:pt>
                <c:pt idx="1">
                  <c:v>Credit Card</c:v>
                </c:pt>
                <c:pt idx="2">
                  <c:v>Debit Card</c:v>
                </c:pt>
                <c:pt idx="3">
                  <c:v>Gift Card</c:v>
                </c:pt>
                <c:pt idx="4">
                  <c:v>PayPal</c:v>
                </c:pt>
              </c:strCache>
            </c:strRef>
          </c:cat>
          <c:val>
            <c:numRef>
              <c:f>'Pivot Tables'!$K$20:$K$25</c:f>
              <c:numCache>
                <c:formatCode>"₹"\ #,##0.00</c:formatCode>
                <c:ptCount val="5"/>
                <c:pt idx="0">
                  <c:v>32750</c:v>
                </c:pt>
                <c:pt idx="1">
                  <c:v>61595</c:v>
                </c:pt>
                <c:pt idx="2">
                  <c:v>31900</c:v>
                </c:pt>
                <c:pt idx="3">
                  <c:v>47955</c:v>
                </c:pt>
                <c:pt idx="4">
                  <c:v>69645</c:v>
                </c:pt>
              </c:numCache>
            </c:numRef>
          </c:val>
          <c:extLst>
            <c:ext xmlns:c16="http://schemas.microsoft.com/office/drawing/2014/chart" uri="{C3380CC4-5D6E-409C-BE32-E72D297353CC}">
              <c16:uniqueId val="{00000000-BEC3-42D8-BCAD-7C834D6E9757}"/>
            </c:ext>
          </c:extLst>
        </c:ser>
        <c:dLbls>
          <c:dLblPos val="outEnd"/>
          <c:showLegendKey val="0"/>
          <c:showVal val="1"/>
          <c:showCatName val="0"/>
          <c:showSerName val="0"/>
          <c:showPercent val="0"/>
          <c:showBubbleSize val="0"/>
        </c:dLbls>
        <c:gapWidth val="100"/>
        <c:overlap val="-24"/>
        <c:axId val="675026752"/>
        <c:axId val="675015592"/>
      </c:barChart>
      <c:catAx>
        <c:axId val="6750267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75015592"/>
        <c:crosses val="autoZero"/>
        <c:auto val="1"/>
        <c:lblAlgn val="ctr"/>
        <c:lblOffset val="100"/>
        <c:noMultiLvlLbl val="0"/>
      </c:catAx>
      <c:valAx>
        <c:axId val="675015592"/>
        <c:scaling>
          <c:orientation val="minMax"/>
        </c:scaling>
        <c:delete val="1"/>
        <c:axPos val="l"/>
        <c:numFmt formatCode="&quot;₹&quot;\ #,##0.00" sourceLinked="1"/>
        <c:majorTickMark val="none"/>
        <c:minorTickMark val="none"/>
        <c:tickLblPos val="nextTo"/>
        <c:crossAx val="67502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outerShdw blurRad="50800" dist="38100" dir="2700000" algn="tl"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Tables!Sales_By_Location</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Location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Tables'!$Q$3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Tables'!$P$4:$P$14</c:f>
              <c:strCache>
                <c:ptCount val="10"/>
                <c:pt idx="0">
                  <c:v>Boston</c:v>
                </c:pt>
                <c:pt idx="1">
                  <c:v>Chicago</c:v>
                </c:pt>
                <c:pt idx="2">
                  <c:v>Dallas</c:v>
                </c:pt>
                <c:pt idx="3">
                  <c:v>Denver</c:v>
                </c:pt>
                <c:pt idx="4">
                  <c:v>Houston</c:v>
                </c:pt>
                <c:pt idx="5">
                  <c:v>Los Angeles</c:v>
                </c:pt>
                <c:pt idx="6">
                  <c:v>Miami</c:v>
                </c:pt>
                <c:pt idx="7">
                  <c:v>New York</c:v>
                </c:pt>
                <c:pt idx="8">
                  <c:v>San Francisco</c:v>
                </c:pt>
                <c:pt idx="9">
                  <c:v>Seattle</c:v>
                </c:pt>
              </c:strCache>
            </c:strRef>
          </c:cat>
          <c:val>
            <c:numRef>
              <c:f>'Pivot Tables'!$Q$4:$Q$14</c:f>
              <c:numCache>
                <c:formatCode>"₹"\ #,##0.00</c:formatCode>
                <c:ptCount val="10"/>
                <c:pt idx="0">
                  <c:v>26170</c:v>
                </c:pt>
                <c:pt idx="1">
                  <c:v>20810</c:v>
                </c:pt>
                <c:pt idx="2">
                  <c:v>27145</c:v>
                </c:pt>
                <c:pt idx="3">
                  <c:v>29785</c:v>
                </c:pt>
                <c:pt idx="4">
                  <c:v>28390</c:v>
                </c:pt>
                <c:pt idx="5">
                  <c:v>17820</c:v>
                </c:pt>
                <c:pt idx="6">
                  <c:v>31700</c:v>
                </c:pt>
                <c:pt idx="7">
                  <c:v>18940</c:v>
                </c:pt>
                <c:pt idx="8">
                  <c:v>16195</c:v>
                </c:pt>
                <c:pt idx="9">
                  <c:v>26890</c:v>
                </c:pt>
              </c:numCache>
            </c:numRef>
          </c:val>
          <c:extLst>
            <c:ext xmlns:c16="http://schemas.microsoft.com/office/drawing/2014/chart" uri="{C3380CC4-5D6E-409C-BE32-E72D297353CC}">
              <c16:uniqueId val="{00000000-157A-4F76-BA90-33B197B7842A}"/>
            </c:ext>
          </c:extLst>
        </c:ser>
        <c:dLbls>
          <c:dLblPos val="outEnd"/>
          <c:showLegendKey val="0"/>
          <c:showVal val="1"/>
          <c:showCatName val="0"/>
          <c:showSerName val="0"/>
          <c:showPercent val="0"/>
          <c:showBubbleSize val="0"/>
        </c:dLbls>
        <c:gapWidth val="115"/>
        <c:overlap val="-20"/>
        <c:axId val="626113208"/>
        <c:axId val="626109608"/>
      </c:barChart>
      <c:catAx>
        <c:axId val="62611320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26109608"/>
        <c:crosses val="autoZero"/>
        <c:auto val="1"/>
        <c:lblAlgn val="ctr"/>
        <c:lblOffset val="100"/>
        <c:noMultiLvlLbl val="0"/>
      </c:catAx>
      <c:valAx>
        <c:axId val="626109608"/>
        <c:scaling>
          <c:orientation val="minMax"/>
          <c:min val="15000"/>
        </c:scaling>
        <c:delete val="1"/>
        <c:axPos val="b"/>
        <c:numFmt formatCode="&quot;₹&quot;\ #,##0.00" sourceLinked="1"/>
        <c:majorTickMark val="out"/>
        <c:minorTickMark val="none"/>
        <c:tickLblPos val="nextTo"/>
        <c:crossAx val="626113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outerShdw blurRad="50800" dist="38100" dir="2700000" algn="tl"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Tables!Sales_By_Customer</c:name>
    <c:fmtId val="2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Tables'!$J$4:$J$9</c:f>
              <c:strCache>
                <c:ptCount val="5"/>
                <c:pt idx="0">
                  <c:v>Olivia Wilson</c:v>
                </c:pt>
                <c:pt idx="1">
                  <c:v>Jane Smith</c:v>
                </c:pt>
                <c:pt idx="2">
                  <c:v>Emma Clark</c:v>
                </c:pt>
                <c:pt idx="3">
                  <c:v>John Doe</c:v>
                </c:pt>
                <c:pt idx="4">
                  <c:v>Emily Johnson</c:v>
                </c:pt>
              </c:strCache>
            </c:strRef>
          </c:cat>
          <c:val>
            <c:numRef>
              <c:f>'Pivot Tables'!$K$4:$K$9</c:f>
              <c:numCache>
                <c:formatCode>"₹"\ #,##0.00</c:formatCode>
                <c:ptCount val="5"/>
                <c:pt idx="0">
                  <c:v>36170</c:v>
                </c:pt>
                <c:pt idx="1">
                  <c:v>31185</c:v>
                </c:pt>
                <c:pt idx="2">
                  <c:v>29700</c:v>
                </c:pt>
                <c:pt idx="3">
                  <c:v>26870</c:v>
                </c:pt>
                <c:pt idx="4">
                  <c:v>23475</c:v>
                </c:pt>
              </c:numCache>
            </c:numRef>
          </c:val>
          <c:extLst>
            <c:ext xmlns:c16="http://schemas.microsoft.com/office/drawing/2014/chart" uri="{C3380CC4-5D6E-409C-BE32-E72D297353CC}">
              <c16:uniqueId val="{00000000-0F2F-47AE-8B13-58EB8630983C}"/>
            </c:ext>
          </c:extLst>
        </c:ser>
        <c:dLbls>
          <c:dLblPos val="outEnd"/>
          <c:showLegendKey val="0"/>
          <c:showVal val="1"/>
          <c:showCatName val="0"/>
          <c:showSerName val="0"/>
          <c:showPercent val="0"/>
          <c:showBubbleSize val="0"/>
        </c:dLbls>
        <c:gapWidth val="115"/>
        <c:overlap val="-20"/>
        <c:axId val="783824672"/>
        <c:axId val="773371696"/>
      </c:barChart>
      <c:catAx>
        <c:axId val="783824672"/>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73371696"/>
        <c:crosses val="autoZero"/>
        <c:auto val="1"/>
        <c:lblAlgn val="ctr"/>
        <c:lblOffset val="100"/>
        <c:noMultiLvlLbl val="0"/>
      </c:catAx>
      <c:valAx>
        <c:axId val="773371696"/>
        <c:scaling>
          <c:orientation val="minMax"/>
          <c:min val="20000"/>
        </c:scaling>
        <c:delete val="1"/>
        <c:axPos val="t"/>
        <c:numFmt formatCode="&quot;₹&quot;\ #,##0.00" sourceLinked="1"/>
        <c:majorTickMark val="out"/>
        <c:minorTickMark val="none"/>
        <c:tickLblPos val="nextTo"/>
        <c:crossAx val="78382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outerShdw blurRad="50800" dist="38100" dir="2700000" algn="tl"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[BhumiHalatwala_ExcelDashboard.xlsx]Pivot Tables!Sales_By_Status</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Order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4794619422572179E-2"/>
              <c:y val="-8.9475794692330121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D054C2E3-BCA0-481C-AF71-9A7F70C0C703}" type="CATEGORYNAME">
                  <a:rPr lang="en-US"/>
                  <a:pPr>
                    <a:defRPr sz="900" b="0" i="0" u="none" strike="noStrike" kern="1200" baseline="0">
                      <a:solidFill>
                        <a:schemeClr val="tx1"/>
                      </a:solidFill>
                      <a:latin typeface="+mn-lt"/>
                      <a:ea typeface="+mn-ea"/>
                      <a:cs typeface="+mn-cs"/>
                    </a:defRPr>
                  </a:pPr>
                  <a:t>[CATEGORY NAME]</a:t>
                </a:fld>
                <a:r>
                  <a:rPr lang="en-US" baseline="0"/>
                  <a:t>, </a:t>
                </a:r>
              </a:p>
              <a:p>
                <a:pPr>
                  <a:defRPr sz="900" b="0" i="0" u="none" strike="noStrike" kern="1200" baseline="0">
                    <a:solidFill>
                      <a:schemeClr val="tx1"/>
                    </a:solidFill>
                    <a:latin typeface="+mn-lt"/>
                    <a:ea typeface="+mn-ea"/>
                    <a:cs typeface="+mn-cs"/>
                  </a:defRPr>
                </a:pPr>
                <a:fld id="{BAC0E9E6-A3ED-428D-B210-B0F1F5FCA255}" type="VALUE">
                  <a:rPr lang="en-US" baseline="0"/>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0433070866141731E-3"/>
              <c:y val="7.502041411490230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E3A7F648-544D-486D-BA15-5A60ED0C7BCD}" type="CATEGORYNAME">
                  <a:rPr lang="en-US"/>
                  <a:pPr>
                    <a:defRPr sz="900" b="0" i="0" u="none" strike="noStrike" kern="1200" baseline="0">
                      <a:solidFill>
                        <a:schemeClr val="tx1"/>
                      </a:solidFill>
                      <a:latin typeface="+mn-lt"/>
                      <a:ea typeface="+mn-ea"/>
                      <a:cs typeface="+mn-cs"/>
                    </a:defRPr>
                  </a:pPr>
                  <a:t>[CATEGORY NAME]</a:t>
                </a:fld>
                <a:r>
                  <a:rPr lang="en-US" baseline="0"/>
                  <a:t>, </a:t>
                </a:r>
              </a:p>
              <a:p>
                <a:pPr>
                  <a:defRPr sz="900" b="0" i="0" u="none" strike="noStrike" kern="1200" baseline="0">
                    <a:solidFill>
                      <a:schemeClr val="tx1"/>
                    </a:solidFill>
                    <a:latin typeface="+mn-lt"/>
                    <a:ea typeface="+mn-ea"/>
                    <a:cs typeface="+mn-cs"/>
                  </a:defRPr>
                </a:pPr>
                <a:fld id="{82BC992B-F791-4BA7-9244-6EC843FC483F}" type="VALUE">
                  <a:rPr lang="en-US" baseline="0"/>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7.4875328083989501E-3"/>
              <c:y val="-3.465551181102362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B00539A6-E678-4432-9F22-49F649C0FCD7}" type="CATEGORYNAME">
                  <a:rPr lang="en-US"/>
                  <a:pPr>
                    <a:defRPr sz="900" b="0" i="0" u="none" strike="noStrike" kern="1200" baseline="0">
                      <a:solidFill>
                        <a:schemeClr val="tx1"/>
                      </a:solidFill>
                      <a:latin typeface="+mn-lt"/>
                      <a:ea typeface="+mn-ea"/>
                      <a:cs typeface="+mn-cs"/>
                    </a:defRPr>
                  </a:pPr>
                  <a:t>[CATEGORY NAME]</a:t>
                </a:fld>
                <a:r>
                  <a:rPr lang="en-US" baseline="0"/>
                  <a:t>, </a:t>
                </a:r>
              </a:p>
              <a:p>
                <a:pPr>
                  <a:defRPr sz="900" b="0" i="0" u="none" strike="noStrike" kern="1200" baseline="0">
                    <a:solidFill>
                      <a:schemeClr val="tx1"/>
                    </a:solidFill>
                    <a:latin typeface="+mn-lt"/>
                    <a:ea typeface="+mn-ea"/>
                    <a:cs typeface="+mn-cs"/>
                  </a:defRPr>
                </a:pPr>
                <a:fld id="{0FB6C111-8954-4A29-ABCC-564A7BD003D7}" type="VALUE">
                  <a:rPr lang="en-US" baseline="0"/>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E3A7F648-544D-486D-BA15-5A60ED0C7BCD}" type="CATEGORYNAME">
                  <a:rPr lang="en-US"/>
                  <a:pPr>
                    <a:defRPr sz="900" b="0" i="0" u="none" strike="noStrike" kern="1200" baseline="0">
                      <a:solidFill>
                        <a:schemeClr val="tx1"/>
                      </a:solidFill>
                      <a:latin typeface="+mn-lt"/>
                      <a:ea typeface="+mn-ea"/>
                      <a:cs typeface="+mn-cs"/>
                    </a:defRPr>
                  </a:pPr>
                  <a:t>[CATEGORY NAME]</a:t>
                </a:fld>
                <a:r>
                  <a:rPr lang="en-US" baseline="0"/>
                  <a:t>, </a:t>
                </a:r>
              </a:p>
              <a:p>
                <a:pPr>
                  <a:defRPr sz="900" b="0" i="0" u="none" strike="noStrike" kern="1200" baseline="0">
                    <a:solidFill>
                      <a:schemeClr val="tx1"/>
                    </a:solidFill>
                    <a:latin typeface="+mn-lt"/>
                    <a:ea typeface="+mn-ea"/>
                    <a:cs typeface="+mn-cs"/>
                  </a:defRPr>
                </a:pPr>
                <a:fld id="{82BC992B-F791-4BA7-9244-6EC843FC483F}" type="VALUE">
                  <a:rPr lang="en-US" baseline="0"/>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B00539A6-E678-4432-9F22-49F649C0FCD7}" type="CATEGORYNAME">
                  <a:rPr lang="en-US"/>
                  <a:pPr>
                    <a:defRPr sz="900" b="0" i="0" u="none" strike="noStrike" kern="1200" baseline="0">
                      <a:solidFill>
                        <a:schemeClr val="tx1"/>
                      </a:solidFill>
                      <a:latin typeface="+mn-lt"/>
                      <a:ea typeface="+mn-ea"/>
                      <a:cs typeface="+mn-cs"/>
                    </a:defRPr>
                  </a:pPr>
                  <a:t>[CATEGORY NAME]</a:t>
                </a:fld>
                <a:r>
                  <a:rPr lang="en-US" baseline="0"/>
                  <a:t>, </a:t>
                </a:r>
              </a:p>
              <a:p>
                <a:pPr>
                  <a:defRPr sz="900" b="0" i="0" u="none" strike="noStrike" kern="1200" baseline="0">
                    <a:solidFill>
                      <a:schemeClr val="tx1"/>
                    </a:solidFill>
                    <a:latin typeface="+mn-lt"/>
                    <a:ea typeface="+mn-ea"/>
                    <a:cs typeface="+mn-cs"/>
                  </a:defRPr>
                </a:pPr>
                <a:fld id="{0FB6C111-8954-4A29-ABCC-564A7BD003D7}" type="VALUE">
                  <a:rPr lang="en-US" baseline="0"/>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7"/>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D054C2E3-BCA0-481C-AF71-9A7F70C0C703}" type="CATEGORYNAME">
                  <a:rPr lang="en-US"/>
                  <a:pPr>
                    <a:defRPr sz="900" b="0" i="0" u="none" strike="noStrike" kern="1200" baseline="0">
                      <a:solidFill>
                        <a:schemeClr val="tx1"/>
                      </a:solidFill>
                      <a:latin typeface="+mn-lt"/>
                      <a:ea typeface="+mn-ea"/>
                      <a:cs typeface="+mn-cs"/>
                    </a:defRPr>
                  </a:pPr>
                  <a:t>[CATEGORY NAME]</a:t>
                </a:fld>
                <a:r>
                  <a:rPr lang="en-US" baseline="0"/>
                  <a:t>, </a:t>
                </a:r>
              </a:p>
              <a:p>
                <a:pPr>
                  <a:defRPr sz="900" b="0" i="0" u="none" strike="noStrike" kern="1200" baseline="0">
                    <a:solidFill>
                      <a:schemeClr val="tx1"/>
                    </a:solidFill>
                    <a:latin typeface="+mn-lt"/>
                    <a:ea typeface="+mn-ea"/>
                    <a:cs typeface="+mn-cs"/>
                  </a:defRPr>
                </a:pPr>
                <a:fld id="{BAC0E9E6-A3ED-428D-B210-B0F1F5FCA255}" type="VALUE">
                  <a:rPr lang="en-US" baseline="0"/>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 lastClr="FFFFFF">
                      <a:lumMod val="95000"/>
                    </a:sys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E3A7F648-544D-486D-BA15-5A60ED0C7BCD}" type="CATEGORYNAME">
                  <a:rPr lang="en-US">
                    <a:solidFill>
                      <a:schemeClr val="bg1"/>
                    </a:solidFill>
                  </a:rPr>
                  <a:pPr>
                    <a:defRPr sz="900" b="0" i="0" u="none" strike="noStrike" kern="1200" baseline="0">
                      <a:solidFill>
                        <a:schemeClr val="bg1"/>
                      </a:solidFill>
                      <a:latin typeface="+mn-lt"/>
                      <a:ea typeface="+mn-ea"/>
                      <a:cs typeface="+mn-cs"/>
                    </a:defRPr>
                  </a:pPr>
                  <a:t>[CATEGORY NAME]</a:t>
                </a:fld>
                <a:r>
                  <a:rPr lang="en-US" baseline="0">
                    <a:solidFill>
                      <a:schemeClr val="bg1"/>
                    </a:solidFill>
                  </a:rPr>
                  <a:t>, </a:t>
                </a:r>
              </a:p>
              <a:p>
                <a:pPr>
                  <a:defRPr sz="900" b="0" i="0" u="none" strike="noStrike" kern="1200" baseline="0">
                    <a:solidFill>
                      <a:schemeClr val="bg1"/>
                    </a:solidFill>
                    <a:latin typeface="+mn-lt"/>
                    <a:ea typeface="+mn-ea"/>
                    <a:cs typeface="+mn-cs"/>
                  </a:defRPr>
                </a:pPr>
                <a:fld id="{82BC992B-F791-4BA7-9244-6EC843FC483F}" type="VALUE">
                  <a:rPr lang="en-US" baseline="0">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5335631805584499"/>
              <c:y val="-0.3127637795275590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B00539A6-E678-4432-9F22-49F649C0FCD7}" type="CATEGORYNAME">
                  <a:rPr lang="en-US">
                    <a:solidFill>
                      <a:schemeClr val="bg1"/>
                    </a:solidFill>
                  </a:rPr>
                  <a:pPr>
                    <a:defRPr sz="900" b="0" i="0" u="none" strike="noStrike" kern="1200" baseline="0">
                      <a:solidFill>
                        <a:schemeClr val="bg1"/>
                      </a:solidFill>
                      <a:latin typeface="+mn-lt"/>
                      <a:ea typeface="+mn-ea"/>
                      <a:cs typeface="+mn-cs"/>
                    </a:defRPr>
                  </a:pPr>
                  <a:t>[CATEGORY NAME]</a:t>
                </a:fld>
                <a:r>
                  <a:rPr lang="en-US" baseline="0">
                    <a:solidFill>
                      <a:schemeClr val="bg1"/>
                    </a:solidFill>
                  </a:rPr>
                  <a:t>, </a:t>
                </a:r>
              </a:p>
              <a:p>
                <a:pPr>
                  <a:defRPr sz="900" b="0" i="0" u="none" strike="noStrike" kern="1200" baseline="0">
                    <a:solidFill>
                      <a:schemeClr val="bg1"/>
                    </a:solidFill>
                    <a:latin typeface="+mn-lt"/>
                    <a:ea typeface="+mn-ea"/>
                    <a:cs typeface="+mn-cs"/>
                  </a:defRPr>
                </a:pPr>
                <a:fld id="{0FB6C111-8954-4A29-ABCC-564A7BD003D7}" type="VALUE">
                  <a:rPr lang="en-US" baseline="0">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D054C2E3-BCA0-481C-AF71-9A7F70C0C703}" type="CATEGORYNAME">
                  <a:rPr lang="en-US">
                    <a:solidFill>
                      <a:schemeClr val="bg1"/>
                    </a:solidFill>
                  </a:rPr>
                  <a:pPr>
                    <a:defRPr sz="900" b="0" i="0" u="none" strike="noStrike" kern="1200" baseline="0">
                      <a:solidFill>
                        <a:schemeClr val="bg1"/>
                      </a:solidFill>
                      <a:latin typeface="+mn-lt"/>
                      <a:ea typeface="+mn-ea"/>
                      <a:cs typeface="+mn-cs"/>
                    </a:defRPr>
                  </a:pPr>
                  <a:t>[CATEGORY NAME]</a:t>
                </a:fld>
                <a:r>
                  <a:rPr lang="en-US" baseline="0">
                    <a:solidFill>
                      <a:schemeClr val="bg1"/>
                    </a:solidFill>
                  </a:rPr>
                  <a:t>, </a:t>
                </a:r>
              </a:p>
              <a:p>
                <a:pPr>
                  <a:defRPr sz="900" b="0" i="0" u="none" strike="noStrike" kern="1200" baseline="0">
                    <a:solidFill>
                      <a:schemeClr val="bg1"/>
                    </a:solidFill>
                    <a:latin typeface="+mn-lt"/>
                    <a:ea typeface="+mn-ea"/>
                    <a:cs typeface="+mn-cs"/>
                  </a:defRPr>
                </a:pPr>
                <a:fld id="{BAC0E9E6-A3ED-428D-B210-B0F1F5FCA255}" type="VALUE">
                  <a:rPr lang="en-US" baseline="0">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 lastClr="FFFFFF">
                      <a:lumMod val="95000"/>
                    </a:sys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3"/>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E3A7F648-544D-486D-BA15-5A60ED0C7BCD}" type="CATEGORYNAME">
                  <a:rPr lang="en-US">
                    <a:solidFill>
                      <a:schemeClr val="bg1"/>
                    </a:solidFill>
                  </a:rPr>
                  <a:pPr>
                    <a:defRPr sz="900" b="0" i="0" u="none" strike="noStrike" kern="1200" baseline="0">
                      <a:solidFill>
                        <a:schemeClr val="bg1"/>
                      </a:solidFill>
                      <a:latin typeface="+mn-lt"/>
                      <a:ea typeface="+mn-ea"/>
                      <a:cs typeface="+mn-cs"/>
                    </a:defRPr>
                  </a:pPr>
                  <a:t>[CATEGORY NAME]</a:t>
                </a:fld>
                <a:r>
                  <a:rPr lang="en-US" baseline="0">
                    <a:solidFill>
                      <a:schemeClr val="bg1"/>
                    </a:solidFill>
                  </a:rPr>
                  <a:t>, </a:t>
                </a:r>
              </a:p>
              <a:p>
                <a:pPr>
                  <a:defRPr sz="900" b="0" i="0" u="none" strike="noStrike" kern="1200" baseline="0">
                    <a:solidFill>
                      <a:schemeClr val="bg1"/>
                    </a:solidFill>
                    <a:latin typeface="+mn-lt"/>
                    <a:ea typeface="+mn-ea"/>
                    <a:cs typeface="+mn-cs"/>
                  </a:defRPr>
                </a:pPr>
                <a:fld id="{82BC992B-F791-4BA7-9244-6EC843FC483F}" type="VALUE">
                  <a:rPr lang="en-US" baseline="0">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5335631805584499"/>
              <c:y val="-0.3127637795275590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B00539A6-E678-4432-9F22-49F649C0FCD7}" type="CATEGORYNAME">
                  <a:rPr lang="en-US">
                    <a:solidFill>
                      <a:schemeClr val="bg1"/>
                    </a:solidFill>
                  </a:rPr>
                  <a:pPr>
                    <a:defRPr sz="900" b="0" i="0" u="none" strike="noStrike" kern="1200" baseline="0">
                      <a:solidFill>
                        <a:schemeClr val="bg1"/>
                      </a:solidFill>
                      <a:latin typeface="+mn-lt"/>
                      <a:ea typeface="+mn-ea"/>
                      <a:cs typeface="+mn-cs"/>
                    </a:defRPr>
                  </a:pPr>
                  <a:t>[CATEGORY NAME]</a:t>
                </a:fld>
                <a:r>
                  <a:rPr lang="en-US" baseline="0">
                    <a:solidFill>
                      <a:schemeClr val="bg1"/>
                    </a:solidFill>
                  </a:rPr>
                  <a:t>, </a:t>
                </a:r>
              </a:p>
              <a:p>
                <a:pPr>
                  <a:defRPr sz="900" b="0" i="0" u="none" strike="noStrike" kern="1200" baseline="0">
                    <a:solidFill>
                      <a:schemeClr val="bg1"/>
                    </a:solidFill>
                    <a:latin typeface="+mn-lt"/>
                    <a:ea typeface="+mn-ea"/>
                    <a:cs typeface="+mn-cs"/>
                  </a:defRPr>
                </a:pPr>
                <a:fld id="{0FB6C111-8954-4A29-ABCC-564A7BD003D7}" type="VALUE">
                  <a:rPr lang="en-US" baseline="0">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5"/>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D054C2E3-BCA0-481C-AF71-9A7F70C0C703}" type="CATEGORYNAME">
                  <a:rPr lang="en-US">
                    <a:solidFill>
                      <a:schemeClr val="bg1"/>
                    </a:solidFill>
                  </a:rPr>
                  <a:pPr>
                    <a:defRPr sz="900" b="0" i="0" u="none" strike="noStrike" kern="1200" baseline="0">
                      <a:solidFill>
                        <a:schemeClr val="bg1"/>
                      </a:solidFill>
                      <a:latin typeface="+mn-lt"/>
                      <a:ea typeface="+mn-ea"/>
                      <a:cs typeface="+mn-cs"/>
                    </a:defRPr>
                  </a:pPr>
                  <a:t>[CATEGORY NAME]</a:t>
                </a:fld>
                <a:r>
                  <a:rPr lang="en-US" baseline="0">
                    <a:solidFill>
                      <a:schemeClr val="bg1"/>
                    </a:solidFill>
                  </a:rPr>
                  <a:t>, </a:t>
                </a:r>
              </a:p>
              <a:p>
                <a:pPr>
                  <a:defRPr sz="900" b="0" i="0" u="none" strike="noStrike" kern="1200" baseline="0">
                    <a:solidFill>
                      <a:schemeClr val="bg1"/>
                    </a:solidFill>
                    <a:latin typeface="+mn-lt"/>
                    <a:ea typeface="+mn-ea"/>
                    <a:cs typeface="+mn-cs"/>
                  </a:defRPr>
                </a:pPr>
                <a:fld id="{BAC0E9E6-A3ED-428D-B210-B0F1F5FCA255}" type="VALUE">
                  <a:rPr lang="en-US" baseline="0">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 lastClr="FFFFFF">
                      <a:lumMod val="95000"/>
                    </a:sys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7"/>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E3A7F648-544D-486D-BA15-5A60ED0C7BCD}" type="CATEGORYNAME">
                  <a:rPr lang="en-US">
                    <a:solidFill>
                      <a:schemeClr val="bg1"/>
                    </a:solidFill>
                  </a:rPr>
                  <a:pPr>
                    <a:defRPr>
                      <a:solidFill>
                        <a:schemeClr val="bg1"/>
                      </a:solidFill>
                    </a:defRPr>
                  </a:pPr>
                  <a:t>[CATEGORY NAME]</a:t>
                </a:fld>
                <a:r>
                  <a:rPr lang="en-US" baseline="0">
                    <a:solidFill>
                      <a:schemeClr val="bg1"/>
                    </a:solidFill>
                  </a:rPr>
                  <a:t>, </a:t>
                </a:r>
              </a:p>
              <a:p>
                <a:pPr>
                  <a:defRPr>
                    <a:solidFill>
                      <a:schemeClr val="bg1"/>
                    </a:solidFill>
                  </a:defRPr>
                </a:pPr>
                <a:fld id="{82BC992B-F791-4BA7-9244-6EC843FC483F}" type="VALUE">
                  <a:rPr lang="en-US" baseline="0">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5335631805584499"/>
              <c:y val="-0.3127637795275590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B00539A6-E678-4432-9F22-49F649C0FCD7}" type="CATEGORYNAME">
                  <a:rPr lang="en-US">
                    <a:solidFill>
                      <a:schemeClr val="bg1"/>
                    </a:solidFill>
                  </a:rPr>
                  <a:pPr>
                    <a:defRPr>
                      <a:solidFill>
                        <a:schemeClr val="bg1"/>
                      </a:solidFill>
                    </a:defRPr>
                  </a:pPr>
                  <a:t>[CATEGORY NAME]</a:t>
                </a:fld>
                <a:r>
                  <a:rPr lang="en-US" baseline="0">
                    <a:solidFill>
                      <a:schemeClr val="bg1"/>
                    </a:solidFill>
                  </a:rPr>
                  <a:t>, </a:t>
                </a:r>
              </a:p>
              <a:p>
                <a:pPr>
                  <a:defRPr>
                    <a:solidFill>
                      <a:schemeClr val="bg1"/>
                    </a:solidFill>
                  </a:defRPr>
                </a:pPr>
                <a:fld id="{0FB6C111-8954-4A29-ABCC-564A7BD003D7}" type="VALUE">
                  <a:rPr lang="en-US" baseline="0">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9"/>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D054C2E3-BCA0-481C-AF71-9A7F70C0C703}" type="CATEGORYNAME">
                  <a:rPr lang="en-US">
                    <a:solidFill>
                      <a:schemeClr val="bg1"/>
                    </a:solidFill>
                  </a:rPr>
                  <a:pPr>
                    <a:defRPr>
                      <a:solidFill>
                        <a:schemeClr val="bg1"/>
                      </a:solidFill>
                    </a:defRPr>
                  </a:pPr>
                  <a:t>[CATEGORY NAME]</a:t>
                </a:fld>
                <a:r>
                  <a:rPr lang="en-US" baseline="0">
                    <a:solidFill>
                      <a:schemeClr val="bg1"/>
                    </a:solidFill>
                  </a:rPr>
                  <a:t>, </a:t>
                </a:r>
              </a:p>
              <a:p>
                <a:pPr>
                  <a:defRPr>
                    <a:solidFill>
                      <a:schemeClr val="bg1"/>
                    </a:solidFill>
                  </a:defRPr>
                </a:pPr>
                <a:fld id="{BAC0E9E6-A3ED-428D-B210-B0F1F5FCA255}" type="VALUE">
                  <a:rPr lang="en-US" baseline="0">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Tables'!$Q$30</c:f>
              <c:strCache>
                <c:ptCount val="1"/>
                <c:pt idx="0">
                  <c:v>Total</c:v>
                </c:pt>
              </c:strCache>
            </c:strRef>
          </c:tx>
          <c:dPt>
            <c:idx val="0"/>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3AB-401C-9201-202EEB27F9CF}"/>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3AB-401C-9201-202EEB27F9CF}"/>
              </c:ext>
            </c:extLst>
          </c:dPt>
          <c:dPt>
            <c:idx val="2"/>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A3AB-401C-9201-202EEB27F9CF}"/>
              </c:ext>
            </c:extLst>
          </c:dPt>
          <c:dLbls>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E3A7F648-544D-486D-BA15-5A60ED0C7BCD}" type="CATEGORYNAME">
                      <a:rPr lang="en-US">
                        <a:solidFill>
                          <a:schemeClr val="bg1"/>
                        </a:solidFill>
                      </a:rPr>
                      <a:pPr>
                        <a:defRPr>
                          <a:solidFill>
                            <a:schemeClr val="bg1"/>
                          </a:solidFill>
                        </a:defRPr>
                      </a:pPr>
                      <a:t>[CATEGORY NAME]</a:t>
                    </a:fld>
                    <a:r>
                      <a:rPr lang="en-US" baseline="0">
                        <a:solidFill>
                          <a:schemeClr val="bg1"/>
                        </a:solidFill>
                      </a:rPr>
                      <a:t>, </a:t>
                    </a:r>
                  </a:p>
                  <a:p>
                    <a:pPr>
                      <a:defRPr>
                        <a:solidFill>
                          <a:schemeClr val="bg1"/>
                        </a:solidFill>
                      </a:defRPr>
                    </a:pPr>
                    <a:fld id="{82BC992B-F791-4BA7-9244-6EC843FC483F}" type="VALUE">
                      <a:rPr lang="en-US" baseline="0">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3AB-401C-9201-202EEB27F9CF}"/>
                </c:ext>
              </c:extLst>
            </c:dLbl>
            <c:dLbl>
              <c:idx val="1"/>
              <c:layout>
                <c:manualLayout>
                  <c:x val="-0.15335631805584499"/>
                  <c:y val="-0.3127637795275590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B00539A6-E678-4432-9F22-49F649C0FCD7}" type="CATEGORYNAME">
                      <a:rPr lang="en-US">
                        <a:solidFill>
                          <a:schemeClr val="bg1"/>
                        </a:solidFill>
                      </a:rPr>
                      <a:pPr>
                        <a:defRPr>
                          <a:solidFill>
                            <a:schemeClr val="bg1"/>
                          </a:solidFill>
                        </a:defRPr>
                      </a:pPr>
                      <a:t>[CATEGORY NAME]</a:t>
                    </a:fld>
                    <a:r>
                      <a:rPr lang="en-US" baseline="0">
                        <a:solidFill>
                          <a:schemeClr val="bg1"/>
                        </a:solidFill>
                      </a:rPr>
                      <a:t>, </a:t>
                    </a:r>
                  </a:p>
                  <a:p>
                    <a:pPr>
                      <a:defRPr>
                        <a:solidFill>
                          <a:schemeClr val="bg1"/>
                        </a:solidFill>
                      </a:defRPr>
                    </a:pPr>
                    <a:fld id="{0FB6C111-8954-4A29-ABCC-564A7BD003D7}" type="VALUE">
                      <a:rPr lang="en-US" baseline="0">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3AB-401C-9201-202EEB27F9CF}"/>
                </c:ext>
              </c:extLst>
            </c:dLbl>
            <c:dLbl>
              <c:idx val="2"/>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D054C2E3-BCA0-481C-AF71-9A7F70C0C703}" type="CATEGORYNAME">
                      <a:rPr lang="en-US">
                        <a:solidFill>
                          <a:schemeClr val="bg1"/>
                        </a:solidFill>
                      </a:rPr>
                      <a:pPr>
                        <a:defRPr>
                          <a:solidFill>
                            <a:schemeClr val="bg1"/>
                          </a:solidFill>
                        </a:defRPr>
                      </a:pPr>
                      <a:t>[CATEGORY NAME]</a:t>
                    </a:fld>
                    <a:r>
                      <a:rPr lang="en-US" baseline="0">
                        <a:solidFill>
                          <a:schemeClr val="bg1"/>
                        </a:solidFill>
                      </a:rPr>
                      <a:t>, </a:t>
                    </a:r>
                  </a:p>
                  <a:p>
                    <a:pPr>
                      <a:defRPr>
                        <a:solidFill>
                          <a:schemeClr val="bg1"/>
                        </a:solidFill>
                      </a:defRPr>
                    </a:pPr>
                    <a:fld id="{BAC0E9E6-A3ED-428D-B210-B0F1F5FCA255}" type="VALUE">
                      <a:rPr lang="en-US" baseline="0">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A3AB-401C-9201-202EEB27F9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 lastClr="FFFFFF">
                        <a:lumMod val="95000"/>
                      </a:sys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Tables'!$P$31:$P$34</c:f>
              <c:strCache>
                <c:ptCount val="3"/>
                <c:pt idx="0">
                  <c:v>Cancelled</c:v>
                </c:pt>
                <c:pt idx="1">
                  <c:v>Completed</c:v>
                </c:pt>
                <c:pt idx="2">
                  <c:v>Pending</c:v>
                </c:pt>
              </c:strCache>
            </c:strRef>
          </c:cat>
          <c:val>
            <c:numRef>
              <c:f>'Pivot Tables'!$Q$31:$Q$34</c:f>
              <c:numCache>
                <c:formatCode>"₹"\ #,##0.00</c:formatCode>
                <c:ptCount val="3"/>
                <c:pt idx="0">
                  <c:v>65030</c:v>
                </c:pt>
                <c:pt idx="1">
                  <c:v>88530</c:v>
                </c:pt>
                <c:pt idx="2">
                  <c:v>90285</c:v>
                </c:pt>
              </c:numCache>
            </c:numRef>
          </c:val>
          <c:extLst>
            <c:ext xmlns:c16="http://schemas.microsoft.com/office/drawing/2014/chart" uri="{C3380CC4-5D6E-409C-BE32-E72D297353CC}">
              <c16:uniqueId val="{00000006-A3AB-401C-9201-202EEB27F9CF}"/>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outerShdw blurRad="50800" dist="38100" dir="2700000" algn="tl"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bar"/>
        <c:grouping val="cluster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'Insights By Formulas'!$M$4:$M$6</c:f>
              <c:strCache>
                <c:ptCount val="3"/>
                <c:pt idx="0">
                  <c:v>Smartwatch</c:v>
                </c:pt>
                <c:pt idx="1">
                  <c:v>Smartphone</c:v>
                </c:pt>
                <c:pt idx="2">
                  <c:v>Headphones</c:v>
                </c:pt>
              </c:strCache>
            </c:strRef>
          </c:cat>
          <c:val>
            <c:numRef>
              <c:f>'Insights By Formulas'!$N$4:$N$6</c:f>
              <c:numCache>
                <c:formatCode>General</c:formatCode>
                <c:ptCount val="3"/>
                <c:pt idx="0">
                  <c:v>105</c:v>
                </c:pt>
                <c:pt idx="1">
                  <c:v>97</c:v>
                </c:pt>
                <c:pt idx="2">
                  <c:v>73</c:v>
                </c:pt>
              </c:numCache>
            </c:numRef>
          </c:val>
          <c:extLst>
            <c:ext xmlns:c16="http://schemas.microsoft.com/office/drawing/2014/chart" uri="{C3380CC4-5D6E-409C-BE32-E72D297353CC}">
              <c16:uniqueId val="{00000000-A694-4F42-BFF8-B2C61E1B0632}"/>
            </c:ext>
          </c:extLst>
        </c:ser>
        <c:dLbls>
          <c:dLblPos val="outEnd"/>
          <c:showLegendKey val="0"/>
          <c:showVal val="1"/>
          <c:showCatName val="0"/>
          <c:showSerName val="0"/>
          <c:showPercent val="0"/>
          <c:showBubbleSize val="0"/>
        </c:dLbls>
        <c:gapWidth val="115"/>
        <c:overlap val="-20"/>
        <c:axId val="781460136"/>
        <c:axId val="774255152"/>
      </c:barChart>
      <c:catAx>
        <c:axId val="781460136"/>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74255152"/>
        <c:crosses val="autoZero"/>
        <c:auto val="1"/>
        <c:lblAlgn val="ctr"/>
        <c:lblOffset val="100"/>
        <c:noMultiLvlLbl val="0"/>
      </c:catAx>
      <c:valAx>
        <c:axId val="774255152"/>
        <c:scaling>
          <c:orientation val="minMax"/>
        </c:scaling>
        <c:delete val="1"/>
        <c:axPos val="t"/>
        <c:numFmt formatCode="General" sourceLinked="1"/>
        <c:majorTickMark val="none"/>
        <c:minorTickMark val="none"/>
        <c:tickLblPos val="nextTo"/>
        <c:crossAx val="78146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manualLayout>
          <c:layoutTarget val="inner"/>
          <c:xMode val="edge"/>
          <c:yMode val="edge"/>
          <c:x val="9.4762777181123262E-2"/>
          <c:y val="0.13021804298220757"/>
          <c:w val="0.86101459346768594"/>
          <c:h val="0.46511983415609015"/>
        </c:manualLayout>
      </c:layout>
      <c:barChart>
        <c:barDir val="col"/>
        <c:grouping val="cluster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3066215174736177"/>
                      <c:h val="0.22558703751841261"/>
                    </c:manualLayout>
                  </c15:layout>
                </c:ext>
                <c:ext xmlns:c16="http://schemas.microsoft.com/office/drawing/2014/chart" uri="{C3380CC4-5D6E-409C-BE32-E72D297353CC}">
                  <c16:uniqueId val="{00000001-0DB3-44D7-857A-E320A7249B42}"/>
                </c:ext>
              </c:extLst>
            </c:dLbl>
            <c:dLbl>
              <c:idx val="1"/>
              <c:layout>
                <c:manualLayout>
                  <c:x val="4.6822310274426278E-7"/>
                  <c:y val="6.7372933056768322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4850145195984144"/>
                      <c:h val="0.22558703751841261"/>
                    </c:manualLayout>
                  </c15:layout>
                </c:ext>
                <c:ext xmlns:c16="http://schemas.microsoft.com/office/drawing/2014/chart" uri="{C3380CC4-5D6E-409C-BE32-E72D297353CC}">
                  <c16:uniqueId val="{00000002-0DB3-44D7-857A-E320A7249B42}"/>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'Insights By Formulas'!$P$4:$P$6</c:f>
              <c:strCache>
                <c:ptCount val="3"/>
                <c:pt idx="0">
                  <c:v>Electronics</c:v>
                </c:pt>
                <c:pt idx="1">
                  <c:v>Home Appliances</c:v>
                </c:pt>
                <c:pt idx="2">
                  <c:v>Footwear</c:v>
                </c:pt>
              </c:strCache>
            </c:strRef>
          </c:cat>
          <c:val>
            <c:numRef>
              <c:f>'Insights By Formulas'!$Q$4:$Q$6</c:f>
              <c:numCache>
                <c:formatCode>"₹"\ #,##0</c:formatCode>
                <c:ptCount val="3"/>
                <c:pt idx="0">
                  <c:v>129950</c:v>
                </c:pt>
                <c:pt idx="1">
                  <c:v>105000</c:v>
                </c:pt>
                <c:pt idx="2">
                  <c:v>4320</c:v>
                </c:pt>
              </c:numCache>
            </c:numRef>
          </c:val>
          <c:extLst>
            <c:ext xmlns:c16="http://schemas.microsoft.com/office/drawing/2014/chart" uri="{C3380CC4-5D6E-409C-BE32-E72D297353CC}">
              <c16:uniqueId val="{00000000-0DB3-44D7-857A-E320A7249B42}"/>
            </c:ext>
          </c:extLst>
        </c:ser>
        <c:dLbls>
          <c:dLblPos val="outEnd"/>
          <c:showLegendKey val="0"/>
          <c:showVal val="1"/>
          <c:showCatName val="0"/>
          <c:showSerName val="0"/>
          <c:showPercent val="0"/>
          <c:showBubbleSize val="0"/>
        </c:dLbls>
        <c:gapWidth val="126"/>
        <c:axId val="759423112"/>
        <c:axId val="759424192"/>
      </c:barChart>
      <c:catAx>
        <c:axId val="7594231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9424192"/>
        <c:crosses val="autoZero"/>
        <c:auto val="1"/>
        <c:lblAlgn val="ctr"/>
        <c:lblOffset val="100"/>
        <c:noMultiLvlLbl val="0"/>
      </c:catAx>
      <c:valAx>
        <c:axId val="759424192"/>
        <c:scaling>
          <c:orientation val="minMax"/>
          <c:min val="0"/>
        </c:scaling>
        <c:delete val="1"/>
        <c:axPos val="l"/>
        <c:numFmt formatCode="&quot;₹&quot;\ #,##0" sourceLinked="1"/>
        <c:majorTickMark val="none"/>
        <c:minorTickMark val="none"/>
        <c:tickLblPos val="nextTo"/>
        <c:crossAx val="759423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col"/>
        <c:grouping val="cluster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layout>
                <c:manualLayout>
                  <c:x val="-7.4325206135399538E-3"/>
                  <c:y val="0"/>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347328711124844"/>
                      <c:h val="0.2126804395229851"/>
                    </c:manualLayout>
                  </c15:layout>
                </c:ext>
                <c:ext xmlns:c16="http://schemas.microsoft.com/office/drawing/2014/chart" uri="{C3380CC4-5D6E-409C-BE32-E72D297353CC}">
                  <c16:uniqueId val="{00000002-8BF5-4B12-AD75-385B74149867}"/>
                </c:ext>
              </c:extLst>
            </c:dLbl>
            <c:dLbl>
              <c:idx val="1"/>
              <c:layout>
                <c:manualLayout>
                  <c:x val="0"/>
                  <c:y val="0"/>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132131211961023"/>
                      <c:h val="0.20849939385488925"/>
                    </c:manualLayout>
                  </c15:layout>
                </c:ext>
                <c:ext xmlns:c16="http://schemas.microsoft.com/office/drawing/2014/chart" uri="{C3380CC4-5D6E-409C-BE32-E72D297353CC}">
                  <c16:uniqueId val="{00000001-8BF5-4B12-AD75-385B74149867}"/>
                </c:ext>
              </c:extLst>
            </c:dLbl>
            <c:dLbl>
              <c:idx val="2"/>
              <c:layout>
                <c:manualLayout>
                  <c:x val="0"/>
                  <c:y val="6.1486449848754204E-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409803472102022"/>
                      <c:h val="0.20327260262830715"/>
                    </c:manualLayout>
                  </c15:layout>
                </c:ext>
                <c:ext xmlns:c16="http://schemas.microsoft.com/office/drawing/2014/chart" uri="{C3380CC4-5D6E-409C-BE32-E72D297353CC}">
                  <c16:uniqueId val="{00000003-8BF5-4B12-AD75-385B74149867}"/>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'Insights By Formulas'!$M$18:$M$20</c:f>
              <c:strCache>
                <c:ptCount val="3"/>
                <c:pt idx="0">
                  <c:v>Feb</c:v>
                </c:pt>
                <c:pt idx="1">
                  <c:v>Mar</c:v>
                </c:pt>
                <c:pt idx="2">
                  <c:v>Apr</c:v>
                </c:pt>
              </c:strCache>
            </c:strRef>
          </c:cat>
          <c:val>
            <c:numRef>
              <c:f>'Insights By Formulas'!$N$18:$N$20</c:f>
              <c:numCache>
                <c:formatCode>"₹"\ #,##0</c:formatCode>
                <c:ptCount val="3"/>
                <c:pt idx="0">
                  <c:v>122695</c:v>
                </c:pt>
                <c:pt idx="1">
                  <c:v>117730</c:v>
                </c:pt>
                <c:pt idx="2">
                  <c:v>3420</c:v>
                </c:pt>
              </c:numCache>
            </c:numRef>
          </c:val>
          <c:extLst>
            <c:ext xmlns:c16="http://schemas.microsoft.com/office/drawing/2014/chart" uri="{C3380CC4-5D6E-409C-BE32-E72D297353CC}">
              <c16:uniqueId val="{00000000-8BF5-4B12-AD75-385B74149867}"/>
            </c:ext>
          </c:extLst>
        </c:ser>
        <c:dLbls>
          <c:dLblPos val="outEnd"/>
          <c:showLegendKey val="0"/>
          <c:showVal val="1"/>
          <c:showCatName val="0"/>
          <c:showSerName val="0"/>
          <c:showPercent val="0"/>
          <c:showBubbleSize val="0"/>
        </c:dLbls>
        <c:gapWidth val="100"/>
        <c:overlap val="-24"/>
        <c:axId val="823698296"/>
        <c:axId val="823696136"/>
      </c:barChart>
      <c:catAx>
        <c:axId val="8236982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23696136"/>
        <c:crosses val="autoZero"/>
        <c:auto val="1"/>
        <c:lblAlgn val="ctr"/>
        <c:lblOffset val="100"/>
        <c:noMultiLvlLbl val="0"/>
      </c:catAx>
      <c:valAx>
        <c:axId val="823696136"/>
        <c:scaling>
          <c:orientation val="minMax"/>
          <c:max val="130000"/>
          <c:min val="0"/>
        </c:scaling>
        <c:delete val="1"/>
        <c:axPos val="l"/>
        <c:numFmt formatCode="&quot;₹&quot;\ #,##0" sourceLinked="1"/>
        <c:majorTickMark val="none"/>
        <c:minorTickMark val="none"/>
        <c:tickLblPos val="nextTo"/>
        <c:crossAx val="823698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colors12.xml><?xml version="1.0" encoding="utf-8"?>
<cs:colorStyle xmlns:cs="http://schemas.microsoft.com/office/drawing/2012/chartStyle" xmlns:a="http://schemas.openxmlformats.org/drawingml/2006/main" meth="withinLinearReversed" id="26">
  <a:schemeClr val="accent6"/>
</cs:colorStyle>
</file>

<file path=xl/charts/colors13.xml><?xml version="1.0" encoding="utf-8"?>
<cs:colorStyle xmlns:cs="http://schemas.microsoft.com/office/drawing/2012/chartStyle" xmlns:a="http://schemas.openxmlformats.org/drawingml/2006/main" meth="withinLinearReversed" id="26">
  <a:schemeClr val="accent6"/>
</cs:colorStyle>
</file>

<file path=xl/charts/colors14.xml><?xml version="1.0" encoding="utf-8"?>
<cs:colorStyle xmlns:cs="http://schemas.microsoft.com/office/drawing/2012/chartStyle" xmlns:a="http://schemas.openxmlformats.org/drawingml/2006/main" meth="withinLinearReversed" id="26">
  <a:schemeClr val="accent6"/>
</cs:colorStyle>
</file>

<file path=xl/charts/colors15.xml><?xml version="1.0" encoding="utf-8"?>
<cs:colorStyle xmlns:cs="http://schemas.microsoft.com/office/drawing/2012/chartStyle" xmlns:a="http://schemas.openxmlformats.org/drawingml/2006/main" meth="withinLinearReversed" id="26">
  <a:schemeClr val="accent6"/>
</cs:colorStyle>
</file>

<file path=xl/charts/colors16.xml><?xml version="1.0" encoding="utf-8"?>
<cs:colorStyle xmlns:cs="http://schemas.microsoft.com/office/drawing/2012/chartStyle" xmlns:a="http://schemas.openxmlformats.org/drawingml/2006/main" meth="withinLinearReversed" id="26">
  <a:schemeClr val="accent6"/>
</cs:colorStyle>
</file>

<file path=xl/charts/colors17.xml><?xml version="1.0" encoding="utf-8"?>
<cs:colorStyle xmlns:cs="http://schemas.microsoft.com/office/drawing/2012/chartStyle" xmlns:a="http://schemas.openxmlformats.org/drawingml/2006/main" meth="withinLinearReversed" id="26">
  <a:schemeClr val="accent6"/>
</cs:colorStyle>
</file>

<file path=xl/charts/colors18.xml><?xml version="1.0" encoding="utf-8"?>
<cs:colorStyle xmlns:cs="http://schemas.microsoft.com/office/drawing/2012/chartStyle" xmlns:a="http://schemas.openxmlformats.org/drawingml/2006/main" meth="withinLinearReversed" id="26">
  <a:schemeClr val="accent6"/>
</cs:colorStyle>
</file>

<file path=xl/charts/colors19.xml><?xml version="1.0" encoding="utf-8"?>
<cs:colorStyle xmlns:cs="http://schemas.microsoft.com/office/drawing/2012/chartStyle" xmlns:a="http://schemas.openxmlformats.org/drawingml/2006/main" meth="withinLinearReversed" id="26">
  <a:schemeClr val="accent6"/>
</cs:colorStyle>
</file>

<file path=xl/charts/colors20.xml><?xml version="1.0" encoding="utf-8"?>
<cs:colorStyle xmlns:cs="http://schemas.microsoft.com/office/drawing/2012/chartStyle" xmlns:a="http://schemas.openxmlformats.org/drawingml/2006/main" meth="withinLinearReversed" id="26">
  <a:schemeClr val="accent6"/>
</cs:colorStyle>
</file>

<file path=xl/charts/colors21.xml><?xml version="1.0" encoding="utf-8"?>
<cs:colorStyle xmlns:cs="http://schemas.microsoft.com/office/drawing/2012/chartStyle" xmlns:a="http://schemas.openxmlformats.org/drawingml/2006/main" meth="withinLinearReversed" id="26">
  <a:schemeClr val="accent6"/>
</cs:colorStyle>
</file>

<file path=xl/charts/colors22.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Dashboard!A1"/><Relationship Id="rId18" Type="http://schemas.openxmlformats.org/officeDocument/2006/relationships/image" Target="../media/image12.svg"/><Relationship Id="rId3" Type="http://schemas.openxmlformats.org/officeDocument/2006/relationships/image" Target="../media/image2.svg"/><Relationship Id="rId7" Type="http://schemas.openxmlformats.org/officeDocument/2006/relationships/hyperlink" Target="#'Pivot Tables'!A1"/><Relationship Id="rId12" Type="http://schemas.openxmlformats.org/officeDocument/2006/relationships/image" Target="../media/image8.svg"/><Relationship Id="rId17" Type="http://schemas.openxmlformats.org/officeDocument/2006/relationships/image" Target="../media/image11.png"/><Relationship Id="rId2" Type="http://schemas.openxmlformats.org/officeDocument/2006/relationships/image" Target="../media/image1.png"/><Relationship Id="rId16" Type="http://schemas.openxmlformats.org/officeDocument/2006/relationships/hyperlink" Target="#'Data Visualization'!A1"/><Relationship Id="rId1" Type="http://schemas.openxmlformats.org/officeDocument/2006/relationships/hyperlink" Target="#Documentation!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image" Target="../media/image10.svg"/><Relationship Id="rId10" Type="http://schemas.openxmlformats.org/officeDocument/2006/relationships/hyperlink" Target="#'Cleaned Dataset'!A1"/><Relationship Id="rId4" Type="http://schemas.openxmlformats.org/officeDocument/2006/relationships/hyperlink" Target="#'Insights By Formulas'!A1"/><Relationship Id="rId9" Type="http://schemas.openxmlformats.org/officeDocument/2006/relationships/image" Target="../media/image6.svg"/><Relationship Id="rId14"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Dashboard!A1"/><Relationship Id="rId18" Type="http://schemas.openxmlformats.org/officeDocument/2006/relationships/image" Target="../media/image12.svg"/><Relationship Id="rId3" Type="http://schemas.openxmlformats.org/officeDocument/2006/relationships/image" Target="../media/image2.svg"/><Relationship Id="rId7" Type="http://schemas.openxmlformats.org/officeDocument/2006/relationships/hyperlink" Target="#'Pivot Tables'!A1"/><Relationship Id="rId12" Type="http://schemas.openxmlformats.org/officeDocument/2006/relationships/image" Target="../media/image8.svg"/><Relationship Id="rId17" Type="http://schemas.openxmlformats.org/officeDocument/2006/relationships/image" Target="../media/image11.png"/><Relationship Id="rId2" Type="http://schemas.openxmlformats.org/officeDocument/2006/relationships/image" Target="../media/image1.png"/><Relationship Id="rId16" Type="http://schemas.openxmlformats.org/officeDocument/2006/relationships/hyperlink" Target="#'Data Visualization'!A1"/><Relationship Id="rId1" Type="http://schemas.openxmlformats.org/officeDocument/2006/relationships/hyperlink" Target="#Documentation!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image" Target="../media/image10.svg"/><Relationship Id="rId10" Type="http://schemas.openxmlformats.org/officeDocument/2006/relationships/hyperlink" Target="#'Cleaned Dataset'!A1"/><Relationship Id="rId4" Type="http://schemas.openxmlformats.org/officeDocument/2006/relationships/hyperlink" Target="#'Insights By Formulas'!A1"/><Relationship Id="rId9" Type="http://schemas.openxmlformats.org/officeDocument/2006/relationships/image" Target="../media/image6.svg"/><Relationship Id="rId14"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Dashboard!A1"/><Relationship Id="rId18" Type="http://schemas.openxmlformats.org/officeDocument/2006/relationships/image" Target="../media/image12.svg"/><Relationship Id="rId3" Type="http://schemas.openxmlformats.org/officeDocument/2006/relationships/image" Target="../media/image2.svg"/><Relationship Id="rId7" Type="http://schemas.openxmlformats.org/officeDocument/2006/relationships/hyperlink" Target="#'Pivot Tables'!A1"/><Relationship Id="rId12" Type="http://schemas.openxmlformats.org/officeDocument/2006/relationships/image" Target="../media/image8.svg"/><Relationship Id="rId17" Type="http://schemas.openxmlformats.org/officeDocument/2006/relationships/image" Target="../media/image11.png"/><Relationship Id="rId2" Type="http://schemas.openxmlformats.org/officeDocument/2006/relationships/image" Target="../media/image1.png"/><Relationship Id="rId16" Type="http://schemas.openxmlformats.org/officeDocument/2006/relationships/hyperlink" Target="#'Data Visualization'!A1"/><Relationship Id="rId1" Type="http://schemas.openxmlformats.org/officeDocument/2006/relationships/hyperlink" Target="#Documentation!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image" Target="../media/image10.svg"/><Relationship Id="rId10" Type="http://schemas.openxmlformats.org/officeDocument/2006/relationships/hyperlink" Target="#'Cleaned Dataset'!A1"/><Relationship Id="rId4" Type="http://schemas.openxmlformats.org/officeDocument/2006/relationships/hyperlink" Target="#'Insights By Formulas'!A1"/><Relationship Id="rId9" Type="http://schemas.openxmlformats.org/officeDocument/2006/relationships/image" Target="../media/image6.svg"/><Relationship Id="rId14"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image" Target="../media/image3.png"/><Relationship Id="rId26" Type="http://schemas.openxmlformats.org/officeDocument/2006/relationships/hyperlink" Target="#Dashboard!A1"/><Relationship Id="rId3" Type="http://schemas.openxmlformats.org/officeDocument/2006/relationships/chart" Target="../charts/chart3.xml"/><Relationship Id="rId21" Type="http://schemas.openxmlformats.org/officeDocument/2006/relationships/image" Target="../media/image5.png"/><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hyperlink" Target="#'Insights By Formulas'!A1"/><Relationship Id="rId25" Type="http://schemas.openxmlformats.org/officeDocument/2006/relationships/image" Target="../media/image8.svg"/><Relationship Id="rId2" Type="http://schemas.openxmlformats.org/officeDocument/2006/relationships/chart" Target="../charts/chart2.xml"/><Relationship Id="rId16" Type="http://schemas.openxmlformats.org/officeDocument/2006/relationships/image" Target="../media/image2.svg"/><Relationship Id="rId20" Type="http://schemas.openxmlformats.org/officeDocument/2006/relationships/hyperlink" Target="#'Pivot Tables'!A1"/><Relationship Id="rId29" Type="http://schemas.openxmlformats.org/officeDocument/2006/relationships/hyperlink" Target="#'Data Visualization'!A1"/><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image" Target="../media/image7.png"/><Relationship Id="rId5" Type="http://schemas.openxmlformats.org/officeDocument/2006/relationships/chart" Target="../charts/chart5.xml"/><Relationship Id="rId15" Type="http://schemas.openxmlformats.org/officeDocument/2006/relationships/image" Target="../media/image1.png"/><Relationship Id="rId23" Type="http://schemas.openxmlformats.org/officeDocument/2006/relationships/hyperlink" Target="#'Cleaned Dataset'!A1"/><Relationship Id="rId28" Type="http://schemas.openxmlformats.org/officeDocument/2006/relationships/image" Target="../media/image10.svg"/><Relationship Id="rId10" Type="http://schemas.openxmlformats.org/officeDocument/2006/relationships/chart" Target="../charts/chart10.xml"/><Relationship Id="rId19" Type="http://schemas.openxmlformats.org/officeDocument/2006/relationships/image" Target="../media/image4.svg"/><Relationship Id="rId31" Type="http://schemas.openxmlformats.org/officeDocument/2006/relationships/image" Target="../media/image12.svg"/><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hyperlink" Target="#Documentation!A1"/><Relationship Id="rId22" Type="http://schemas.openxmlformats.org/officeDocument/2006/relationships/image" Target="../media/image6.svg"/><Relationship Id="rId27" Type="http://schemas.openxmlformats.org/officeDocument/2006/relationships/image" Target="../media/image9.png"/><Relationship Id="rId30" Type="http://schemas.openxmlformats.org/officeDocument/2006/relationships/image" Target="../media/image11.png"/></Relationships>
</file>

<file path=xl/drawings/_rels/drawing5.xml.rels><?xml version="1.0" encoding="UTF-8" standalone="yes"?>
<Relationships xmlns="http://schemas.openxmlformats.org/package/2006/relationships"><Relationship Id="rId8" Type="http://schemas.openxmlformats.org/officeDocument/2006/relationships/chart" Target="../charts/chart21.xml"/><Relationship Id="rId13" Type="http://schemas.openxmlformats.org/officeDocument/2006/relationships/hyperlink" Target="#'Insights By Formulas'!A1"/><Relationship Id="rId18" Type="http://schemas.openxmlformats.org/officeDocument/2006/relationships/image" Target="../media/image6.svg"/><Relationship Id="rId26" Type="http://schemas.openxmlformats.org/officeDocument/2006/relationships/image" Target="../media/image11.png"/><Relationship Id="rId3" Type="http://schemas.openxmlformats.org/officeDocument/2006/relationships/chart" Target="../charts/chart16.xml"/><Relationship Id="rId21" Type="http://schemas.openxmlformats.org/officeDocument/2006/relationships/image" Target="../media/image8.svg"/><Relationship Id="rId7" Type="http://schemas.openxmlformats.org/officeDocument/2006/relationships/chart" Target="../charts/chart20.xml"/><Relationship Id="rId12" Type="http://schemas.openxmlformats.org/officeDocument/2006/relationships/image" Target="../media/image2.svg"/><Relationship Id="rId17" Type="http://schemas.openxmlformats.org/officeDocument/2006/relationships/image" Target="../media/image5.png"/><Relationship Id="rId25" Type="http://schemas.openxmlformats.org/officeDocument/2006/relationships/hyperlink" Target="#'Data Visualization'!A1"/><Relationship Id="rId2" Type="http://schemas.openxmlformats.org/officeDocument/2006/relationships/chart" Target="../charts/chart15.xml"/><Relationship Id="rId16" Type="http://schemas.openxmlformats.org/officeDocument/2006/relationships/hyperlink" Target="#'Pivot Tables'!A1"/><Relationship Id="rId20" Type="http://schemas.openxmlformats.org/officeDocument/2006/relationships/image" Target="../media/image7.png"/><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image" Target="../media/image1.png"/><Relationship Id="rId24" Type="http://schemas.openxmlformats.org/officeDocument/2006/relationships/image" Target="../media/image10.svg"/><Relationship Id="rId5" Type="http://schemas.openxmlformats.org/officeDocument/2006/relationships/chart" Target="../charts/chart18.xml"/><Relationship Id="rId15" Type="http://schemas.openxmlformats.org/officeDocument/2006/relationships/image" Target="../media/image4.svg"/><Relationship Id="rId23" Type="http://schemas.openxmlformats.org/officeDocument/2006/relationships/image" Target="../media/image9.png"/><Relationship Id="rId10" Type="http://schemas.openxmlformats.org/officeDocument/2006/relationships/hyperlink" Target="#Documentation!A1"/><Relationship Id="rId19" Type="http://schemas.openxmlformats.org/officeDocument/2006/relationships/hyperlink" Target="#'Cleaned Dataset'!A1"/><Relationship Id="rId4" Type="http://schemas.openxmlformats.org/officeDocument/2006/relationships/chart" Target="../charts/chart17.xml"/><Relationship Id="rId9" Type="http://schemas.openxmlformats.org/officeDocument/2006/relationships/chart" Target="../charts/chart22.xml"/><Relationship Id="rId14" Type="http://schemas.openxmlformats.org/officeDocument/2006/relationships/image" Target="../media/image3.png"/><Relationship Id="rId22" Type="http://schemas.openxmlformats.org/officeDocument/2006/relationships/hyperlink" Target="#Dashboard!A1"/><Relationship Id="rId27" Type="http://schemas.openxmlformats.org/officeDocument/2006/relationships/image" Target="../media/image12.svg"/></Relationships>
</file>

<file path=xl/drawings/_rels/drawing6.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Dashboard!A1"/><Relationship Id="rId18" Type="http://schemas.openxmlformats.org/officeDocument/2006/relationships/image" Target="../media/image12.svg"/><Relationship Id="rId3" Type="http://schemas.openxmlformats.org/officeDocument/2006/relationships/image" Target="../media/image2.svg"/><Relationship Id="rId7" Type="http://schemas.openxmlformats.org/officeDocument/2006/relationships/hyperlink" Target="#'Pivot Tables'!A1"/><Relationship Id="rId12" Type="http://schemas.openxmlformats.org/officeDocument/2006/relationships/image" Target="../media/image8.svg"/><Relationship Id="rId17" Type="http://schemas.openxmlformats.org/officeDocument/2006/relationships/image" Target="../media/image11.png"/><Relationship Id="rId2" Type="http://schemas.openxmlformats.org/officeDocument/2006/relationships/image" Target="../media/image1.png"/><Relationship Id="rId16" Type="http://schemas.openxmlformats.org/officeDocument/2006/relationships/hyperlink" Target="#'Data Visualization'!A1"/><Relationship Id="rId1" Type="http://schemas.openxmlformats.org/officeDocument/2006/relationships/hyperlink" Target="#Documentation!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image" Target="../media/image10.svg"/><Relationship Id="rId10" Type="http://schemas.openxmlformats.org/officeDocument/2006/relationships/hyperlink" Target="#'Cleaned Dataset'!A1"/><Relationship Id="rId4" Type="http://schemas.openxmlformats.org/officeDocument/2006/relationships/hyperlink" Target="#'Insights By Formulas'!A1"/><Relationship Id="rId9" Type="http://schemas.openxmlformats.org/officeDocument/2006/relationships/image" Target="../media/image6.sv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95251</xdr:colOff>
      <xdr:row>1</xdr:row>
      <xdr:rowOff>119062</xdr:rowOff>
    </xdr:from>
    <xdr:to>
      <xdr:col>1</xdr:col>
      <xdr:colOff>371476</xdr:colOff>
      <xdr:row>35</xdr:row>
      <xdr:rowOff>183412</xdr:rowOff>
    </xdr:to>
    <xdr:grpSp>
      <xdr:nvGrpSpPr>
        <xdr:cNvPr id="16" name="Group 15">
          <a:extLst>
            <a:ext uri="{FF2B5EF4-FFF2-40B4-BE49-F238E27FC236}">
              <a16:creationId xmlns:a16="http://schemas.microsoft.com/office/drawing/2014/main" id="{9F33714C-DC3C-4396-913E-2997B8BF73AC}"/>
            </a:ext>
          </a:extLst>
        </xdr:cNvPr>
        <xdr:cNvGrpSpPr/>
      </xdr:nvGrpSpPr>
      <xdr:grpSpPr>
        <a:xfrm>
          <a:off x="95251" y="309562"/>
          <a:ext cx="742950" cy="6541350"/>
          <a:chOff x="92868" y="316650"/>
          <a:chExt cx="742950" cy="6541350"/>
        </a:xfrm>
      </xdr:grpSpPr>
      <xdr:pic>
        <xdr:nvPicPr>
          <xdr:cNvPr id="17" name="Graphic 16" descr="Help with solid fill">
            <a:hlinkClick xmlns:r="http://schemas.openxmlformats.org/officeDocument/2006/relationships" r:id="rId1"/>
            <a:extLst>
              <a:ext uri="{FF2B5EF4-FFF2-40B4-BE49-F238E27FC236}">
                <a16:creationId xmlns:a16="http://schemas.microsoft.com/office/drawing/2014/main" id="{7FB53F22-9817-A7F8-BEF4-EC189E6610D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2868" y="6115050"/>
            <a:ext cx="742950" cy="742950"/>
          </a:xfrm>
          <a:prstGeom prst="rect">
            <a:avLst/>
          </a:prstGeom>
        </xdr:spPr>
      </xdr:pic>
      <xdr:pic>
        <xdr:nvPicPr>
          <xdr:cNvPr id="18" name="Graphic 17" descr="Atom with solid fill">
            <a:hlinkClick xmlns:r="http://schemas.openxmlformats.org/officeDocument/2006/relationships" r:id="rId4"/>
            <a:extLst>
              <a:ext uri="{FF2B5EF4-FFF2-40B4-BE49-F238E27FC236}">
                <a16:creationId xmlns:a16="http://schemas.microsoft.com/office/drawing/2014/main" id="{C4616AE1-D319-1F79-74BF-ADD118EFC73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2868" y="2636010"/>
            <a:ext cx="742950" cy="742950"/>
          </a:xfrm>
          <a:prstGeom prst="rect">
            <a:avLst/>
          </a:prstGeom>
        </xdr:spPr>
      </xdr:pic>
      <xdr:pic>
        <xdr:nvPicPr>
          <xdr:cNvPr id="19" name="Graphic 18" descr="Bar chart with solid fill">
            <a:hlinkClick xmlns:r="http://schemas.openxmlformats.org/officeDocument/2006/relationships" r:id="rId7"/>
            <a:extLst>
              <a:ext uri="{FF2B5EF4-FFF2-40B4-BE49-F238E27FC236}">
                <a16:creationId xmlns:a16="http://schemas.microsoft.com/office/drawing/2014/main" id="{78E6F21F-3FB2-B824-4985-9429955643EF}"/>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92868" y="1476330"/>
            <a:ext cx="742950" cy="742950"/>
          </a:xfrm>
          <a:prstGeom prst="rect">
            <a:avLst/>
          </a:prstGeom>
        </xdr:spPr>
      </xdr:pic>
      <xdr:pic>
        <xdr:nvPicPr>
          <xdr:cNvPr id="20" name="Graphic 19" descr="Database with solid fill">
            <a:hlinkClick xmlns:r="http://schemas.openxmlformats.org/officeDocument/2006/relationships" r:id="rId10"/>
            <a:extLst>
              <a:ext uri="{FF2B5EF4-FFF2-40B4-BE49-F238E27FC236}">
                <a16:creationId xmlns:a16="http://schemas.microsoft.com/office/drawing/2014/main" id="{B5CDB908-B402-046A-3CC4-7FC763A6C0C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92868" y="316650"/>
            <a:ext cx="742950" cy="742950"/>
          </a:xfrm>
          <a:prstGeom prst="rect">
            <a:avLst/>
          </a:prstGeom>
        </xdr:spPr>
      </xdr:pic>
      <xdr:pic>
        <xdr:nvPicPr>
          <xdr:cNvPr id="21" name="Graphic 20" descr="Presentation with pie chart with solid fill">
            <a:hlinkClick xmlns:r="http://schemas.openxmlformats.org/officeDocument/2006/relationships" r:id="rId13"/>
            <a:extLst>
              <a:ext uri="{FF2B5EF4-FFF2-40B4-BE49-F238E27FC236}">
                <a16:creationId xmlns:a16="http://schemas.microsoft.com/office/drawing/2014/main" id="{8FCFE0AF-9A94-9E58-9ABD-4C4EB0491F39}"/>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92868" y="4955370"/>
            <a:ext cx="742950" cy="742950"/>
          </a:xfrm>
          <a:prstGeom prst="rect">
            <a:avLst/>
          </a:prstGeom>
        </xdr:spPr>
      </xdr:pic>
      <xdr:pic>
        <xdr:nvPicPr>
          <xdr:cNvPr id="22" name="Graphic 21" descr="Statistics with solid fill">
            <a:hlinkClick xmlns:r="http://schemas.openxmlformats.org/officeDocument/2006/relationships" r:id="rId16"/>
            <a:extLst>
              <a:ext uri="{FF2B5EF4-FFF2-40B4-BE49-F238E27FC236}">
                <a16:creationId xmlns:a16="http://schemas.microsoft.com/office/drawing/2014/main" id="{2B40BE6C-F5CA-B7CC-19C6-6C53EB569F3B}"/>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68" y="3795690"/>
            <a:ext cx="742950" cy="742950"/>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90486</xdr:colOff>
      <xdr:row>1</xdr:row>
      <xdr:rowOff>114299</xdr:rowOff>
    </xdr:from>
    <xdr:to>
      <xdr:col>1</xdr:col>
      <xdr:colOff>366711</xdr:colOff>
      <xdr:row>35</xdr:row>
      <xdr:rowOff>178649</xdr:rowOff>
    </xdr:to>
    <xdr:grpSp>
      <xdr:nvGrpSpPr>
        <xdr:cNvPr id="16" name="Group 15">
          <a:extLst>
            <a:ext uri="{FF2B5EF4-FFF2-40B4-BE49-F238E27FC236}">
              <a16:creationId xmlns:a16="http://schemas.microsoft.com/office/drawing/2014/main" id="{BB646899-1E02-47E3-8CEB-165A69EEBB78}"/>
            </a:ext>
          </a:extLst>
        </xdr:cNvPr>
        <xdr:cNvGrpSpPr/>
      </xdr:nvGrpSpPr>
      <xdr:grpSpPr>
        <a:xfrm>
          <a:off x="90486" y="304799"/>
          <a:ext cx="746872" cy="6541350"/>
          <a:chOff x="92868" y="316650"/>
          <a:chExt cx="742950" cy="6541350"/>
        </a:xfrm>
      </xdr:grpSpPr>
      <xdr:pic>
        <xdr:nvPicPr>
          <xdr:cNvPr id="17" name="Graphic 16" descr="Help with solid fill">
            <a:hlinkClick xmlns:r="http://schemas.openxmlformats.org/officeDocument/2006/relationships" r:id="rId1"/>
            <a:extLst>
              <a:ext uri="{FF2B5EF4-FFF2-40B4-BE49-F238E27FC236}">
                <a16:creationId xmlns:a16="http://schemas.microsoft.com/office/drawing/2014/main" id="{65C87A2C-392A-25A2-C6A3-C6738877D71A}"/>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2868" y="6115050"/>
            <a:ext cx="742950" cy="742950"/>
          </a:xfrm>
          <a:prstGeom prst="rect">
            <a:avLst/>
          </a:prstGeom>
        </xdr:spPr>
      </xdr:pic>
      <xdr:pic>
        <xdr:nvPicPr>
          <xdr:cNvPr id="18" name="Graphic 17" descr="Atom with solid fill">
            <a:hlinkClick xmlns:r="http://schemas.openxmlformats.org/officeDocument/2006/relationships" r:id="rId4"/>
            <a:extLst>
              <a:ext uri="{FF2B5EF4-FFF2-40B4-BE49-F238E27FC236}">
                <a16:creationId xmlns:a16="http://schemas.microsoft.com/office/drawing/2014/main" id="{4CBF8723-0CE3-BDBC-1110-0FEDCA6182E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2868" y="2636010"/>
            <a:ext cx="742950" cy="742950"/>
          </a:xfrm>
          <a:prstGeom prst="rect">
            <a:avLst/>
          </a:prstGeom>
        </xdr:spPr>
      </xdr:pic>
      <xdr:pic>
        <xdr:nvPicPr>
          <xdr:cNvPr id="19" name="Graphic 18" descr="Bar chart with solid fill">
            <a:hlinkClick xmlns:r="http://schemas.openxmlformats.org/officeDocument/2006/relationships" r:id="rId7"/>
            <a:extLst>
              <a:ext uri="{FF2B5EF4-FFF2-40B4-BE49-F238E27FC236}">
                <a16:creationId xmlns:a16="http://schemas.microsoft.com/office/drawing/2014/main" id="{2806270A-687E-441D-E873-E91EF9EB73BF}"/>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92868" y="1476330"/>
            <a:ext cx="742950" cy="742950"/>
          </a:xfrm>
          <a:prstGeom prst="rect">
            <a:avLst/>
          </a:prstGeom>
        </xdr:spPr>
      </xdr:pic>
      <xdr:pic>
        <xdr:nvPicPr>
          <xdr:cNvPr id="20" name="Graphic 19" descr="Database with solid fill">
            <a:hlinkClick xmlns:r="http://schemas.openxmlformats.org/officeDocument/2006/relationships" r:id="rId10"/>
            <a:extLst>
              <a:ext uri="{FF2B5EF4-FFF2-40B4-BE49-F238E27FC236}">
                <a16:creationId xmlns:a16="http://schemas.microsoft.com/office/drawing/2014/main" id="{883CB950-917B-859D-0228-FC6966055ED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92868" y="316650"/>
            <a:ext cx="742950" cy="742950"/>
          </a:xfrm>
          <a:prstGeom prst="rect">
            <a:avLst/>
          </a:prstGeom>
        </xdr:spPr>
      </xdr:pic>
      <xdr:pic>
        <xdr:nvPicPr>
          <xdr:cNvPr id="21" name="Graphic 20" descr="Presentation with pie chart with solid fill">
            <a:hlinkClick xmlns:r="http://schemas.openxmlformats.org/officeDocument/2006/relationships" r:id="rId13"/>
            <a:extLst>
              <a:ext uri="{FF2B5EF4-FFF2-40B4-BE49-F238E27FC236}">
                <a16:creationId xmlns:a16="http://schemas.microsoft.com/office/drawing/2014/main" id="{6556055F-D915-A1B1-ADB9-18A3789E498C}"/>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92868" y="4955370"/>
            <a:ext cx="742950" cy="742950"/>
          </a:xfrm>
          <a:prstGeom prst="rect">
            <a:avLst/>
          </a:prstGeom>
        </xdr:spPr>
      </xdr:pic>
      <xdr:pic>
        <xdr:nvPicPr>
          <xdr:cNvPr id="22" name="Graphic 21" descr="Statistics with solid fill">
            <a:hlinkClick xmlns:r="http://schemas.openxmlformats.org/officeDocument/2006/relationships" r:id="rId16"/>
            <a:extLst>
              <a:ext uri="{FF2B5EF4-FFF2-40B4-BE49-F238E27FC236}">
                <a16:creationId xmlns:a16="http://schemas.microsoft.com/office/drawing/2014/main" id="{22C30B00-867A-C798-E292-A989F06C9876}"/>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68" y="3795690"/>
            <a:ext cx="742950" cy="742950"/>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1</xdr:row>
      <xdr:rowOff>119062</xdr:rowOff>
    </xdr:from>
    <xdr:to>
      <xdr:col>1</xdr:col>
      <xdr:colOff>361950</xdr:colOff>
      <xdr:row>35</xdr:row>
      <xdr:rowOff>183412</xdr:rowOff>
    </xdr:to>
    <xdr:grpSp>
      <xdr:nvGrpSpPr>
        <xdr:cNvPr id="16" name="Group 15">
          <a:extLst>
            <a:ext uri="{FF2B5EF4-FFF2-40B4-BE49-F238E27FC236}">
              <a16:creationId xmlns:a16="http://schemas.microsoft.com/office/drawing/2014/main" id="{A2DD7056-71C5-496D-A1F7-0C4D62C0F56F}"/>
            </a:ext>
          </a:extLst>
        </xdr:cNvPr>
        <xdr:cNvGrpSpPr/>
      </xdr:nvGrpSpPr>
      <xdr:grpSpPr>
        <a:xfrm>
          <a:off x="85725" y="309562"/>
          <a:ext cx="742950" cy="6541350"/>
          <a:chOff x="92868" y="316650"/>
          <a:chExt cx="742950" cy="6541350"/>
        </a:xfrm>
      </xdr:grpSpPr>
      <xdr:pic>
        <xdr:nvPicPr>
          <xdr:cNvPr id="17" name="Graphic 16" descr="Help with solid fill">
            <a:hlinkClick xmlns:r="http://schemas.openxmlformats.org/officeDocument/2006/relationships" r:id="rId1"/>
            <a:extLst>
              <a:ext uri="{FF2B5EF4-FFF2-40B4-BE49-F238E27FC236}">
                <a16:creationId xmlns:a16="http://schemas.microsoft.com/office/drawing/2014/main" id="{0857398E-A971-AA9A-491C-2315054A217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2868" y="6115050"/>
            <a:ext cx="742950" cy="742950"/>
          </a:xfrm>
          <a:prstGeom prst="rect">
            <a:avLst/>
          </a:prstGeom>
        </xdr:spPr>
      </xdr:pic>
      <xdr:pic>
        <xdr:nvPicPr>
          <xdr:cNvPr id="18" name="Graphic 17" descr="Atom with solid fill">
            <a:hlinkClick xmlns:r="http://schemas.openxmlformats.org/officeDocument/2006/relationships" r:id="rId4"/>
            <a:extLst>
              <a:ext uri="{FF2B5EF4-FFF2-40B4-BE49-F238E27FC236}">
                <a16:creationId xmlns:a16="http://schemas.microsoft.com/office/drawing/2014/main" id="{F14E9945-EAFE-42F4-1195-CC84F35D8C6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2868" y="2636010"/>
            <a:ext cx="742950" cy="742950"/>
          </a:xfrm>
          <a:prstGeom prst="rect">
            <a:avLst/>
          </a:prstGeom>
        </xdr:spPr>
      </xdr:pic>
      <xdr:pic>
        <xdr:nvPicPr>
          <xdr:cNvPr id="19" name="Graphic 18" descr="Bar chart with solid fill">
            <a:hlinkClick xmlns:r="http://schemas.openxmlformats.org/officeDocument/2006/relationships" r:id="rId7"/>
            <a:extLst>
              <a:ext uri="{FF2B5EF4-FFF2-40B4-BE49-F238E27FC236}">
                <a16:creationId xmlns:a16="http://schemas.microsoft.com/office/drawing/2014/main" id="{63134765-65C8-927F-2C8A-7B2C5923EB3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92868" y="1476330"/>
            <a:ext cx="742950" cy="742950"/>
          </a:xfrm>
          <a:prstGeom prst="rect">
            <a:avLst/>
          </a:prstGeom>
        </xdr:spPr>
      </xdr:pic>
      <xdr:pic>
        <xdr:nvPicPr>
          <xdr:cNvPr id="20" name="Graphic 19" descr="Database with solid fill">
            <a:hlinkClick xmlns:r="http://schemas.openxmlformats.org/officeDocument/2006/relationships" r:id="rId10"/>
            <a:extLst>
              <a:ext uri="{FF2B5EF4-FFF2-40B4-BE49-F238E27FC236}">
                <a16:creationId xmlns:a16="http://schemas.microsoft.com/office/drawing/2014/main" id="{5AA82982-FDBB-7B71-1B9F-0FD8B88A160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92868" y="316650"/>
            <a:ext cx="742950" cy="742950"/>
          </a:xfrm>
          <a:prstGeom prst="rect">
            <a:avLst/>
          </a:prstGeom>
        </xdr:spPr>
      </xdr:pic>
      <xdr:pic>
        <xdr:nvPicPr>
          <xdr:cNvPr id="21" name="Graphic 20" descr="Presentation with pie chart with solid fill">
            <a:hlinkClick xmlns:r="http://schemas.openxmlformats.org/officeDocument/2006/relationships" r:id="rId13"/>
            <a:extLst>
              <a:ext uri="{FF2B5EF4-FFF2-40B4-BE49-F238E27FC236}">
                <a16:creationId xmlns:a16="http://schemas.microsoft.com/office/drawing/2014/main" id="{58F5EEA3-9926-9E03-3ED8-ADE0658722F1}"/>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92868" y="4955370"/>
            <a:ext cx="742950" cy="742950"/>
          </a:xfrm>
          <a:prstGeom prst="rect">
            <a:avLst/>
          </a:prstGeom>
        </xdr:spPr>
      </xdr:pic>
      <xdr:pic>
        <xdr:nvPicPr>
          <xdr:cNvPr id="22" name="Graphic 21" descr="Statistics with solid fill">
            <a:hlinkClick xmlns:r="http://schemas.openxmlformats.org/officeDocument/2006/relationships" r:id="rId16"/>
            <a:extLst>
              <a:ext uri="{FF2B5EF4-FFF2-40B4-BE49-F238E27FC236}">
                <a16:creationId xmlns:a16="http://schemas.microsoft.com/office/drawing/2014/main" id="{14707F0B-2A60-7D41-6E7D-2080BD7FDA52}"/>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68" y="3795690"/>
            <a:ext cx="742950" cy="74295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8059</xdr:colOff>
      <xdr:row>1</xdr:row>
      <xdr:rowOff>161925</xdr:rowOff>
    </xdr:from>
    <xdr:to>
      <xdr:col>20</xdr:col>
      <xdr:colOff>9525</xdr:colOff>
      <xdr:row>39</xdr:row>
      <xdr:rowOff>161925</xdr:rowOff>
    </xdr:to>
    <xdr:grpSp>
      <xdr:nvGrpSpPr>
        <xdr:cNvPr id="11" name="Group 10">
          <a:extLst>
            <a:ext uri="{FF2B5EF4-FFF2-40B4-BE49-F238E27FC236}">
              <a16:creationId xmlns:a16="http://schemas.microsoft.com/office/drawing/2014/main" id="{8F2D1A7C-4674-57B4-03E6-B78B20DEB273}"/>
            </a:ext>
          </a:extLst>
        </xdr:cNvPr>
        <xdr:cNvGrpSpPr/>
      </xdr:nvGrpSpPr>
      <xdr:grpSpPr>
        <a:xfrm>
          <a:off x="1650300" y="348046"/>
          <a:ext cx="10895001" cy="7072586"/>
          <a:chOff x="1644678" y="952500"/>
          <a:chExt cx="10984351" cy="7239000"/>
        </a:xfrm>
      </xdr:grpSpPr>
      <xdr:graphicFrame macro="">
        <xdr:nvGraphicFramePr>
          <xdr:cNvPr id="2" name="SalesByCategory">
            <a:extLst>
              <a:ext uri="{FF2B5EF4-FFF2-40B4-BE49-F238E27FC236}">
                <a16:creationId xmlns:a16="http://schemas.microsoft.com/office/drawing/2014/main" id="{3F3C46BF-FBBA-44FB-B120-9FA47563CFE8}"/>
              </a:ext>
            </a:extLst>
          </xdr:cNvPr>
          <xdr:cNvGraphicFramePr>
            <a:graphicFrameLocks/>
          </xdr:cNvGraphicFramePr>
        </xdr:nvGraphicFramePr>
        <xdr:xfrm>
          <a:off x="1648211" y="967154"/>
          <a:ext cx="3528907" cy="230841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SalesByProduct">
            <a:extLst>
              <a:ext uri="{FF2B5EF4-FFF2-40B4-BE49-F238E27FC236}">
                <a16:creationId xmlns:a16="http://schemas.microsoft.com/office/drawing/2014/main" id="{F04E591C-DB91-4D8C-835A-7882DBF88683}"/>
              </a:ext>
            </a:extLst>
          </xdr:cNvPr>
          <xdr:cNvGraphicFramePr>
            <a:graphicFrameLocks/>
          </xdr:cNvGraphicFramePr>
        </xdr:nvGraphicFramePr>
        <xdr:xfrm>
          <a:off x="5367618" y="952500"/>
          <a:ext cx="3529853" cy="22860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MonthlySales">
            <a:extLst>
              <a:ext uri="{FF2B5EF4-FFF2-40B4-BE49-F238E27FC236}">
                <a16:creationId xmlns:a16="http://schemas.microsoft.com/office/drawing/2014/main" id="{5BC02DAF-AF6A-4277-A410-593AE47FE9AC}"/>
              </a:ext>
            </a:extLst>
          </xdr:cNvPr>
          <xdr:cNvGraphicFramePr>
            <a:graphicFrameLocks/>
          </xdr:cNvGraphicFramePr>
        </xdr:nvGraphicFramePr>
        <xdr:xfrm>
          <a:off x="1647265" y="5905500"/>
          <a:ext cx="3529853" cy="22860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6" name="SalesByPaymentMethod">
            <a:extLst>
              <a:ext uri="{FF2B5EF4-FFF2-40B4-BE49-F238E27FC236}">
                <a16:creationId xmlns:a16="http://schemas.microsoft.com/office/drawing/2014/main" id="{457073EE-A84B-49CD-9E37-56587BFB6E99}"/>
              </a:ext>
            </a:extLst>
          </xdr:cNvPr>
          <xdr:cNvGraphicFramePr>
            <a:graphicFrameLocks/>
          </xdr:cNvGraphicFramePr>
        </xdr:nvGraphicFramePr>
        <xdr:xfrm>
          <a:off x="1644678" y="3429000"/>
          <a:ext cx="3532440" cy="22860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7" name="SalesByLocation">
            <a:extLst>
              <a:ext uri="{FF2B5EF4-FFF2-40B4-BE49-F238E27FC236}">
                <a16:creationId xmlns:a16="http://schemas.microsoft.com/office/drawing/2014/main" id="{8A98156E-2C58-4034-BF36-6623DD8FDD97}"/>
              </a:ext>
            </a:extLst>
          </xdr:cNvPr>
          <xdr:cNvGraphicFramePr>
            <a:graphicFrameLocks/>
          </xdr:cNvGraphicFramePr>
        </xdr:nvGraphicFramePr>
        <xdr:xfrm>
          <a:off x="5367618" y="3429000"/>
          <a:ext cx="3529853" cy="22860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8" name="QuantityByCategory">
            <a:extLst>
              <a:ext uri="{FF2B5EF4-FFF2-40B4-BE49-F238E27FC236}">
                <a16:creationId xmlns:a16="http://schemas.microsoft.com/office/drawing/2014/main" id="{E71C6318-953F-4B96-97E8-F5E3E710D80F}"/>
              </a:ext>
            </a:extLst>
          </xdr:cNvPr>
          <xdr:cNvGraphicFramePr>
            <a:graphicFrameLocks/>
          </xdr:cNvGraphicFramePr>
        </xdr:nvGraphicFramePr>
        <xdr:xfrm>
          <a:off x="9099176" y="5905500"/>
          <a:ext cx="3529853" cy="2286000"/>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9" name="Top5Customers">
            <a:extLst>
              <a:ext uri="{FF2B5EF4-FFF2-40B4-BE49-F238E27FC236}">
                <a16:creationId xmlns:a16="http://schemas.microsoft.com/office/drawing/2014/main" id="{AFAB4FB4-7706-4C62-B309-BA054D9D0ADF}"/>
              </a:ext>
            </a:extLst>
          </xdr:cNvPr>
          <xdr:cNvGraphicFramePr>
            <a:graphicFrameLocks/>
          </xdr:cNvGraphicFramePr>
        </xdr:nvGraphicFramePr>
        <xdr:xfrm>
          <a:off x="9099176" y="3429000"/>
          <a:ext cx="3529853" cy="228600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10" name="SalesByOrderStatus">
            <a:extLst>
              <a:ext uri="{FF2B5EF4-FFF2-40B4-BE49-F238E27FC236}">
                <a16:creationId xmlns:a16="http://schemas.microsoft.com/office/drawing/2014/main" id="{DCA29446-8B18-4317-B15F-F210AB1AFC23}"/>
              </a:ext>
            </a:extLst>
          </xdr:cNvPr>
          <xdr:cNvGraphicFramePr>
            <a:graphicFrameLocks/>
          </xdr:cNvGraphicFramePr>
        </xdr:nvGraphicFramePr>
        <xdr:xfrm>
          <a:off x="5365960" y="5905500"/>
          <a:ext cx="3529561" cy="2286000"/>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15</xdr:col>
      <xdr:colOff>9525</xdr:colOff>
      <xdr:row>1</xdr:row>
      <xdr:rowOff>161925</xdr:rowOff>
    </xdr:from>
    <xdr:to>
      <xdr:col>20</xdr:col>
      <xdr:colOff>9525</xdr:colOff>
      <xdr:row>13</xdr:row>
      <xdr:rowOff>161925</xdr:rowOff>
    </xdr:to>
    <xdr:graphicFrame macro="">
      <xdr:nvGraphicFramePr>
        <xdr:cNvPr id="13" name="Chart 12">
          <a:extLst>
            <a:ext uri="{FF2B5EF4-FFF2-40B4-BE49-F238E27FC236}">
              <a16:creationId xmlns:a16="http://schemas.microsoft.com/office/drawing/2014/main" id="{A4DED8EA-D88A-4C7E-B8B5-6FDF83B4DD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468967</xdr:colOff>
      <xdr:row>1</xdr:row>
      <xdr:rowOff>173130</xdr:rowOff>
    </xdr:from>
    <xdr:to>
      <xdr:col>35</xdr:col>
      <xdr:colOff>233643</xdr:colOff>
      <xdr:row>13</xdr:row>
      <xdr:rowOff>184337</xdr:rowOff>
    </xdr:to>
    <xdr:graphicFrame macro="">
      <xdr:nvGraphicFramePr>
        <xdr:cNvPr id="5" name="Chart 4">
          <a:extLst>
            <a:ext uri="{FF2B5EF4-FFF2-40B4-BE49-F238E27FC236}">
              <a16:creationId xmlns:a16="http://schemas.microsoft.com/office/drawing/2014/main" id="{ACE55F27-221D-4FDF-BFFB-59A9146CD6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276225</xdr:colOff>
      <xdr:row>27</xdr:row>
      <xdr:rowOff>171450</xdr:rowOff>
    </xdr:from>
    <xdr:to>
      <xdr:col>27</xdr:col>
      <xdr:colOff>273984</xdr:colOff>
      <xdr:row>39</xdr:row>
      <xdr:rowOff>182656</xdr:rowOff>
    </xdr:to>
    <xdr:graphicFrame macro="">
      <xdr:nvGraphicFramePr>
        <xdr:cNvPr id="12" name="Chart 11">
          <a:extLst>
            <a:ext uri="{FF2B5EF4-FFF2-40B4-BE49-F238E27FC236}">
              <a16:creationId xmlns:a16="http://schemas.microsoft.com/office/drawing/2014/main" id="{19B8F3C5-E58E-488D-8CA3-2F06C44D22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257175</xdr:colOff>
      <xdr:row>14</xdr:row>
      <xdr:rowOff>180975</xdr:rowOff>
    </xdr:from>
    <xdr:to>
      <xdr:col>27</xdr:col>
      <xdr:colOff>276225</xdr:colOff>
      <xdr:row>27</xdr:row>
      <xdr:rowOff>1681</xdr:rowOff>
    </xdr:to>
    <xdr:graphicFrame macro="">
      <xdr:nvGraphicFramePr>
        <xdr:cNvPr id="14" name="SalesByLocation">
          <a:extLst>
            <a:ext uri="{FF2B5EF4-FFF2-40B4-BE49-F238E27FC236}">
              <a16:creationId xmlns:a16="http://schemas.microsoft.com/office/drawing/2014/main" id="{26A38A4B-7DA0-4302-A174-61068BA1CA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246184</xdr:colOff>
      <xdr:row>1</xdr:row>
      <xdr:rowOff>171450</xdr:rowOff>
    </xdr:from>
    <xdr:to>
      <xdr:col>27</xdr:col>
      <xdr:colOff>271346</xdr:colOff>
      <xdr:row>14</xdr:row>
      <xdr:rowOff>9525</xdr:rowOff>
    </xdr:to>
    <xdr:graphicFrame macro="">
      <xdr:nvGraphicFramePr>
        <xdr:cNvPr id="15" name="OrderStatusByCustomers">
          <a:extLst>
            <a:ext uri="{FF2B5EF4-FFF2-40B4-BE49-F238E27FC236}">
              <a16:creationId xmlns:a16="http://schemas.microsoft.com/office/drawing/2014/main" id="{C09A229A-D634-4926-B1D0-CC4992D9F2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85725</xdr:colOff>
      <xdr:row>1</xdr:row>
      <xdr:rowOff>123825</xdr:rowOff>
    </xdr:from>
    <xdr:to>
      <xdr:col>1</xdr:col>
      <xdr:colOff>361950</xdr:colOff>
      <xdr:row>35</xdr:row>
      <xdr:rowOff>188175</xdr:rowOff>
    </xdr:to>
    <xdr:grpSp>
      <xdr:nvGrpSpPr>
        <xdr:cNvPr id="30" name="Group 29">
          <a:extLst>
            <a:ext uri="{FF2B5EF4-FFF2-40B4-BE49-F238E27FC236}">
              <a16:creationId xmlns:a16="http://schemas.microsoft.com/office/drawing/2014/main" id="{C109A08C-62F2-40E6-A958-5905CF52F540}"/>
            </a:ext>
          </a:extLst>
        </xdr:cNvPr>
        <xdr:cNvGrpSpPr/>
      </xdr:nvGrpSpPr>
      <xdr:grpSpPr>
        <a:xfrm>
          <a:off x="85725" y="309946"/>
          <a:ext cx="747001" cy="6392453"/>
          <a:chOff x="92868" y="316650"/>
          <a:chExt cx="742950" cy="6541350"/>
        </a:xfrm>
      </xdr:grpSpPr>
      <xdr:pic>
        <xdr:nvPicPr>
          <xdr:cNvPr id="31" name="Graphic 30" descr="Help with solid fill">
            <a:hlinkClick xmlns:r="http://schemas.openxmlformats.org/officeDocument/2006/relationships" r:id="rId14"/>
            <a:extLst>
              <a:ext uri="{FF2B5EF4-FFF2-40B4-BE49-F238E27FC236}">
                <a16:creationId xmlns:a16="http://schemas.microsoft.com/office/drawing/2014/main" id="{0E1CD1BB-E96C-8C22-27DF-5E72AF93D981}"/>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92868" y="6115050"/>
            <a:ext cx="742950" cy="742950"/>
          </a:xfrm>
          <a:prstGeom prst="rect">
            <a:avLst/>
          </a:prstGeom>
        </xdr:spPr>
      </xdr:pic>
      <xdr:pic>
        <xdr:nvPicPr>
          <xdr:cNvPr id="32" name="Graphic 31" descr="Atom with solid fill">
            <a:hlinkClick xmlns:r="http://schemas.openxmlformats.org/officeDocument/2006/relationships" r:id="rId17"/>
            <a:extLst>
              <a:ext uri="{FF2B5EF4-FFF2-40B4-BE49-F238E27FC236}">
                <a16:creationId xmlns:a16="http://schemas.microsoft.com/office/drawing/2014/main" id="{48E7CEF2-3190-C12A-83EC-91528DDADB4B}"/>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92868" y="2636010"/>
            <a:ext cx="742950" cy="742950"/>
          </a:xfrm>
          <a:prstGeom prst="rect">
            <a:avLst/>
          </a:prstGeom>
        </xdr:spPr>
      </xdr:pic>
      <xdr:pic>
        <xdr:nvPicPr>
          <xdr:cNvPr id="33" name="Graphic 32" descr="Bar chart with solid fill">
            <a:hlinkClick xmlns:r="http://schemas.openxmlformats.org/officeDocument/2006/relationships" r:id="rId20"/>
            <a:extLst>
              <a:ext uri="{FF2B5EF4-FFF2-40B4-BE49-F238E27FC236}">
                <a16:creationId xmlns:a16="http://schemas.microsoft.com/office/drawing/2014/main" id="{2FF330E4-399B-7A3A-1773-0634D334CBE3}"/>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92868" y="1476330"/>
            <a:ext cx="742950" cy="742950"/>
          </a:xfrm>
          <a:prstGeom prst="rect">
            <a:avLst/>
          </a:prstGeom>
        </xdr:spPr>
      </xdr:pic>
      <xdr:pic>
        <xdr:nvPicPr>
          <xdr:cNvPr id="34" name="Graphic 33" descr="Database with solid fill">
            <a:hlinkClick xmlns:r="http://schemas.openxmlformats.org/officeDocument/2006/relationships" r:id="rId23"/>
            <a:extLst>
              <a:ext uri="{FF2B5EF4-FFF2-40B4-BE49-F238E27FC236}">
                <a16:creationId xmlns:a16="http://schemas.microsoft.com/office/drawing/2014/main" id="{A32BDFD4-3447-71BC-2E2C-89716660A3B1}"/>
              </a:ext>
            </a:extLst>
          </xdr:cNvPr>
          <xdr:cNvPicPr>
            <a:picLocks noChangeAspect="1"/>
          </xdr:cNvPicPr>
        </xdr:nvPicPr>
        <xdr:blipFill>
          <a:blip xmlns:r="http://schemas.openxmlformats.org/officeDocument/2006/relationships" r:embed="rId24">
            <a:extLst>
              <a:ext uri="{96DAC541-7B7A-43D3-8B79-37D633B846F1}">
                <asvg:svgBlip xmlns:asvg="http://schemas.microsoft.com/office/drawing/2016/SVG/main" r:embed="rId25"/>
              </a:ext>
            </a:extLst>
          </a:blip>
          <a:stretch>
            <a:fillRect/>
          </a:stretch>
        </xdr:blipFill>
        <xdr:spPr>
          <a:xfrm>
            <a:off x="92868" y="316650"/>
            <a:ext cx="742950" cy="742950"/>
          </a:xfrm>
          <a:prstGeom prst="rect">
            <a:avLst/>
          </a:prstGeom>
        </xdr:spPr>
      </xdr:pic>
      <xdr:pic>
        <xdr:nvPicPr>
          <xdr:cNvPr id="35" name="Graphic 34" descr="Presentation with pie chart with solid fill">
            <a:hlinkClick xmlns:r="http://schemas.openxmlformats.org/officeDocument/2006/relationships" r:id="rId26"/>
            <a:extLst>
              <a:ext uri="{FF2B5EF4-FFF2-40B4-BE49-F238E27FC236}">
                <a16:creationId xmlns:a16="http://schemas.microsoft.com/office/drawing/2014/main" id="{B301C4D7-4552-6039-914E-ADEB7F623F95}"/>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92868" y="4955370"/>
            <a:ext cx="742950" cy="742950"/>
          </a:xfrm>
          <a:prstGeom prst="rect">
            <a:avLst/>
          </a:prstGeom>
        </xdr:spPr>
      </xdr:pic>
      <xdr:pic>
        <xdr:nvPicPr>
          <xdr:cNvPr id="36" name="Graphic 35" descr="Statistics with solid fill">
            <a:hlinkClick xmlns:r="http://schemas.openxmlformats.org/officeDocument/2006/relationships" r:id="rId29"/>
            <a:extLst>
              <a:ext uri="{FF2B5EF4-FFF2-40B4-BE49-F238E27FC236}">
                <a16:creationId xmlns:a16="http://schemas.microsoft.com/office/drawing/2014/main" id="{0B287DBF-4981-2629-13BC-E94E417F9002}"/>
              </a:ext>
            </a:extLst>
          </xdr:cNvPr>
          <xdr:cNvPicPr>
            <a:picLocks noChangeAspect="1"/>
          </xdr:cNvPicPr>
        </xdr:nvPicPr>
        <xdr:blipFill>
          <a:blip xmlns:r="http://schemas.openxmlformats.org/officeDocument/2006/relationships" r:embed="rId30">
            <a:extLst>
              <a:ext uri="{96DAC541-7B7A-43D3-8B79-37D633B846F1}">
                <asvg:svgBlip xmlns:asvg="http://schemas.microsoft.com/office/drawing/2016/SVG/main" r:embed="rId31"/>
              </a:ext>
            </a:extLst>
          </a:blip>
          <a:stretch>
            <a:fillRect/>
          </a:stretch>
        </xdr:blipFill>
        <xdr:spPr>
          <a:xfrm>
            <a:off x="92868" y="3795690"/>
            <a:ext cx="742950" cy="742950"/>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702879</xdr:colOff>
      <xdr:row>11</xdr:row>
      <xdr:rowOff>114300</xdr:rowOff>
    </xdr:from>
    <xdr:to>
      <xdr:col>21</xdr:col>
      <xdr:colOff>106801</xdr:colOff>
      <xdr:row>36</xdr:row>
      <xdr:rowOff>114300</xdr:rowOff>
    </xdr:to>
    <xdr:grpSp>
      <xdr:nvGrpSpPr>
        <xdr:cNvPr id="2" name="Group 1">
          <a:extLst>
            <a:ext uri="{FF2B5EF4-FFF2-40B4-BE49-F238E27FC236}">
              <a16:creationId xmlns:a16="http://schemas.microsoft.com/office/drawing/2014/main" id="{771D1668-B192-4443-B740-6C2195BFD26C}"/>
            </a:ext>
          </a:extLst>
        </xdr:cNvPr>
        <xdr:cNvGrpSpPr/>
      </xdr:nvGrpSpPr>
      <xdr:grpSpPr>
        <a:xfrm>
          <a:off x="1636329" y="2209800"/>
          <a:ext cx="11776897" cy="4762500"/>
          <a:chOff x="1644678" y="952500"/>
          <a:chExt cx="10984351" cy="4762500"/>
        </a:xfrm>
      </xdr:grpSpPr>
      <xdr:graphicFrame macro="">
        <xdr:nvGraphicFramePr>
          <xdr:cNvPr id="3" name="SalesByCategory">
            <a:extLst>
              <a:ext uri="{FF2B5EF4-FFF2-40B4-BE49-F238E27FC236}">
                <a16:creationId xmlns:a16="http://schemas.microsoft.com/office/drawing/2014/main" id="{747545AA-743B-9944-6D9E-86FD1D185D02}"/>
              </a:ext>
            </a:extLst>
          </xdr:cNvPr>
          <xdr:cNvGraphicFramePr>
            <a:graphicFrameLocks/>
          </xdr:cNvGraphicFramePr>
        </xdr:nvGraphicFramePr>
        <xdr:xfrm>
          <a:off x="1648211" y="967154"/>
          <a:ext cx="3528907" cy="230841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SalesByProduct">
            <a:extLst>
              <a:ext uri="{FF2B5EF4-FFF2-40B4-BE49-F238E27FC236}">
                <a16:creationId xmlns:a16="http://schemas.microsoft.com/office/drawing/2014/main" id="{BA66A58F-9116-F779-5DFB-E98C5439EB55}"/>
              </a:ext>
            </a:extLst>
          </xdr:cNvPr>
          <xdr:cNvGraphicFramePr>
            <a:graphicFrameLocks/>
          </xdr:cNvGraphicFramePr>
        </xdr:nvGraphicFramePr>
        <xdr:xfrm>
          <a:off x="5367618" y="952500"/>
          <a:ext cx="3529853" cy="22860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SalesByPaymentMethod">
            <a:extLst>
              <a:ext uri="{FF2B5EF4-FFF2-40B4-BE49-F238E27FC236}">
                <a16:creationId xmlns:a16="http://schemas.microsoft.com/office/drawing/2014/main" id="{2641778E-A898-BB72-68D5-1A4A2974CFD8}"/>
              </a:ext>
            </a:extLst>
          </xdr:cNvPr>
          <xdr:cNvGraphicFramePr>
            <a:graphicFrameLocks/>
          </xdr:cNvGraphicFramePr>
        </xdr:nvGraphicFramePr>
        <xdr:xfrm>
          <a:off x="1644678" y="3429000"/>
          <a:ext cx="3532440" cy="22860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7" name="SalesByLocation">
            <a:extLst>
              <a:ext uri="{FF2B5EF4-FFF2-40B4-BE49-F238E27FC236}">
                <a16:creationId xmlns:a16="http://schemas.microsoft.com/office/drawing/2014/main" id="{7394BDCE-3C48-DE6D-B0E8-404974A5551D}"/>
              </a:ext>
            </a:extLst>
          </xdr:cNvPr>
          <xdr:cNvGraphicFramePr>
            <a:graphicFrameLocks/>
          </xdr:cNvGraphicFramePr>
        </xdr:nvGraphicFramePr>
        <xdr:xfrm>
          <a:off x="5367618" y="3429000"/>
          <a:ext cx="3529853" cy="22860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9" name="Top5Customers">
            <a:extLst>
              <a:ext uri="{FF2B5EF4-FFF2-40B4-BE49-F238E27FC236}">
                <a16:creationId xmlns:a16="http://schemas.microsoft.com/office/drawing/2014/main" id="{E437FD68-E04B-0F5B-7D09-875F11162FE2}"/>
              </a:ext>
            </a:extLst>
          </xdr:cNvPr>
          <xdr:cNvGraphicFramePr>
            <a:graphicFrameLocks/>
          </xdr:cNvGraphicFramePr>
        </xdr:nvGraphicFramePr>
        <xdr:xfrm>
          <a:off x="9099176" y="3429000"/>
          <a:ext cx="3529853" cy="22860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0" name="SalesByStatus">
            <a:extLst>
              <a:ext uri="{FF2B5EF4-FFF2-40B4-BE49-F238E27FC236}">
                <a16:creationId xmlns:a16="http://schemas.microsoft.com/office/drawing/2014/main" id="{D8066285-32AD-8717-3DAC-B8F63739D87A}"/>
              </a:ext>
            </a:extLst>
          </xdr:cNvPr>
          <xdr:cNvGraphicFramePr>
            <a:graphicFrameLocks/>
          </xdr:cNvGraphicFramePr>
        </xdr:nvGraphicFramePr>
        <xdr:xfrm>
          <a:off x="9079472" y="971550"/>
          <a:ext cx="3529561" cy="22860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oneCellAnchor>
    <xdr:from>
      <xdr:col>11</xdr:col>
      <xdr:colOff>20894</xdr:colOff>
      <xdr:row>0</xdr:row>
      <xdr:rowOff>0</xdr:rowOff>
    </xdr:from>
    <xdr:ext cx="3943002" cy="843757"/>
    <xdr:sp macro="" textlink="">
      <xdr:nvSpPr>
        <xdr:cNvPr id="11" name="Rectangle 10">
          <a:extLst>
            <a:ext uri="{FF2B5EF4-FFF2-40B4-BE49-F238E27FC236}">
              <a16:creationId xmlns:a16="http://schemas.microsoft.com/office/drawing/2014/main" id="{5C0A34D1-E256-82E9-0FC6-BC3DDBBBB112}"/>
            </a:ext>
          </a:extLst>
        </xdr:cNvPr>
        <xdr:cNvSpPr/>
      </xdr:nvSpPr>
      <xdr:spPr>
        <a:xfrm>
          <a:off x="6783644" y="0"/>
          <a:ext cx="3943002" cy="843757"/>
        </a:xfrm>
        <a:prstGeom prst="rect">
          <a:avLst/>
        </a:prstGeom>
        <a:noFill/>
      </xdr:spPr>
      <xdr:txBody>
        <a:bodyPr wrap="none" lIns="91440" tIns="45720" rIns="91440" bIns="45720">
          <a:spAutoFit/>
        </a:bodyPr>
        <a:lstStyle/>
        <a:p>
          <a:pPr algn="ctr"/>
          <a:r>
            <a:rPr lang="en-US" sz="4800" b="1" cap="none" spc="0">
              <a:ln w="9525">
                <a:solidFill>
                  <a:schemeClr val="accent6">
                    <a:lumMod val="20000"/>
                    <a:lumOff val="80000"/>
                  </a:schemeClr>
                </a:solidFill>
                <a:prstDash val="solid"/>
              </a:ln>
              <a:solidFill>
                <a:schemeClr val="accent6">
                  <a:lumMod val="75000"/>
                </a:schemeClr>
              </a:solidFill>
              <a:effectLst>
                <a:outerShdw blurRad="12700" dist="38100" dir="2700000" algn="tl" rotWithShape="0">
                  <a:schemeClr val="accent5">
                    <a:lumMod val="60000"/>
                    <a:lumOff val="40000"/>
                  </a:schemeClr>
                </a:outerShdw>
              </a:effectLst>
            </a:rPr>
            <a:t>Sales Analytics</a:t>
          </a:r>
        </a:p>
      </xdr:txBody>
    </xdr:sp>
    <xdr:clientData/>
  </xdr:oneCellAnchor>
  <xdr:twoCellAnchor>
    <xdr:from>
      <xdr:col>3</xdr:col>
      <xdr:colOff>13248</xdr:colOff>
      <xdr:row>5</xdr:row>
      <xdr:rowOff>48358</xdr:rowOff>
    </xdr:from>
    <xdr:to>
      <xdr:col>9</xdr:col>
      <xdr:colOff>85911</xdr:colOff>
      <xdr:row>10</xdr:row>
      <xdr:rowOff>186690</xdr:rowOff>
    </xdr:to>
    <xdr:grpSp>
      <xdr:nvGrpSpPr>
        <xdr:cNvPr id="16" name="Group 15">
          <a:extLst>
            <a:ext uri="{FF2B5EF4-FFF2-40B4-BE49-F238E27FC236}">
              <a16:creationId xmlns:a16="http://schemas.microsoft.com/office/drawing/2014/main" id="{B6EB00E6-39E6-BB00-69AE-D9A0B6E099B7}"/>
            </a:ext>
          </a:extLst>
        </xdr:cNvPr>
        <xdr:cNvGrpSpPr/>
      </xdr:nvGrpSpPr>
      <xdr:grpSpPr>
        <a:xfrm>
          <a:off x="1651548" y="1000858"/>
          <a:ext cx="3787413" cy="1090832"/>
          <a:chOff x="1651548" y="1000858"/>
          <a:chExt cx="3787413" cy="1090832"/>
        </a:xfrm>
      </xdr:grpSpPr>
      <xdr:sp macro="" textlink="">
        <xdr:nvSpPr>
          <xdr:cNvPr id="12" name="Rectangle: Rounded Corners 11">
            <a:extLst>
              <a:ext uri="{FF2B5EF4-FFF2-40B4-BE49-F238E27FC236}">
                <a16:creationId xmlns:a16="http://schemas.microsoft.com/office/drawing/2014/main" id="{9A382492-D27F-2D97-2303-08C9B6F4E6BB}"/>
              </a:ext>
            </a:extLst>
          </xdr:cNvPr>
          <xdr:cNvSpPr/>
        </xdr:nvSpPr>
        <xdr:spPr>
          <a:xfrm>
            <a:off x="1651548" y="1000858"/>
            <a:ext cx="3787413" cy="1090832"/>
          </a:xfrm>
          <a:prstGeom prst="roundRect">
            <a:avLst/>
          </a:prstGeom>
          <a:solidFill>
            <a:schemeClr val="tx1"/>
          </a:solidFill>
          <a:ln>
            <a:noFill/>
          </a:ln>
          <a:effectLst>
            <a:outerShdw blurRad="50800" dist="38100" dir="2700000" algn="tl"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E5E7507B-031E-3306-A7A4-F1409D536A19}"/>
              </a:ext>
            </a:extLst>
          </xdr:cNvPr>
          <xdr:cNvSpPr txBox="1"/>
        </xdr:nvSpPr>
        <xdr:spPr>
          <a:xfrm>
            <a:off x="1819275" y="1133475"/>
            <a:ext cx="166116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bg1"/>
                </a:solidFill>
              </a:rPr>
              <a:t>Total revenue</a:t>
            </a:r>
          </a:p>
        </xdr:txBody>
      </xdr:sp>
      <xdr:sp macro="" textlink="'Insights By Formulas'!$F15">
        <xdr:nvSpPr>
          <xdr:cNvPr id="15" name="TextBox 14">
            <a:extLst>
              <a:ext uri="{FF2B5EF4-FFF2-40B4-BE49-F238E27FC236}">
                <a16:creationId xmlns:a16="http://schemas.microsoft.com/office/drawing/2014/main" id="{603A57C3-22D3-8A82-5E0B-7FEC8C2154AA}"/>
              </a:ext>
            </a:extLst>
          </xdr:cNvPr>
          <xdr:cNvSpPr txBox="1"/>
        </xdr:nvSpPr>
        <xdr:spPr>
          <a:xfrm>
            <a:off x="1819275" y="1543050"/>
            <a:ext cx="1855123"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0CB59BF-0D16-427C-AC85-1C1D0FB770FD}" type="TxLink">
              <a:rPr lang="en-US" sz="2400" b="0" i="0" u="none" strike="noStrike">
                <a:solidFill>
                  <a:schemeClr val="bg1"/>
                </a:solidFill>
                <a:latin typeface="Impact" panose="020B0806030902050204" pitchFamily="34" charset="0"/>
                <a:ea typeface="Calibri"/>
                <a:cs typeface="Calibri"/>
              </a:rPr>
              <a:pPr/>
              <a:t>₹ 2,43,845.00</a:t>
            </a:fld>
            <a:endParaRPr lang="en-IN" sz="2400" b="1">
              <a:solidFill>
                <a:schemeClr val="bg1"/>
              </a:solidFill>
              <a:latin typeface="Impact" panose="020B0806030902050204" pitchFamily="34" charset="0"/>
            </a:endParaRPr>
          </a:p>
        </xdr:txBody>
      </xdr:sp>
    </xdr:grpSp>
    <xdr:clientData/>
  </xdr:twoCellAnchor>
  <xdr:twoCellAnchor>
    <xdr:from>
      <xdr:col>9</xdr:col>
      <xdr:colOff>289473</xdr:colOff>
      <xdr:row>5</xdr:row>
      <xdr:rowOff>48358</xdr:rowOff>
    </xdr:from>
    <xdr:to>
      <xdr:col>15</xdr:col>
      <xdr:colOff>352611</xdr:colOff>
      <xdr:row>10</xdr:row>
      <xdr:rowOff>186690</xdr:rowOff>
    </xdr:to>
    <xdr:sp macro="" textlink="">
      <xdr:nvSpPr>
        <xdr:cNvPr id="18" name="Rectangle: Rounded Corners 17">
          <a:extLst>
            <a:ext uri="{FF2B5EF4-FFF2-40B4-BE49-F238E27FC236}">
              <a16:creationId xmlns:a16="http://schemas.microsoft.com/office/drawing/2014/main" id="{C211C34E-5ABB-CB03-6ABB-2A02987E63DB}"/>
            </a:ext>
          </a:extLst>
        </xdr:cNvPr>
        <xdr:cNvSpPr/>
      </xdr:nvSpPr>
      <xdr:spPr>
        <a:xfrm>
          <a:off x="5642523" y="1000858"/>
          <a:ext cx="3787413" cy="1090832"/>
        </a:xfrm>
        <a:prstGeom prst="roundRect">
          <a:avLst/>
        </a:prstGeom>
        <a:solidFill>
          <a:schemeClr val="tx1"/>
        </a:solidFill>
        <a:ln>
          <a:noFill/>
        </a:ln>
        <a:effectLst>
          <a:outerShdw blurRad="50800" dist="38100" dir="2700000" algn="tl"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457200</xdr:colOff>
      <xdr:row>5</xdr:row>
      <xdr:rowOff>180975</xdr:rowOff>
    </xdr:from>
    <xdr:to>
      <xdr:col>11</xdr:col>
      <xdr:colOff>274054</xdr:colOff>
      <xdr:row>8</xdr:row>
      <xdr:rowOff>14907</xdr:rowOff>
    </xdr:to>
    <xdr:sp macro="" textlink="">
      <xdr:nvSpPr>
        <xdr:cNvPr id="19" name="TextBox 18">
          <a:extLst>
            <a:ext uri="{FF2B5EF4-FFF2-40B4-BE49-F238E27FC236}">
              <a16:creationId xmlns:a16="http://schemas.microsoft.com/office/drawing/2014/main" id="{CAC754C4-649A-8539-A916-9420F54528C5}"/>
            </a:ext>
          </a:extLst>
        </xdr:cNvPr>
        <xdr:cNvSpPr txBox="1"/>
      </xdr:nvSpPr>
      <xdr:spPr>
        <a:xfrm>
          <a:off x="5810250" y="1133475"/>
          <a:ext cx="1226554"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2000" b="1">
              <a:solidFill>
                <a:schemeClr val="bg1"/>
              </a:solidFill>
            </a:rPr>
            <a:t>Bestseller</a:t>
          </a:r>
        </a:p>
      </xdr:txBody>
    </xdr:sp>
    <xdr:clientData/>
  </xdr:twoCellAnchor>
  <xdr:twoCellAnchor>
    <xdr:from>
      <xdr:col>9</xdr:col>
      <xdr:colOff>457200</xdr:colOff>
      <xdr:row>8</xdr:row>
      <xdr:rowOff>19050</xdr:rowOff>
    </xdr:from>
    <xdr:to>
      <xdr:col>12</xdr:col>
      <xdr:colOff>52670</xdr:colOff>
      <xdr:row>10</xdr:row>
      <xdr:rowOff>105807</xdr:rowOff>
    </xdr:to>
    <xdr:sp macro="" textlink="'Insights By Formulas'!F17">
      <xdr:nvSpPr>
        <xdr:cNvPr id="20" name="TextBox 19">
          <a:extLst>
            <a:ext uri="{FF2B5EF4-FFF2-40B4-BE49-F238E27FC236}">
              <a16:creationId xmlns:a16="http://schemas.microsoft.com/office/drawing/2014/main" id="{F1AA8379-50AB-3B74-9DE9-92ED5793F3EF}"/>
            </a:ext>
          </a:extLst>
        </xdr:cNvPr>
        <xdr:cNvSpPr txBox="1"/>
      </xdr:nvSpPr>
      <xdr:spPr>
        <a:xfrm>
          <a:off x="5810250" y="1543050"/>
          <a:ext cx="1710020" cy="4677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84F5CB43-678E-4A73-B61D-B32FFC379483}" type="TxLink">
            <a:rPr lang="en-US" sz="2400" b="1" i="0" u="none" strike="noStrike">
              <a:solidFill>
                <a:schemeClr val="bg1"/>
              </a:solidFill>
              <a:latin typeface="Impact" panose="020B0806030902050204" pitchFamily="34" charset="0"/>
              <a:ea typeface="Calibri"/>
              <a:cs typeface="Calibri"/>
            </a:rPr>
            <a:pPr marL="0" indent="0"/>
            <a:t>Smartwatch</a:t>
          </a:fld>
          <a:endParaRPr lang="en-US" sz="2400" b="0" i="0" u="none" strike="noStrike">
            <a:solidFill>
              <a:schemeClr val="bg1"/>
            </a:solidFill>
            <a:latin typeface="Impact" panose="020B0806030902050204" pitchFamily="34" charset="0"/>
            <a:ea typeface="Calibri"/>
            <a:cs typeface="Calibri"/>
          </a:endParaRPr>
        </a:p>
      </xdr:txBody>
    </xdr:sp>
    <xdr:clientData/>
  </xdr:twoCellAnchor>
  <xdr:twoCellAnchor>
    <xdr:from>
      <xdr:col>15</xdr:col>
      <xdr:colOff>499023</xdr:colOff>
      <xdr:row>5</xdr:row>
      <xdr:rowOff>48358</xdr:rowOff>
    </xdr:from>
    <xdr:to>
      <xdr:col>21</xdr:col>
      <xdr:colOff>57336</xdr:colOff>
      <xdr:row>10</xdr:row>
      <xdr:rowOff>186690</xdr:rowOff>
    </xdr:to>
    <xdr:sp macro="" textlink="">
      <xdr:nvSpPr>
        <xdr:cNvPr id="22" name="Rectangle: Rounded Corners 21">
          <a:extLst>
            <a:ext uri="{FF2B5EF4-FFF2-40B4-BE49-F238E27FC236}">
              <a16:creationId xmlns:a16="http://schemas.microsoft.com/office/drawing/2014/main" id="{E58E1E61-56D8-8AB7-AFC1-94F547A990D9}"/>
            </a:ext>
          </a:extLst>
        </xdr:cNvPr>
        <xdr:cNvSpPr/>
      </xdr:nvSpPr>
      <xdr:spPr>
        <a:xfrm>
          <a:off x="9576348" y="1000858"/>
          <a:ext cx="3787413" cy="1090832"/>
        </a:xfrm>
        <a:prstGeom prst="roundRect">
          <a:avLst/>
        </a:prstGeom>
        <a:solidFill>
          <a:schemeClr val="tx1"/>
        </a:solidFill>
        <a:ln>
          <a:noFill/>
        </a:ln>
        <a:effectLst>
          <a:outerShdw blurRad="50800" dist="38100" dir="2700000" algn="tl"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666750</xdr:colOff>
      <xdr:row>5</xdr:row>
      <xdr:rowOff>180975</xdr:rowOff>
    </xdr:from>
    <xdr:to>
      <xdr:col>18</xdr:col>
      <xdr:colOff>149817</xdr:colOff>
      <xdr:row>8</xdr:row>
      <xdr:rowOff>14907</xdr:rowOff>
    </xdr:to>
    <xdr:sp macro="" textlink="">
      <xdr:nvSpPr>
        <xdr:cNvPr id="23" name="TextBox 22">
          <a:extLst>
            <a:ext uri="{FF2B5EF4-FFF2-40B4-BE49-F238E27FC236}">
              <a16:creationId xmlns:a16="http://schemas.microsoft.com/office/drawing/2014/main" id="{5D64222F-515C-7E0D-88EF-403CC0FBDFC7}"/>
            </a:ext>
          </a:extLst>
        </xdr:cNvPr>
        <xdr:cNvSpPr txBox="1"/>
      </xdr:nvSpPr>
      <xdr:spPr>
        <a:xfrm>
          <a:off x="9744075" y="1133475"/>
          <a:ext cx="1597617"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2000" b="1">
              <a:solidFill>
                <a:schemeClr val="bg1"/>
              </a:solidFill>
            </a:rPr>
            <a:t>Top</a:t>
          </a:r>
          <a:r>
            <a:rPr lang="en-IN" sz="2000" b="1" baseline="0">
              <a:solidFill>
                <a:schemeClr val="bg1"/>
              </a:solidFill>
            </a:rPr>
            <a:t> Category</a:t>
          </a:r>
          <a:endParaRPr lang="en-IN" sz="2000" b="1">
            <a:solidFill>
              <a:schemeClr val="bg1"/>
            </a:solidFill>
          </a:endParaRPr>
        </a:p>
      </xdr:txBody>
    </xdr:sp>
    <xdr:clientData/>
  </xdr:twoCellAnchor>
  <xdr:twoCellAnchor>
    <xdr:from>
      <xdr:col>15</xdr:col>
      <xdr:colOff>666750</xdr:colOff>
      <xdr:row>8</xdr:row>
      <xdr:rowOff>19050</xdr:rowOff>
    </xdr:from>
    <xdr:to>
      <xdr:col>18</xdr:col>
      <xdr:colOff>213360</xdr:colOff>
      <xdr:row>10</xdr:row>
      <xdr:rowOff>43482</xdr:rowOff>
    </xdr:to>
    <xdr:sp macro="" textlink="'Insights By Formulas'!F19">
      <xdr:nvSpPr>
        <xdr:cNvPr id="24" name="TextBox 23">
          <a:extLst>
            <a:ext uri="{FF2B5EF4-FFF2-40B4-BE49-F238E27FC236}">
              <a16:creationId xmlns:a16="http://schemas.microsoft.com/office/drawing/2014/main" id="{038E0B82-FE39-6088-89C1-38EBF1F7221B}"/>
            </a:ext>
          </a:extLst>
        </xdr:cNvPr>
        <xdr:cNvSpPr txBox="1"/>
      </xdr:nvSpPr>
      <xdr:spPr>
        <a:xfrm>
          <a:off x="9744075" y="1543050"/>
          <a:ext cx="166116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3B424526-152E-4076-90D9-26AE403687C5}" type="TxLink">
            <a:rPr lang="en-US" sz="2400" b="1" i="0" u="none" strike="noStrike">
              <a:solidFill>
                <a:schemeClr val="bg1"/>
              </a:solidFill>
              <a:latin typeface="Impact" panose="020B0806030902050204" pitchFamily="34" charset="0"/>
              <a:ea typeface="Calibri"/>
              <a:cs typeface="Calibri"/>
            </a:rPr>
            <a:pPr/>
            <a:t>Electronics</a:t>
          </a:fld>
          <a:endParaRPr lang="en-IN" sz="2400" b="1">
            <a:solidFill>
              <a:schemeClr val="bg1"/>
            </a:solidFill>
            <a:latin typeface="Impact" panose="020B0806030902050204" pitchFamily="34" charset="0"/>
          </a:endParaRPr>
        </a:p>
      </xdr:txBody>
    </xdr:sp>
    <xdr:clientData/>
  </xdr:twoCellAnchor>
  <xdr:twoCellAnchor>
    <xdr:from>
      <xdr:col>12</xdr:col>
      <xdr:colOff>85119</xdr:colOff>
      <xdr:row>5</xdr:row>
      <xdr:rowOff>89169</xdr:rowOff>
    </xdr:from>
    <xdr:to>
      <xdr:col>15</xdr:col>
      <xdr:colOff>437745</xdr:colOff>
      <xdr:row>11</xdr:row>
      <xdr:rowOff>12159</xdr:rowOff>
    </xdr:to>
    <xdr:graphicFrame macro="">
      <xdr:nvGraphicFramePr>
        <xdr:cNvPr id="27" name="Chart 26">
          <a:extLst>
            <a:ext uri="{FF2B5EF4-FFF2-40B4-BE49-F238E27FC236}">
              <a16:creationId xmlns:a16="http://schemas.microsoft.com/office/drawing/2014/main" id="{9E2C5B20-DE3B-421F-A4FE-6F7759C9A2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99156</xdr:colOff>
      <xdr:row>5</xdr:row>
      <xdr:rowOff>106865</xdr:rowOff>
    </xdr:from>
    <xdr:to>
      <xdr:col>21</xdr:col>
      <xdr:colOff>46464</xdr:colOff>
      <xdr:row>11</xdr:row>
      <xdr:rowOff>29835</xdr:rowOff>
    </xdr:to>
    <xdr:graphicFrame macro="">
      <xdr:nvGraphicFramePr>
        <xdr:cNvPr id="14" name="Chart 13">
          <a:extLst>
            <a:ext uri="{FF2B5EF4-FFF2-40B4-BE49-F238E27FC236}">
              <a16:creationId xmlns:a16="http://schemas.microsoft.com/office/drawing/2014/main" id="{9C7FC3B8-1610-4334-9340-6D75CDCA7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623834</xdr:colOff>
      <xdr:row>5</xdr:row>
      <xdr:rowOff>151086</xdr:rowOff>
    </xdr:from>
    <xdr:to>
      <xdr:col>9</xdr:col>
      <xdr:colOff>26275</xdr:colOff>
      <xdr:row>11</xdr:row>
      <xdr:rowOff>40842</xdr:rowOff>
    </xdr:to>
    <xdr:graphicFrame macro="">
      <xdr:nvGraphicFramePr>
        <xdr:cNvPr id="17" name="Chart 16">
          <a:extLst>
            <a:ext uri="{FF2B5EF4-FFF2-40B4-BE49-F238E27FC236}">
              <a16:creationId xmlns:a16="http://schemas.microsoft.com/office/drawing/2014/main" id="{75865282-388A-4D03-B2DF-2F1D51D03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21</xdr:col>
      <xdr:colOff>290511</xdr:colOff>
      <xdr:row>10</xdr:row>
      <xdr:rowOff>186049</xdr:rowOff>
    </xdr:from>
    <xdr:to>
      <xdr:col>28</xdr:col>
      <xdr:colOff>128587</xdr:colOff>
      <xdr:row>17</xdr:row>
      <xdr:rowOff>109848</xdr:rowOff>
    </xdr:to>
    <mc:AlternateContent xmlns:mc="http://schemas.openxmlformats.org/markup-compatibility/2006">
      <mc:Choice xmlns:a14="http://schemas.microsoft.com/office/drawing/2010/main" Requires="a14">
        <xdr:graphicFrame macro="">
          <xdr:nvGraphicFramePr>
            <xdr:cNvPr id="25" name="Category">
              <a:extLst>
                <a:ext uri="{FF2B5EF4-FFF2-40B4-BE49-F238E27FC236}">
                  <a16:creationId xmlns:a16="http://schemas.microsoft.com/office/drawing/2014/main" id="{B2336368-BF3A-A732-E602-D3F0CE9D9F5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3596936" y="2091049"/>
              <a:ext cx="3105151" cy="1257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290510</xdr:colOff>
      <xdr:row>18</xdr:row>
      <xdr:rowOff>10147</xdr:rowOff>
    </xdr:from>
    <xdr:to>
      <xdr:col>28</xdr:col>
      <xdr:colOff>128587</xdr:colOff>
      <xdr:row>25</xdr:row>
      <xdr:rowOff>142252</xdr:rowOff>
    </xdr:to>
    <mc:AlternateContent xmlns:mc="http://schemas.openxmlformats.org/markup-compatibility/2006">
      <mc:Choice xmlns:a14="http://schemas.microsoft.com/office/drawing/2010/main" Requires="a14">
        <xdr:graphicFrame macro="">
          <xdr:nvGraphicFramePr>
            <xdr:cNvPr id="26" name="Customer Location">
              <a:extLst>
                <a:ext uri="{FF2B5EF4-FFF2-40B4-BE49-F238E27FC236}">
                  <a16:creationId xmlns:a16="http://schemas.microsoft.com/office/drawing/2014/main" id="{310A49DC-A7CF-45B4-8D58-EA7CE6F38DE6}"/>
                </a:ext>
              </a:extLst>
            </xdr:cNvPr>
            <xdr:cNvGraphicFramePr/>
          </xdr:nvGraphicFramePr>
          <xdr:xfrm>
            <a:off x="0" y="0"/>
            <a:ext cx="0" cy="0"/>
          </xdr:xfrm>
          <a:graphic>
            <a:graphicData uri="http://schemas.microsoft.com/office/drawing/2010/slicer">
              <sle:slicer xmlns:sle="http://schemas.microsoft.com/office/drawing/2010/slicer" name="Customer Location"/>
            </a:graphicData>
          </a:graphic>
        </xdr:graphicFrame>
      </mc:Choice>
      <mc:Fallback>
        <xdr:sp macro="" textlink="">
          <xdr:nvSpPr>
            <xdr:cNvPr id="0" name=""/>
            <xdr:cNvSpPr>
              <a:spLocks noTextEdit="1"/>
            </xdr:cNvSpPr>
          </xdr:nvSpPr>
          <xdr:spPr>
            <a:xfrm>
              <a:off x="13596935" y="3439147"/>
              <a:ext cx="3105152" cy="14656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304798</xdr:colOff>
      <xdr:row>26</xdr:row>
      <xdr:rowOff>42551</xdr:rowOff>
    </xdr:from>
    <xdr:to>
      <xdr:col>28</xdr:col>
      <xdr:colOff>114300</xdr:colOff>
      <xdr:row>32</xdr:row>
      <xdr:rowOff>137800</xdr:rowOff>
    </xdr:to>
    <mc:AlternateContent xmlns:mc="http://schemas.openxmlformats.org/markup-compatibility/2006">
      <mc:Choice xmlns:a14="http://schemas.microsoft.com/office/drawing/2010/main" Requires="a14">
        <xdr:graphicFrame macro="">
          <xdr:nvGraphicFramePr>
            <xdr:cNvPr id="28" name="Payment Method">
              <a:extLst>
                <a:ext uri="{FF2B5EF4-FFF2-40B4-BE49-F238E27FC236}">
                  <a16:creationId xmlns:a16="http://schemas.microsoft.com/office/drawing/2014/main" id="{DBA00EAF-BB96-E39C-D48F-23E378A9A4E5}"/>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13611223" y="4995551"/>
              <a:ext cx="3076577" cy="1238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300036</xdr:colOff>
      <xdr:row>33</xdr:row>
      <xdr:rowOff>38100</xdr:rowOff>
    </xdr:from>
    <xdr:to>
      <xdr:col>28</xdr:col>
      <xdr:colOff>119062</xdr:colOff>
      <xdr:row>36</xdr:row>
      <xdr:rowOff>123825</xdr:rowOff>
    </xdr:to>
    <mc:AlternateContent xmlns:mc="http://schemas.openxmlformats.org/markup-compatibility/2006">
      <mc:Choice xmlns:a14="http://schemas.microsoft.com/office/drawing/2010/main" Requires="a14">
        <xdr:graphicFrame macro="">
          <xdr:nvGraphicFramePr>
            <xdr:cNvPr id="29" name="Status">
              <a:extLst>
                <a:ext uri="{FF2B5EF4-FFF2-40B4-BE49-F238E27FC236}">
                  <a16:creationId xmlns:a16="http://schemas.microsoft.com/office/drawing/2014/main" id="{490148B9-A341-542E-2BBB-1F4789B0AA8D}"/>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3606461" y="6324600"/>
              <a:ext cx="3086101" cy="657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285749</xdr:colOff>
      <xdr:row>5</xdr:row>
      <xdr:rowOff>95250</xdr:rowOff>
    </xdr:from>
    <xdr:to>
      <xdr:col>28</xdr:col>
      <xdr:colOff>133349</xdr:colOff>
      <xdr:row>10</xdr:row>
      <xdr:rowOff>95250</xdr:rowOff>
    </xdr:to>
    <mc:AlternateContent xmlns:mc="http://schemas.openxmlformats.org/markup-compatibility/2006">
      <mc:Choice xmlns:a14="http://schemas.microsoft.com/office/drawing/2010/main" Requires="a14">
        <xdr:graphicFrame macro="">
          <xdr:nvGraphicFramePr>
            <xdr:cNvPr id="30" name="Months (Date)">
              <a:extLst>
                <a:ext uri="{FF2B5EF4-FFF2-40B4-BE49-F238E27FC236}">
                  <a16:creationId xmlns:a16="http://schemas.microsoft.com/office/drawing/2014/main" id="{3C05B467-AD54-BC6F-2559-34773C437D22}"/>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13592174" y="1047750"/>
              <a:ext cx="3114675"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92868</xdr:colOff>
      <xdr:row>1</xdr:row>
      <xdr:rowOff>126150</xdr:rowOff>
    </xdr:from>
    <xdr:to>
      <xdr:col>1</xdr:col>
      <xdr:colOff>369093</xdr:colOff>
      <xdr:row>36</xdr:row>
      <xdr:rowOff>0</xdr:rowOff>
    </xdr:to>
    <xdr:grpSp>
      <xdr:nvGrpSpPr>
        <xdr:cNvPr id="33" name="Group 32">
          <a:extLst>
            <a:ext uri="{FF2B5EF4-FFF2-40B4-BE49-F238E27FC236}">
              <a16:creationId xmlns:a16="http://schemas.microsoft.com/office/drawing/2014/main" id="{FB4EBA5B-FC4B-A0BE-F1AD-DD26C40D1E3D}"/>
            </a:ext>
          </a:extLst>
        </xdr:cNvPr>
        <xdr:cNvGrpSpPr/>
      </xdr:nvGrpSpPr>
      <xdr:grpSpPr>
        <a:xfrm>
          <a:off x="92868" y="316650"/>
          <a:ext cx="742950" cy="6541350"/>
          <a:chOff x="92868" y="316650"/>
          <a:chExt cx="742950" cy="6541350"/>
        </a:xfrm>
      </xdr:grpSpPr>
      <xdr:pic>
        <xdr:nvPicPr>
          <xdr:cNvPr id="46" name="Graphic 45" descr="Help with solid fill">
            <a:hlinkClick xmlns:r="http://schemas.openxmlformats.org/officeDocument/2006/relationships" r:id="rId10"/>
            <a:extLst>
              <a:ext uri="{FF2B5EF4-FFF2-40B4-BE49-F238E27FC236}">
                <a16:creationId xmlns:a16="http://schemas.microsoft.com/office/drawing/2014/main" id="{0EAF3713-91D8-FF89-6FE9-A79371AE2FC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92868" y="6115050"/>
            <a:ext cx="742950" cy="742950"/>
          </a:xfrm>
          <a:prstGeom prst="rect">
            <a:avLst/>
          </a:prstGeom>
        </xdr:spPr>
      </xdr:pic>
      <xdr:pic>
        <xdr:nvPicPr>
          <xdr:cNvPr id="47" name="Graphic 46" descr="Atom with solid fill">
            <a:hlinkClick xmlns:r="http://schemas.openxmlformats.org/officeDocument/2006/relationships" r:id="rId13"/>
            <a:extLst>
              <a:ext uri="{FF2B5EF4-FFF2-40B4-BE49-F238E27FC236}">
                <a16:creationId xmlns:a16="http://schemas.microsoft.com/office/drawing/2014/main" id="{3BA6C6DE-C84F-33F6-6CCA-0D45B5245807}"/>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92868" y="2636010"/>
            <a:ext cx="742950" cy="742950"/>
          </a:xfrm>
          <a:prstGeom prst="rect">
            <a:avLst/>
          </a:prstGeom>
        </xdr:spPr>
      </xdr:pic>
      <xdr:pic>
        <xdr:nvPicPr>
          <xdr:cNvPr id="48" name="Graphic 47" descr="Bar chart with solid fill">
            <a:hlinkClick xmlns:r="http://schemas.openxmlformats.org/officeDocument/2006/relationships" r:id="rId16"/>
            <a:extLst>
              <a:ext uri="{FF2B5EF4-FFF2-40B4-BE49-F238E27FC236}">
                <a16:creationId xmlns:a16="http://schemas.microsoft.com/office/drawing/2014/main" id="{AB1FED37-B3F2-FCFB-EE37-CFDCB433A155}"/>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68" y="1476330"/>
            <a:ext cx="742950" cy="742950"/>
          </a:xfrm>
          <a:prstGeom prst="rect">
            <a:avLst/>
          </a:prstGeom>
        </xdr:spPr>
      </xdr:pic>
      <xdr:pic>
        <xdr:nvPicPr>
          <xdr:cNvPr id="49" name="Graphic 48" descr="Database with solid fill">
            <a:hlinkClick xmlns:r="http://schemas.openxmlformats.org/officeDocument/2006/relationships" r:id="rId19"/>
            <a:extLst>
              <a:ext uri="{FF2B5EF4-FFF2-40B4-BE49-F238E27FC236}">
                <a16:creationId xmlns:a16="http://schemas.microsoft.com/office/drawing/2014/main" id="{BCB85734-FDC7-8A0C-99D7-5AD8BFC300DD}"/>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92868" y="316650"/>
            <a:ext cx="742950" cy="742950"/>
          </a:xfrm>
          <a:prstGeom prst="rect">
            <a:avLst/>
          </a:prstGeom>
        </xdr:spPr>
      </xdr:pic>
      <xdr:pic>
        <xdr:nvPicPr>
          <xdr:cNvPr id="50" name="Graphic 49" descr="Presentation with pie chart with solid fill">
            <a:hlinkClick xmlns:r="http://schemas.openxmlformats.org/officeDocument/2006/relationships" r:id="rId22"/>
            <a:extLst>
              <a:ext uri="{FF2B5EF4-FFF2-40B4-BE49-F238E27FC236}">
                <a16:creationId xmlns:a16="http://schemas.microsoft.com/office/drawing/2014/main" id="{869EACDF-EEF1-873A-D5C5-2C3A232F56A3}"/>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92868" y="4955370"/>
            <a:ext cx="742950" cy="742950"/>
          </a:xfrm>
          <a:prstGeom prst="rect">
            <a:avLst/>
          </a:prstGeom>
        </xdr:spPr>
      </xdr:pic>
      <xdr:pic>
        <xdr:nvPicPr>
          <xdr:cNvPr id="51" name="Graphic 50" descr="Statistics with solid fill">
            <a:hlinkClick xmlns:r="http://schemas.openxmlformats.org/officeDocument/2006/relationships" r:id="rId25"/>
            <a:extLst>
              <a:ext uri="{FF2B5EF4-FFF2-40B4-BE49-F238E27FC236}">
                <a16:creationId xmlns:a16="http://schemas.microsoft.com/office/drawing/2014/main" id="{DBE0C90F-F79F-B34E-5BE0-06EA94B2BD23}"/>
              </a:ext>
            </a:extLst>
          </xdr:cNvPr>
          <xdr:cNvPicPr>
            <a:picLocks noChangeAspect="1"/>
          </xdr:cNvPicPr>
        </xdr:nvPicPr>
        <xdr:blipFill>
          <a:blip xmlns:r="http://schemas.openxmlformats.org/officeDocument/2006/relationships" r:embed="rId26">
            <a:extLst>
              <a:ext uri="{96DAC541-7B7A-43D3-8B79-37D633B846F1}">
                <asvg:svgBlip xmlns:asvg="http://schemas.microsoft.com/office/drawing/2016/SVG/main" r:embed="rId27"/>
              </a:ext>
            </a:extLst>
          </a:blip>
          <a:stretch>
            <a:fillRect/>
          </a:stretch>
        </xdr:blipFill>
        <xdr:spPr>
          <a:xfrm>
            <a:off x="92868" y="3795690"/>
            <a:ext cx="742950" cy="742950"/>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95251</xdr:colOff>
      <xdr:row>1</xdr:row>
      <xdr:rowOff>114301</xdr:rowOff>
    </xdr:from>
    <xdr:to>
      <xdr:col>1</xdr:col>
      <xdr:colOff>371476</xdr:colOff>
      <xdr:row>35</xdr:row>
      <xdr:rowOff>131026</xdr:rowOff>
    </xdr:to>
    <xdr:grpSp>
      <xdr:nvGrpSpPr>
        <xdr:cNvPr id="16" name="Group 15">
          <a:extLst>
            <a:ext uri="{FF2B5EF4-FFF2-40B4-BE49-F238E27FC236}">
              <a16:creationId xmlns:a16="http://schemas.microsoft.com/office/drawing/2014/main" id="{0ECB925A-62FB-45D2-86EC-3E90BC3BDA9E}"/>
            </a:ext>
          </a:extLst>
        </xdr:cNvPr>
        <xdr:cNvGrpSpPr/>
      </xdr:nvGrpSpPr>
      <xdr:grpSpPr>
        <a:xfrm>
          <a:off x="95251" y="381001"/>
          <a:ext cx="742950" cy="6541350"/>
          <a:chOff x="92868" y="316650"/>
          <a:chExt cx="742950" cy="6541350"/>
        </a:xfrm>
      </xdr:grpSpPr>
      <xdr:pic>
        <xdr:nvPicPr>
          <xdr:cNvPr id="17" name="Graphic 16" descr="Help with solid fill">
            <a:hlinkClick xmlns:r="http://schemas.openxmlformats.org/officeDocument/2006/relationships" r:id="rId1"/>
            <a:extLst>
              <a:ext uri="{FF2B5EF4-FFF2-40B4-BE49-F238E27FC236}">
                <a16:creationId xmlns:a16="http://schemas.microsoft.com/office/drawing/2014/main" id="{CBEEC392-64EC-97A4-8A37-17D3252E8F2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2868" y="6115050"/>
            <a:ext cx="742950" cy="742950"/>
          </a:xfrm>
          <a:prstGeom prst="rect">
            <a:avLst/>
          </a:prstGeom>
        </xdr:spPr>
      </xdr:pic>
      <xdr:pic>
        <xdr:nvPicPr>
          <xdr:cNvPr id="18" name="Graphic 17" descr="Atom with solid fill">
            <a:hlinkClick xmlns:r="http://schemas.openxmlformats.org/officeDocument/2006/relationships" r:id="rId4"/>
            <a:extLst>
              <a:ext uri="{FF2B5EF4-FFF2-40B4-BE49-F238E27FC236}">
                <a16:creationId xmlns:a16="http://schemas.microsoft.com/office/drawing/2014/main" id="{06D05393-D7C5-786D-51F9-F695B207190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2868" y="2636010"/>
            <a:ext cx="742950" cy="742950"/>
          </a:xfrm>
          <a:prstGeom prst="rect">
            <a:avLst/>
          </a:prstGeom>
        </xdr:spPr>
      </xdr:pic>
      <xdr:pic>
        <xdr:nvPicPr>
          <xdr:cNvPr id="19" name="Graphic 18" descr="Bar chart with solid fill">
            <a:hlinkClick xmlns:r="http://schemas.openxmlformats.org/officeDocument/2006/relationships" r:id="rId7"/>
            <a:extLst>
              <a:ext uri="{FF2B5EF4-FFF2-40B4-BE49-F238E27FC236}">
                <a16:creationId xmlns:a16="http://schemas.microsoft.com/office/drawing/2014/main" id="{A2CA2580-5833-D10F-6DA4-6035C6D87272}"/>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92868" y="1476330"/>
            <a:ext cx="742950" cy="742950"/>
          </a:xfrm>
          <a:prstGeom prst="rect">
            <a:avLst/>
          </a:prstGeom>
        </xdr:spPr>
      </xdr:pic>
      <xdr:pic>
        <xdr:nvPicPr>
          <xdr:cNvPr id="20" name="Graphic 19" descr="Database with solid fill">
            <a:hlinkClick xmlns:r="http://schemas.openxmlformats.org/officeDocument/2006/relationships" r:id="rId10"/>
            <a:extLst>
              <a:ext uri="{FF2B5EF4-FFF2-40B4-BE49-F238E27FC236}">
                <a16:creationId xmlns:a16="http://schemas.microsoft.com/office/drawing/2014/main" id="{5E7376C2-BB94-E002-E866-82EABBBAA99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92868" y="316650"/>
            <a:ext cx="742950" cy="742950"/>
          </a:xfrm>
          <a:prstGeom prst="rect">
            <a:avLst/>
          </a:prstGeom>
        </xdr:spPr>
      </xdr:pic>
      <xdr:pic>
        <xdr:nvPicPr>
          <xdr:cNvPr id="21" name="Graphic 20" descr="Presentation with pie chart with solid fill">
            <a:hlinkClick xmlns:r="http://schemas.openxmlformats.org/officeDocument/2006/relationships" r:id="rId13"/>
            <a:extLst>
              <a:ext uri="{FF2B5EF4-FFF2-40B4-BE49-F238E27FC236}">
                <a16:creationId xmlns:a16="http://schemas.microsoft.com/office/drawing/2014/main" id="{81CA0507-6618-C799-F234-47686CE492E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92868" y="4955370"/>
            <a:ext cx="742950" cy="742950"/>
          </a:xfrm>
          <a:prstGeom prst="rect">
            <a:avLst/>
          </a:prstGeom>
        </xdr:spPr>
      </xdr:pic>
      <xdr:pic>
        <xdr:nvPicPr>
          <xdr:cNvPr id="22" name="Graphic 21" descr="Statistics with solid fill">
            <a:hlinkClick xmlns:r="http://schemas.openxmlformats.org/officeDocument/2006/relationships" r:id="rId16"/>
            <a:extLst>
              <a:ext uri="{FF2B5EF4-FFF2-40B4-BE49-F238E27FC236}">
                <a16:creationId xmlns:a16="http://schemas.microsoft.com/office/drawing/2014/main" id="{0BAA4205-C341-3D24-8DC1-D0C38EFF2BD8}"/>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68" y="3795690"/>
            <a:ext cx="742950" cy="742950"/>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OOMI" refreshedDate="45869.450899074072" createdVersion="8" refreshedVersion="8" minRefreshableVersion="3" recordCount="250" xr:uid="{8F645DE2-1CD8-4CC2-B24B-D130361B344B}">
  <cacheSource type="worksheet">
    <worksheetSource name="data"/>
  </cacheSource>
  <cacheFields count="13">
    <cacheField name="Order ID" numFmtId="0">
      <sharedItems/>
    </cacheField>
    <cacheField name="Date" numFmtId="14">
      <sharedItems containsSemiMixedTypes="0" containsNonDate="0" containsDate="1" containsString="0" minDate="2025-02-02T00:00:00" maxDate="2025-04-03T00:00:00" count="60">
        <d v="2025-03-14T00:00:00"/>
        <d v="2025-03-20T00:00:00"/>
        <d v="2025-02-15T00:00:00"/>
        <d v="2025-02-19T00:00:00"/>
        <d v="2025-03-10T00:00:00"/>
        <d v="2025-03-18T00:00:00"/>
        <d v="2025-03-02T00:00:00"/>
        <d v="2025-03-08T00:00:00"/>
        <d v="2025-03-12T00:00:00"/>
        <d v="2025-02-17T00:00:00"/>
        <d v="2025-03-13T00:00:00"/>
        <d v="2025-03-01T00:00:00"/>
        <d v="2025-03-04T00:00:00"/>
        <d v="2025-02-20T00:00:00"/>
        <d v="2025-02-26T00:00:00"/>
        <d v="2025-04-01T00:00:00"/>
        <d v="2025-02-10T00:00:00"/>
        <d v="2025-03-22T00:00:00"/>
        <d v="2025-03-07T00:00:00"/>
        <d v="2025-02-05T00:00:00"/>
        <d v="2025-02-23T00:00:00"/>
        <d v="2025-03-24T00:00:00"/>
        <d v="2025-02-14T00:00:00"/>
        <d v="2025-02-07T00:00:00"/>
        <d v="2025-02-03T00:00:00"/>
        <d v="2025-02-12T00:00:00"/>
        <d v="2025-02-04T00:00:00"/>
        <d v="2025-04-02T00:00:00"/>
        <d v="2025-02-09T00:00:00"/>
        <d v="2025-02-16T00:00:00"/>
        <d v="2025-03-26T00:00:00"/>
        <d v="2025-03-17T00:00:00"/>
        <d v="2025-02-08T00:00:00"/>
        <d v="2025-03-15T00:00:00"/>
        <d v="2025-03-06T00:00:00"/>
        <d v="2025-02-11T00:00:00"/>
        <d v="2025-02-18T00:00:00"/>
        <d v="2025-02-24T00:00:00"/>
        <d v="2025-03-19T00:00:00"/>
        <d v="2025-03-11T00:00:00"/>
        <d v="2025-03-30T00:00:00"/>
        <d v="2025-02-13T00:00:00"/>
        <d v="2025-03-16T00:00:00"/>
        <d v="2025-03-31T00:00:00"/>
        <d v="2025-02-25T00:00:00"/>
        <d v="2025-03-25T00:00:00"/>
        <d v="2025-03-09T00:00:00"/>
        <d v="2025-02-28T00:00:00"/>
        <d v="2025-02-06T00:00:00"/>
        <d v="2025-02-22T00:00:00"/>
        <d v="2025-03-21T00:00:00"/>
        <d v="2025-02-27T00:00:00"/>
        <d v="2025-03-28T00:00:00"/>
        <d v="2025-03-23T00:00:00"/>
        <d v="2025-03-29T00:00:00"/>
        <d v="2025-03-27T00:00:00"/>
        <d v="2025-03-03T00:00:00"/>
        <d v="2025-02-21T00:00:00"/>
        <d v="2025-02-02T00:00:00"/>
        <d v="2025-03-05T00:00:00"/>
      </sharedItems>
      <fieldGroup par="12"/>
    </cacheField>
    <cacheField name="Product" numFmtId="0">
      <sharedItems count="10">
        <s v="Running Shoes"/>
        <s v="Headphones"/>
        <s v="Smartwatch"/>
        <s v="T-Shirt"/>
        <s v="Smartphone"/>
        <s v="Book"/>
        <s v="Jeans"/>
        <s v="Laptop"/>
        <s v="Washing Machine"/>
        <s v="Refrigerator"/>
      </sharedItems>
    </cacheField>
    <cacheField name="Category" numFmtId="0">
      <sharedItems count="5">
        <s v="Footwear"/>
        <s v="Electronics"/>
        <s v="Clothing"/>
        <s v="Books"/>
        <s v="Home Appliances"/>
      </sharedItems>
    </cacheField>
    <cacheField name="Price" numFmtId="164">
      <sharedItems containsSemiMixedTypes="0" containsString="0" containsNumber="1" containsInteger="1" minValue="15" maxValue="1200"/>
    </cacheField>
    <cacheField name="Quantity" numFmtId="1">
      <sharedItems containsSemiMixedTypes="0" containsString="0" containsNumber="1" containsInteger="1" minValue="1" maxValue="5"/>
    </cacheField>
    <cacheField name="Total Sales" numFmtId="164">
      <sharedItems containsSemiMixedTypes="0" containsString="0" containsNumber="1" containsInteger="1" minValue="15" maxValue="6000"/>
    </cacheField>
    <cacheField name="Customer Name" numFmtId="0">
      <sharedItems count="10">
        <s v="Emma Clark"/>
        <s v="Emily Johnson"/>
        <s v="John Doe"/>
        <s v="Olivia Wilson"/>
        <s v="Sophia Miller"/>
        <s v="David Lee"/>
        <s v="Michael Brown"/>
        <s v="Daniel Harris"/>
        <s v="Chris White"/>
        <s v="Jane Smith"/>
      </sharedItems>
    </cacheField>
    <cacheField name="Customer Location" numFmtId="0">
      <sharedItems count="10">
        <s v="New York"/>
        <s v="San Francisco"/>
        <s v="Denver"/>
        <s v="Dallas"/>
        <s v="Houston"/>
        <s v="Miami"/>
        <s v="Boston"/>
        <s v="Seattle"/>
        <s v="Los Angeles"/>
        <s v="Chicago"/>
      </sharedItems>
    </cacheField>
    <cacheField name="Payment Method" numFmtId="0">
      <sharedItems count="5">
        <s v="Debit Card"/>
        <s v="Amazon Pay"/>
        <s v="Credit Card"/>
        <s v="PayPal"/>
        <s v="Gift Card"/>
      </sharedItems>
    </cacheField>
    <cacheField name="Status" numFmtId="0">
      <sharedItems count="3">
        <s v="Cancelled"/>
        <s v="Pending"/>
        <s v="Completed"/>
      </sharedItems>
    </cacheField>
    <cacheField name="Days (Date)" numFmtId="0" databaseField="0">
      <fieldGroup base="1">
        <rangePr groupBy="days" startDate="2025-02-02T00:00:00" endDate="2025-04-03T00:00:00"/>
        <groupItems count="368">
          <s v="&lt;02-02-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3-04-2025"/>
        </groupItems>
      </fieldGroup>
    </cacheField>
    <cacheField name="Months (Date)" numFmtId="0" databaseField="0">
      <fieldGroup base="1">
        <rangePr groupBy="months" startDate="2025-02-02T00:00:00" endDate="2025-04-03T00:00:00"/>
        <groupItems count="14">
          <s v="&lt;02-02-2025"/>
          <s v="Jan"/>
          <s v="Feb"/>
          <s v="Mar"/>
          <s v="Apr"/>
          <s v="May"/>
          <s v="Jun"/>
          <s v="Jul"/>
          <s v="Aug"/>
          <s v="Sep"/>
          <s v="Oct"/>
          <s v="Nov"/>
          <s v="Dec"/>
          <s v="&gt;03-04-2025"/>
        </groupItems>
      </fieldGroup>
    </cacheField>
  </cacheFields>
  <extLst>
    <ext xmlns:x14="http://schemas.microsoft.com/office/spreadsheetml/2009/9/main" uri="{725AE2AE-9491-48be-B2B4-4EB974FC3084}">
      <x14:pivotCacheDefinition pivotCacheId="9667702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ORD0001"/>
    <x v="0"/>
    <x v="0"/>
    <x v="0"/>
    <n v="60"/>
    <n v="3"/>
    <n v="180"/>
    <x v="0"/>
    <x v="0"/>
    <x v="0"/>
    <x v="0"/>
  </r>
  <r>
    <s v="ORD0002"/>
    <x v="1"/>
    <x v="1"/>
    <x v="1"/>
    <n v="100"/>
    <n v="4"/>
    <n v="400"/>
    <x v="1"/>
    <x v="1"/>
    <x v="0"/>
    <x v="1"/>
  </r>
  <r>
    <s v="ORD0003"/>
    <x v="2"/>
    <x v="0"/>
    <x v="0"/>
    <n v="60"/>
    <n v="2"/>
    <n v="120"/>
    <x v="2"/>
    <x v="2"/>
    <x v="1"/>
    <x v="0"/>
  </r>
  <r>
    <s v="ORD0004"/>
    <x v="3"/>
    <x v="0"/>
    <x v="0"/>
    <n v="60"/>
    <n v="3"/>
    <n v="180"/>
    <x v="3"/>
    <x v="3"/>
    <x v="2"/>
    <x v="1"/>
  </r>
  <r>
    <s v="ORD0005"/>
    <x v="4"/>
    <x v="2"/>
    <x v="1"/>
    <n v="150"/>
    <n v="3"/>
    <n v="450"/>
    <x v="0"/>
    <x v="0"/>
    <x v="0"/>
    <x v="1"/>
  </r>
  <r>
    <s v="ORD0006"/>
    <x v="0"/>
    <x v="3"/>
    <x v="2"/>
    <n v="20"/>
    <n v="1"/>
    <n v="20"/>
    <x v="2"/>
    <x v="3"/>
    <x v="2"/>
    <x v="1"/>
  </r>
  <r>
    <s v="ORD0007"/>
    <x v="5"/>
    <x v="2"/>
    <x v="1"/>
    <n v="150"/>
    <n v="4"/>
    <n v="600"/>
    <x v="0"/>
    <x v="4"/>
    <x v="3"/>
    <x v="2"/>
  </r>
  <r>
    <s v="ORD0008"/>
    <x v="6"/>
    <x v="4"/>
    <x v="1"/>
    <n v="500"/>
    <n v="1"/>
    <n v="500"/>
    <x v="4"/>
    <x v="5"/>
    <x v="3"/>
    <x v="2"/>
  </r>
  <r>
    <s v="ORD0009"/>
    <x v="7"/>
    <x v="3"/>
    <x v="2"/>
    <n v="20"/>
    <n v="3"/>
    <n v="60"/>
    <x v="4"/>
    <x v="6"/>
    <x v="3"/>
    <x v="2"/>
  </r>
  <r>
    <s v="ORD0010"/>
    <x v="8"/>
    <x v="4"/>
    <x v="1"/>
    <n v="500"/>
    <n v="1"/>
    <n v="500"/>
    <x v="1"/>
    <x v="1"/>
    <x v="2"/>
    <x v="0"/>
  </r>
  <r>
    <s v="ORD0011"/>
    <x v="9"/>
    <x v="5"/>
    <x v="3"/>
    <n v="15"/>
    <n v="2"/>
    <n v="30"/>
    <x v="5"/>
    <x v="6"/>
    <x v="1"/>
    <x v="1"/>
  </r>
  <r>
    <s v="ORD0012"/>
    <x v="10"/>
    <x v="6"/>
    <x v="2"/>
    <n v="40"/>
    <n v="4"/>
    <n v="160"/>
    <x v="6"/>
    <x v="3"/>
    <x v="2"/>
    <x v="2"/>
  </r>
  <r>
    <s v="ORD0013"/>
    <x v="11"/>
    <x v="7"/>
    <x v="1"/>
    <n v="800"/>
    <n v="2"/>
    <n v="1600"/>
    <x v="7"/>
    <x v="1"/>
    <x v="4"/>
    <x v="1"/>
  </r>
  <r>
    <s v="ORD0014"/>
    <x v="12"/>
    <x v="8"/>
    <x v="4"/>
    <n v="600"/>
    <n v="3"/>
    <n v="1800"/>
    <x v="6"/>
    <x v="5"/>
    <x v="2"/>
    <x v="0"/>
  </r>
  <r>
    <s v="ORD0015"/>
    <x v="13"/>
    <x v="2"/>
    <x v="1"/>
    <n v="150"/>
    <n v="4"/>
    <n v="600"/>
    <x v="2"/>
    <x v="7"/>
    <x v="2"/>
    <x v="2"/>
  </r>
  <r>
    <s v="ORD0016"/>
    <x v="14"/>
    <x v="9"/>
    <x v="4"/>
    <n v="1200"/>
    <n v="1"/>
    <n v="1200"/>
    <x v="2"/>
    <x v="6"/>
    <x v="2"/>
    <x v="0"/>
  </r>
  <r>
    <s v="ORD0017"/>
    <x v="15"/>
    <x v="3"/>
    <x v="2"/>
    <n v="20"/>
    <n v="1"/>
    <n v="20"/>
    <x v="0"/>
    <x v="0"/>
    <x v="1"/>
    <x v="2"/>
  </r>
  <r>
    <s v="ORD0018"/>
    <x v="16"/>
    <x v="4"/>
    <x v="1"/>
    <n v="500"/>
    <n v="2"/>
    <n v="1000"/>
    <x v="6"/>
    <x v="8"/>
    <x v="1"/>
    <x v="2"/>
  </r>
  <r>
    <s v="ORD0019"/>
    <x v="17"/>
    <x v="0"/>
    <x v="0"/>
    <n v="60"/>
    <n v="3"/>
    <n v="180"/>
    <x v="3"/>
    <x v="4"/>
    <x v="2"/>
    <x v="2"/>
  </r>
  <r>
    <s v="ORD0020"/>
    <x v="18"/>
    <x v="1"/>
    <x v="1"/>
    <n v="100"/>
    <n v="4"/>
    <n v="400"/>
    <x v="3"/>
    <x v="7"/>
    <x v="0"/>
    <x v="1"/>
  </r>
  <r>
    <s v="ORD0021"/>
    <x v="19"/>
    <x v="1"/>
    <x v="1"/>
    <n v="100"/>
    <n v="3"/>
    <n v="300"/>
    <x v="8"/>
    <x v="5"/>
    <x v="0"/>
    <x v="0"/>
  </r>
  <r>
    <s v="ORD0022"/>
    <x v="18"/>
    <x v="9"/>
    <x v="4"/>
    <n v="1200"/>
    <n v="4"/>
    <n v="4800"/>
    <x v="3"/>
    <x v="4"/>
    <x v="2"/>
    <x v="1"/>
  </r>
  <r>
    <s v="ORD0023"/>
    <x v="20"/>
    <x v="5"/>
    <x v="3"/>
    <n v="15"/>
    <n v="1"/>
    <n v="15"/>
    <x v="0"/>
    <x v="4"/>
    <x v="2"/>
    <x v="1"/>
  </r>
  <r>
    <s v="ORD0024"/>
    <x v="21"/>
    <x v="9"/>
    <x v="4"/>
    <n v="1200"/>
    <n v="3"/>
    <n v="3600"/>
    <x v="8"/>
    <x v="3"/>
    <x v="2"/>
    <x v="0"/>
  </r>
  <r>
    <s v="ORD0025"/>
    <x v="6"/>
    <x v="5"/>
    <x v="3"/>
    <n v="15"/>
    <n v="5"/>
    <n v="75"/>
    <x v="4"/>
    <x v="7"/>
    <x v="1"/>
    <x v="2"/>
  </r>
  <r>
    <s v="ORD0026"/>
    <x v="22"/>
    <x v="8"/>
    <x v="4"/>
    <n v="600"/>
    <n v="1"/>
    <n v="600"/>
    <x v="3"/>
    <x v="6"/>
    <x v="0"/>
    <x v="0"/>
  </r>
  <r>
    <s v="ORD0027"/>
    <x v="23"/>
    <x v="3"/>
    <x v="2"/>
    <n v="20"/>
    <n v="1"/>
    <n v="20"/>
    <x v="7"/>
    <x v="0"/>
    <x v="1"/>
    <x v="1"/>
  </r>
  <r>
    <s v="ORD0028"/>
    <x v="24"/>
    <x v="1"/>
    <x v="1"/>
    <n v="100"/>
    <n v="1"/>
    <n v="100"/>
    <x v="9"/>
    <x v="9"/>
    <x v="1"/>
    <x v="2"/>
  </r>
  <r>
    <s v="ORD0029"/>
    <x v="25"/>
    <x v="4"/>
    <x v="1"/>
    <n v="500"/>
    <n v="1"/>
    <n v="500"/>
    <x v="4"/>
    <x v="2"/>
    <x v="2"/>
    <x v="0"/>
  </r>
  <r>
    <s v="ORD0030"/>
    <x v="16"/>
    <x v="8"/>
    <x v="4"/>
    <n v="600"/>
    <n v="3"/>
    <n v="1800"/>
    <x v="1"/>
    <x v="3"/>
    <x v="4"/>
    <x v="0"/>
  </r>
  <r>
    <s v="ORD0031"/>
    <x v="21"/>
    <x v="4"/>
    <x v="1"/>
    <n v="500"/>
    <n v="1"/>
    <n v="500"/>
    <x v="2"/>
    <x v="4"/>
    <x v="4"/>
    <x v="1"/>
  </r>
  <r>
    <s v="ORD0032"/>
    <x v="4"/>
    <x v="4"/>
    <x v="1"/>
    <n v="500"/>
    <n v="4"/>
    <n v="2000"/>
    <x v="6"/>
    <x v="7"/>
    <x v="3"/>
    <x v="1"/>
  </r>
  <r>
    <s v="ORD0033"/>
    <x v="26"/>
    <x v="5"/>
    <x v="3"/>
    <n v="15"/>
    <n v="1"/>
    <n v="15"/>
    <x v="3"/>
    <x v="0"/>
    <x v="0"/>
    <x v="0"/>
  </r>
  <r>
    <s v="ORD0034"/>
    <x v="27"/>
    <x v="3"/>
    <x v="2"/>
    <n v="20"/>
    <n v="5"/>
    <n v="100"/>
    <x v="9"/>
    <x v="0"/>
    <x v="2"/>
    <x v="1"/>
  </r>
  <r>
    <s v="ORD0035"/>
    <x v="27"/>
    <x v="7"/>
    <x v="1"/>
    <n v="800"/>
    <n v="3"/>
    <n v="2400"/>
    <x v="0"/>
    <x v="2"/>
    <x v="1"/>
    <x v="2"/>
  </r>
  <r>
    <s v="ORD0036"/>
    <x v="28"/>
    <x v="9"/>
    <x v="4"/>
    <n v="1200"/>
    <n v="2"/>
    <n v="2400"/>
    <x v="4"/>
    <x v="6"/>
    <x v="3"/>
    <x v="0"/>
  </r>
  <r>
    <s v="ORD0037"/>
    <x v="29"/>
    <x v="1"/>
    <x v="1"/>
    <n v="100"/>
    <n v="3"/>
    <n v="300"/>
    <x v="6"/>
    <x v="0"/>
    <x v="0"/>
    <x v="0"/>
  </r>
  <r>
    <s v="ORD0038"/>
    <x v="30"/>
    <x v="7"/>
    <x v="1"/>
    <n v="800"/>
    <n v="3"/>
    <n v="2400"/>
    <x v="3"/>
    <x v="9"/>
    <x v="1"/>
    <x v="2"/>
  </r>
  <r>
    <s v="ORD0039"/>
    <x v="6"/>
    <x v="7"/>
    <x v="1"/>
    <n v="800"/>
    <n v="2"/>
    <n v="1600"/>
    <x v="3"/>
    <x v="1"/>
    <x v="3"/>
    <x v="2"/>
  </r>
  <r>
    <s v="ORD0040"/>
    <x v="30"/>
    <x v="2"/>
    <x v="1"/>
    <n v="150"/>
    <n v="1"/>
    <n v="150"/>
    <x v="1"/>
    <x v="7"/>
    <x v="4"/>
    <x v="1"/>
  </r>
  <r>
    <s v="ORD0041"/>
    <x v="13"/>
    <x v="5"/>
    <x v="3"/>
    <n v="15"/>
    <n v="1"/>
    <n v="15"/>
    <x v="9"/>
    <x v="5"/>
    <x v="2"/>
    <x v="0"/>
  </r>
  <r>
    <s v="ORD0042"/>
    <x v="31"/>
    <x v="1"/>
    <x v="1"/>
    <n v="100"/>
    <n v="3"/>
    <n v="300"/>
    <x v="9"/>
    <x v="9"/>
    <x v="1"/>
    <x v="0"/>
  </r>
  <r>
    <s v="ORD0043"/>
    <x v="32"/>
    <x v="3"/>
    <x v="2"/>
    <n v="20"/>
    <n v="4"/>
    <n v="80"/>
    <x v="9"/>
    <x v="2"/>
    <x v="2"/>
    <x v="1"/>
  </r>
  <r>
    <s v="ORD0044"/>
    <x v="21"/>
    <x v="2"/>
    <x v="1"/>
    <n v="150"/>
    <n v="1"/>
    <n v="150"/>
    <x v="8"/>
    <x v="4"/>
    <x v="0"/>
    <x v="1"/>
  </r>
  <r>
    <s v="ORD0045"/>
    <x v="33"/>
    <x v="9"/>
    <x v="4"/>
    <n v="1200"/>
    <n v="3"/>
    <n v="3600"/>
    <x v="7"/>
    <x v="0"/>
    <x v="2"/>
    <x v="1"/>
  </r>
  <r>
    <s v="ORD0046"/>
    <x v="34"/>
    <x v="0"/>
    <x v="0"/>
    <n v="60"/>
    <n v="2"/>
    <n v="120"/>
    <x v="5"/>
    <x v="4"/>
    <x v="0"/>
    <x v="0"/>
  </r>
  <r>
    <s v="ORD0047"/>
    <x v="30"/>
    <x v="3"/>
    <x v="2"/>
    <n v="20"/>
    <n v="2"/>
    <n v="40"/>
    <x v="8"/>
    <x v="5"/>
    <x v="4"/>
    <x v="0"/>
  </r>
  <r>
    <s v="ORD0048"/>
    <x v="35"/>
    <x v="3"/>
    <x v="2"/>
    <n v="20"/>
    <n v="5"/>
    <n v="100"/>
    <x v="9"/>
    <x v="2"/>
    <x v="1"/>
    <x v="2"/>
  </r>
  <r>
    <s v="ORD0049"/>
    <x v="36"/>
    <x v="4"/>
    <x v="1"/>
    <n v="500"/>
    <n v="4"/>
    <n v="2000"/>
    <x v="0"/>
    <x v="9"/>
    <x v="0"/>
    <x v="2"/>
  </r>
  <r>
    <s v="ORD0050"/>
    <x v="0"/>
    <x v="6"/>
    <x v="2"/>
    <n v="40"/>
    <n v="3"/>
    <n v="120"/>
    <x v="2"/>
    <x v="6"/>
    <x v="4"/>
    <x v="2"/>
  </r>
  <r>
    <s v="ORD0051"/>
    <x v="3"/>
    <x v="5"/>
    <x v="3"/>
    <n v="15"/>
    <n v="1"/>
    <n v="15"/>
    <x v="0"/>
    <x v="4"/>
    <x v="4"/>
    <x v="0"/>
  </r>
  <r>
    <s v="ORD0052"/>
    <x v="37"/>
    <x v="7"/>
    <x v="1"/>
    <n v="800"/>
    <n v="3"/>
    <n v="2400"/>
    <x v="2"/>
    <x v="1"/>
    <x v="2"/>
    <x v="1"/>
  </r>
  <r>
    <s v="ORD0053"/>
    <x v="21"/>
    <x v="0"/>
    <x v="0"/>
    <n v="60"/>
    <n v="4"/>
    <n v="240"/>
    <x v="1"/>
    <x v="8"/>
    <x v="3"/>
    <x v="2"/>
  </r>
  <r>
    <s v="ORD0054"/>
    <x v="33"/>
    <x v="2"/>
    <x v="1"/>
    <n v="150"/>
    <n v="3"/>
    <n v="450"/>
    <x v="5"/>
    <x v="6"/>
    <x v="4"/>
    <x v="1"/>
  </r>
  <r>
    <s v="ORD0055"/>
    <x v="33"/>
    <x v="6"/>
    <x v="2"/>
    <n v="40"/>
    <n v="2"/>
    <n v="80"/>
    <x v="4"/>
    <x v="3"/>
    <x v="3"/>
    <x v="2"/>
  </r>
  <r>
    <s v="ORD0056"/>
    <x v="38"/>
    <x v="2"/>
    <x v="1"/>
    <n v="150"/>
    <n v="2"/>
    <n v="300"/>
    <x v="0"/>
    <x v="3"/>
    <x v="2"/>
    <x v="2"/>
  </r>
  <r>
    <s v="ORD0057"/>
    <x v="33"/>
    <x v="4"/>
    <x v="1"/>
    <n v="500"/>
    <n v="1"/>
    <n v="500"/>
    <x v="9"/>
    <x v="8"/>
    <x v="0"/>
    <x v="0"/>
  </r>
  <r>
    <s v="ORD0058"/>
    <x v="10"/>
    <x v="4"/>
    <x v="1"/>
    <n v="500"/>
    <n v="1"/>
    <n v="500"/>
    <x v="9"/>
    <x v="9"/>
    <x v="3"/>
    <x v="0"/>
  </r>
  <r>
    <s v="ORD0059"/>
    <x v="15"/>
    <x v="2"/>
    <x v="1"/>
    <n v="150"/>
    <n v="2"/>
    <n v="300"/>
    <x v="7"/>
    <x v="3"/>
    <x v="2"/>
    <x v="0"/>
  </r>
  <r>
    <s v="ORD0060"/>
    <x v="8"/>
    <x v="5"/>
    <x v="3"/>
    <n v="15"/>
    <n v="5"/>
    <n v="75"/>
    <x v="9"/>
    <x v="3"/>
    <x v="2"/>
    <x v="1"/>
  </r>
  <r>
    <s v="ORD0061"/>
    <x v="39"/>
    <x v="9"/>
    <x v="4"/>
    <n v="1200"/>
    <n v="1"/>
    <n v="1200"/>
    <x v="9"/>
    <x v="0"/>
    <x v="3"/>
    <x v="0"/>
  </r>
  <r>
    <s v="ORD0062"/>
    <x v="16"/>
    <x v="7"/>
    <x v="1"/>
    <n v="800"/>
    <n v="5"/>
    <n v="4000"/>
    <x v="3"/>
    <x v="1"/>
    <x v="3"/>
    <x v="2"/>
  </r>
  <r>
    <s v="ORD0063"/>
    <x v="40"/>
    <x v="4"/>
    <x v="1"/>
    <n v="500"/>
    <n v="5"/>
    <n v="2500"/>
    <x v="0"/>
    <x v="5"/>
    <x v="4"/>
    <x v="2"/>
  </r>
  <r>
    <s v="ORD0064"/>
    <x v="41"/>
    <x v="9"/>
    <x v="4"/>
    <n v="1200"/>
    <n v="4"/>
    <n v="4800"/>
    <x v="1"/>
    <x v="2"/>
    <x v="3"/>
    <x v="1"/>
  </r>
  <r>
    <s v="ORD0065"/>
    <x v="42"/>
    <x v="5"/>
    <x v="3"/>
    <n v="15"/>
    <n v="3"/>
    <n v="45"/>
    <x v="0"/>
    <x v="1"/>
    <x v="1"/>
    <x v="1"/>
  </r>
  <r>
    <s v="ORD0066"/>
    <x v="0"/>
    <x v="2"/>
    <x v="1"/>
    <n v="150"/>
    <n v="2"/>
    <n v="300"/>
    <x v="6"/>
    <x v="2"/>
    <x v="3"/>
    <x v="1"/>
  </r>
  <r>
    <s v="ORD0067"/>
    <x v="43"/>
    <x v="1"/>
    <x v="1"/>
    <n v="100"/>
    <n v="3"/>
    <n v="300"/>
    <x v="8"/>
    <x v="0"/>
    <x v="0"/>
    <x v="1"/>
  </r>
  <r>
    <s v="ORD0068"/>
    <x v="20"/>
    <x v="1"/>
    <x v="1"/>
    <n v="100"/>
    <n v="1"/>
    <n v="100"/>
    <x v="5"/>
    <x v="4"/>
    <x v="0"/>
    <x v="0"/>
  </r>
  <r>
    <s v="ORD0069"/>
    <x v="44"/>
    <x v="9"/>
    <x v="4"/>
    <n v="1200"/>
    <n v="4"/>
    <n v="4800"/>
    <x v="5"/>
    <x v="6"/>
    <x v="4"/>
    <x v="1"/>
  </r>
  <r>
    <s v="ORD0070"/>
    <x v="4"/>
    <x v="5"/>
    <x v="3"/>
    <n v="15"/>
    <n v="1"/>
    <n v="15"/>
    <x v="1"/>
    <x v="6"/>
    <x v="2"/>
    <x v="2"/>
  </r>
  <r>
    <s v="ORD0071"/>
    <x v="42"/>
    <x v="2"/>
    <x v="1"/>
    <n v="150"/>
    <n v="5"/>
    <n v="750"/>
    <x v="2"/>
    <x v="2"/>
    <x v="2"/>
    <x v="1"/>
  </r>
  <r>
    <s v="ORD0072"/>
    <x v="18"/>
    <x v="7"/>
    <x v="1"/>
    <n v="800"/>
    <n v="3"/>
    <n v="2400"/>
    <x v="7"/>
    <x v="4"/>
    <x v="2"/>
    <x v="1"/>
  </r>
  <r>
    <s v="ORD0073"/>
    <x v="13"/>
    <x v="4"/>
    <x v="1"/>
    <n v="500"/>
    <n v="5"/>
    <n v="2500"/>
    <x v="1"/>
    <x v="5"/>
    <x v="2"/>
    <x v="0"/>
  </r>
  <r>
    <s v="ORD0074"/>
    <x v="45"/>
    <x v="9"/>
    <x v="4"/>
    <n v="1200"/>
    <n v="4"/>
    <n v="4800"/>
    <x v="9"/>
    <x v="3"/>
    <x v="4"/>
    <x v="0"/>
  </r>
  <r>
    <s v="ORD0075"/>
    <x v="14"/>
    <x v="1"/>
    <x v="1"/>
    <n v="100"/>
    <n v="2"/>
    <n v="200"/>
    <x v="7"/>
    <x v="6"/>
    <x v="3"/>
    <x v="1"/>
  </r>
  <r>
    <s v="ORD0076"/>
    <x v="37"/>
    <x v="8"/>
    <x v="4"/>
    <n v="600"/>
    <n v="1"/>
    <n v="600"/>
    <x v="9"/>
    <x v="3"/>
    <x v="1"/>
    <x v="2"/>
  </r>
  <r>
    <s v="ORD0077"/>
    <x v="1"/>
    <x v="1"/>
    <x v="1"/>
    <n v="100"/>
    <n v="2"/>
    <n v="200"/>
    <x v="7"/>
    <x v="4"/>
    <x v="2"/>
    <x v="2"/>
  </r>
  <r>
    <s v="ORD0078"/>
    <x v="5"/>
    <x v="2"/>
    <x v="1"/>
    <n v="150"/>
    <n v="2"/>
    <n v="300"/>
    <x v="0"/>
    <x v="8"/>
    <x v="4"/>
    <x v="0"/>
  </r>
  <r>
    <s v="ORD0079"/>
    <x v="46"/>
    <x v="0"/>
    <x v="0"/>
    <n v="60"/>
    <n v="2"/>
    <n v="120"/>
    <x v="1"/>
    <x v="2"/>
    <x v="4"/>
    <x v="0"/>
  </r>
  <r>
    <s v="ORD0080"/>
    <x v="20"/>
    <x v="0"/>
    <x v="0"/>
    <n v="60"/>
    <n v="4"/>
    <n v="240"/>
    <x v="4"/>
    <x v="1"/>
    <x v="0"/>
    <x v="1"/>
  </r>
  <r>
    <s v="ORD0081"/>
    <x v="14"/>
    <x v="1"/>
    <x v="1"/>
    <n v="100"/>
    <n v="3"/>
    <n v="300"/>
    <x v="6"/>
    <x v="9"/>
    <x v="3"/>
    <x v="0"/>
  </r>
  <r>
    <s v="ORD0082"/>
    <x v="37"/>
    <x v="4"/>
    <x v="1"/>
    <n v="500"/>
    <n v="3"/>
    <n v="1500"/>
    <x v="9"/>
    <x v="7"/>
    <x v="0"/>
    <x v="0"/>
  </r>
  <r>
    <s v="ORD0083"/>
    <x v="47"/>
    <x v="8"/>
    <x v="4"/>
    <n v="600"/>
    <n v="4"/>
    <n v="2400"/>
    <x v="0"/>
    <x v="4"/>
    <x v="4"/>
    <x v="0"/>
  </r>
  <r>
    <s v="ORD0084"/>
    <x v="22"/>
    <x v="3"/>
    <x v="2"/>
    <n v="20"/>
    <n v="5"/>
    <n v="100"/>
    <x v="3"/>
    <x v="6"/>
    <x v="3"/>
    <x v="2"/>
  </r>
  <r>
    <s v="ORD0085"/>
    <x v="48"/>
    <x v="4"/>
    <x v="1"/>
    <n v="500"/>
    <n v="5"/>
    <n v="2500"/>
    <x v="6"/>
    <x v="4"/>
    <x v="3"/>
    <x v="2"/>
  </r>
  <r>
    <s v="ORD0086"/>
    <x v="44"/>
    <x v="2"/>
    <x v="1"/>
    <n v="150"/>
    <n v="5"/>
    <n v="750"/>
    <x v="9"/>
    <x v="3"/>
    <x v="3"/>
    <x v="0"/>
  </r>
  <r>
    <s v="ORD0087"/>
    <x v="10"/>
    <x v="0"/>
    <x v="0"/>
    <n v="60"/>
    <n v="5"/>
    <n v="300"/>
    <x v="0"/>
    <x v="5"/>
    <x v="0"/>
    <x v="2"/>
  </r>
  <r>
    <s v="ORD0088"/>
    <x v="48"/>
    <x v="9"/>
    <x v="4"/>
    <n v="1200"/>
    <n v="2"/>
    <n v="2400"/>
    <x v="8"/>
    <x v="7"/>
    <x v="0"/>
    <x v="1"/>
  </r>
  <r>
    <s v="ORD0089"/>
    <x v="30"/>
    <x v="0"/>
    <x v="0"/>
    <n v="60"/>
    <n v="5"/>
    <n v="300"/>
    <x v="0"/>
    <x v="8"/>
    <x v="2"/>
    <x v="0"/>
  </r>
  <r>
    <s v="ORD0090"/>
    <x v="21"/>
    <x v="2"/>
    <x v="1"/>
    <n v="150"/>
    <n v="5"/>
    <n v="750"/>
    <x v="1"/>
    <x v="4"/>
    <x v="1"/>
    <x v="2"/>
  </r>
  <r>
    <s v="ORD0091"/>
    <x v="24"/>
    <x v="7"/>
    <x v="1"/>
    <n v="800"/>
    <n v="4"/>
    <n v="3200"/>
    <x v="7"/>
    <x v="4"/>
    <x v="4"/>
    <x v="1"/>
  </r>
  <r>
    <s v="ORD0092"/>
    <x v="33"/>
    <x v="4"/>
    <x v="1"/>
    <n v="500"/>
    <n v="2"/>
    <n v="1000"/>
    <x v="3"/>
    <x v="6"/>
    <x v="3"/>
    <x v="0"/>
  </r>
  <r>
    <s v="ORD0093"/>
    <x v="34"/>
    <x v="9"/>
    <x v="4"/>
    <n v="1200"/>
    <n v="5"/>
    <n v="6000"/>
    <x v="5"/>
    <x v="2"/>
    <x v="3"/>
    <x v="0"/>
  </r>
  <r>
    <s v="ORD0094"/>
    <x v="45"/>
    <x v="6"/>
    <x v="2"/>
    <n v="40"/>
    <n v="5"/>
    <n v="200"/>
    <x v="7"/>
    <x v="7"/>
    <x v="2"/>
    <x v="0"/>
  </r>
  <r>
    <s v="ORD0095"/>
    <x v="9"/>
    <x v="2"/>
    <x v="1"/>
    <n v="150"/>
    <n v="4"/>
    <n v="600"/>
    <x v="8"/>
    <x v="0"/>
    <x v="0"/>
    <x v="0"/>
  </r>
  <r>
    <s v="ORD0096"/>
    <x v="40"/>
    <x v="2"/>
    <x v="1"/>
    <n v="150"/>
    <n v="3"/>
    <n v="450"/>
    <x v="9"/>
    <x v="0"/>
    <x v="1"/>
    <x v="2"/>
  </r>
  <r>
    <s v="ORD0097"/>
    <x v="45"/>
    <x v="5"/>
    <x v="3"/>
    <n v="15"/>
    <n v="5"/>
    <n v="75"/>
    <x v="3"/>
    <x v="9"/>
    <x v="1"/>
    <x v="1"/>
  </r>
  <r>
    <s v="ORD0098"/>
    <x v="22"/>
    <x v="2"/>
    <x v="1"/>
    <n v="150"/>
    <n v="2"/>
    <n v="300"/>
    <x v="8"/>
    <x v="5"/>
    <x v="3"/>
    <x v="1"/>
  </r>
  <r>
    <s v="ORD0099"/>
    <x v="36"/>
    <x v="8"/>
    <x v="4"/>
    <n v="600"/>
    <n v="5"/>
    <n v="3000"/>
    <x v="6"/>
    <x v="7"/>
    <x v="0"/>
    <x v="2"/>
  </r>
  <r>
    <s v="ORD0100"/>
    <x v="41"/>
    <x v="0"/>
    <x v="0"/>
    <n v="60"/>
    <n v="1"/>
    <n v="60"/>
    <x v="9"/>
    <x v="4"/>
    <x v="4"/>
    <x v="0"/>
  </r>
  <r>
    <s v="ORD0101"/>
    <x v="13"/>
    <x v="5"/>
    <x v="3"/>
    <n v="15"/>
    <n v="5"/>
    <n v="75"/>
    <x v="2"/>
    <x v="2"/>
    <x v="3"/>
    <x v="1"/>
  </r>
  <r>
    <s v="ORD0102"/>
    <x v="47"/>
    <x v="4"/>
    <x v="1"/>
    <n v="500"/>
    <n v="2"/>
    <n v="1000"/>
    <x v="5"/>
    <x v="6"/>
    <x v="3"/>
    <x v="1"/>
  </r>
  <r>
    <s v="ORD0103"/>
    <x v="0"/>
    <x v="3"/>
    <x v="2"/>
    <n v="20"/>
    <n v="2"/>
    <n v="40"/>
    <x v="6"/>
    <x v="9"/>
    <x v="3"/>
    <x v="1"/>
  </r>
  <r>
    <s v="ORD0104"/>
    <x v="49"/>
    <x v="6"/>
    <x v="2"/>
    <n v="40"/>
    <n v="5"/>
    <n v="200"/>
    <x v="9"/>
    <x v="3"/>
    <x v="0"/>
    <x v="1"/>
  </r>
  <r>
    <s v="ORD0105"/>
    <x v="42"/>
    <x v="6"/>
    <x v="2"/>
    <n v="40"/>
    <n v="1"/>
    <n v="40"/>
    <x v="9"/>
    <x v="6"/>
    <x v="0"/>
    <x v="1"/>
  </r>
  <r>
    <s v="ORD0106"/>
    <x v="33"/>
    <x v="3"/>
    <x v="2"/>
    <n v="20"/>
    <n v="3"/>
    <n v="60"/>
    <x v="3"/>
    <x v="9"/>
    <x v="3"/>
    <x v="1"/>
  </r>
  <r>
    <s v="ORD0107"/>
    <x v="38"/>
    <x v="6"/>
    <x v="2"/>
    <n v="40"/>
    <n v="3"/>
    <n v="120"/>
    <x v="3"/>
    <x v="3"/>
    <x v="2"/>
    <x v="0"/>
  </r>
  <r>
    <s v="ORD0108"/>
    <x v="42"/>
    <x v="1"/>
    <x v="1"/>
    <n v="100"/>
    <n v="2"/>
    <n v="200"/>
    <x v="7"/>
    <x v="5"/>
    <x v="3"/>
    <x v="1"/>
  </r>
  <r>
    <s v="ORD0109"/>
    <x v="31"/>
    <x v="6"/>
    <x v="2"/>
    <n v="40"/>
    <n v="5"/>
    <n v="200"/>
    <x v="6"/>
    <x v="0"/>
    <x v="3"/>
    <x v="2"/>
  </r>
  <r>
    <s v="ORD0110"/>
    <x v="36"/>
    <x v="4"/>
    <x v="1"/>
    <n v="500"/>
    <n v="5"/>
    <n v="2500"/>
    <x v="3"/>
    <x v="3"/>
    <x v="1"/>
    <x v="1"/>
  </r>
  <r>
    <s v="ORD0111"/>
    <x v="43"/>
    <x v="7"/>
    <x v="1"/>
    <n v="800"/>
    <n v="4"/>
    <n v="3200"/>
    <x v="0"/>
    <x v="8"/>
    <x v="2"/>
    <x v="2"/>
  </r>
  <r>
    <s v="ORD0112"/>
    <x v="34"/>
    <x v="8"/>
    <x v="4"/>
    <n v="600"/>
    <n v="2"/>
    <n v="1200"/>
    <x v="5"/>
    <x v="3"/>
    <x v="4"/>
    <x v="0"/>
  </r>
  <r>
    <s v="ORD0113"/>
    <x v="38"/>
    <x v="5"/>
    <x v="3"/>
    <n v="15"/>
    <n v="5"/>
    <n v="75"/>
    <x v="5"/>
    <x v="1"/>
    <x v="0"/>
    <x v="1"/>
  </r>
  <r>
    <s v="ORD0114"/>
    <x v="20"/>
    <x v="0"/>
    <x v="0"/>
    <n v="60"/>
    <n v="1"/>
    <n v="60"/>
    <x v="0"/>
    <x v="4"/>
    <x v="2"/>
    <x v="1"/>
  </r>
  <r>
    <s v="ORD0115"/>
    <x v="50"/>
    <x v="0"/>
    <x v="0"/>
    <n v="60"/>
    <n v="3"/>
    <n v="180"/>
    <x v="3"/>
    <x v="5"/>
    <x v="1"/>
    <x v="2"/>
  </r>
  <r>
    <s v="ORD0116"/>
    <x v="38"/>
    <x v="7"/>
    <x v="1"/>
    <n v="800"/>
    <n v="4"/>
    <n v="3200"/>
    <x v="0"/>
    <x v="8"/>
    <x v="1"/>
    <x v="2"/>
  </r>
  <r>
    <s v="ORD0117"/>
    <x v="51"/>
    <x v="3"/>
    <x v="2"/>
    <n v="20"/>
    <n v="1"/>
    <n v="20"/>
    <x v="7"/>
    <x v="0"/>
    <x v="2"/>
    <x v="2"/>
  </r>
  <r>
    <s v="ORD0118"/>
    <x v="16"/>
    <x v="1"/>
    <x v="1"/>
    <n v="100"/>
    <n v="5"/>
    <n v="500"/>
    <x v="2"/>
    <x v="4"/>
    <x v="1"/>
    <x v="2"/>
  </r>
  <r>
    <s v="ORD0119"/>
    <x v="42"/>
    <x v="4"/>
    <x v="1"/>
    <n v="500"/>
    <n v="2"/>
    <n v="1000"/>
    <x v="8"/>
    <x v="9"/>
    <x v="3"/>
    <x v="1"/>
  </r>
  <r>
    <s v="ORD0120"/>
    <x v="29"/>
    <x v="7"/>
    <x v="1"/>
    <n v="800"/>
    <n v="5"/>
    <n v="4000"/>
    <x v="1"/>
    <x v="2"/>
    <x v="3"/>
    <x v="2"/>
  </r>
  <r>
    <s v="ORD0121"/>
    <x v="36"/>
    <x v="4"/>
    <x v="1"/>
    <n v="500"/>
    <n v="1"/>
    <n v="500"/>
    <x v="2"/>
    <x v="3"/>
    <x v="4"/>
    <x v="1"/>
  </r>
  <r>
    <s v="ORD0122"/>
    <x v="52"/>
    <x v="7"/>
    <x v="1"/>
    <n v="800"/>
    <n v="3"/>
    <n v="2400"/>
    <x v="2"/>
    <x v="5"/>
    <x v="2"/>
    <x v="0"/>
  </r>
  <r>
    <s v="ORD0123"/>
    <x v="20"/>
    <x v="5"/>
    <x v="3"/>
    <n v="15"/>
    <n v="3"/>
    <n v="45"/>
    <x v="8"/>
    <x v="6"/>
    <x v="4"/>
    <x v="0"/>
  </r>
  <r>
    <s v="ORD0124"/>
    <x v="16"/>
    <x v="5"/>
    <x v="3"/>
    <n v="15"/>
    <n v="1"/>
    <n v="15"/>
    <x v="0"/>
    <x v="7"/>
    <x v="4"/>
    <x v="1"/>
  </r>
  <r>
    <s v="ORD0125"/>
    <x v="20"/>
    <x v="4"/>
    <x v="1"/>
    <n v="500"/>
    <n v="1"/>
    <n v="500"/>
    <x v="1"/>
    <x v="2"/>
    <x v="1"/>
    <x v="2"/>
  </r>
  <r>
    <s v="ORD0126"/>
    <x v="26"/>
    <x v="9"/>
    <x v="4"/>
    <n v="1200"/>
    <n v="5"/>
    <n v="6000"/>
    <x v="3"/>
    <x v="9"/>
    <x v="4"/>
    <x v="1"/>
  </r>
  <r>
    <s v="ORD0127"/>
    <x v="36"/>
    <x v="3"/>
    <x v="2"/>
    <n v="20"/>
    <n v="3"/>
    <n v="60"/>
    <x v="0"/>
    <x v="3"/>
    <x v="0"/>
    <x v="2"/>
  </r>
  <r>
    <s v="ORD0128"/>
    <x v="53"/>
    <x v="2"/>
    <x v="1"/>
    <n v="150"/>
    <n v="2"/>
    <n v="300"/>
    <x v="1"/>
    <x v="3"/>
    <x v="3"/>
    <x v="0"/>
  </r>
  <r>
    <s v="ORD0129"/>
    <x v="14"/>
    <x v="6"/>
    <x v="2"/>
    <n v="40"/>
    <n v="5"/>
    <n v="200"/>
    <x v="1"/>
    <x v="0"/>
    <x v="0"/>
    <x v="1"/>
  </r>
  <r>
    <s v="ORD0130"/>
    <x v="16"/>
    <x v="2"/>
    <x v="1"/>
    <n v="150"/>
    <n v="5"/>
    <n v="750"/>
    <x v="5"/>
    <x v="6"/>
    <x v="3"/>
    <x v="2"/>
  </r>
  <r>
    <s v="ORD0131"/>
    <x v="14"/>
    <x v="6"/>
    <x v="2"/>
    <n v="40"/>
    <n v="2"/>
    <n v="80"/>
    <x v="7"/>
    <x v="9"/>
    <x v="2"/>
    <x v="1"/>
  </r>
  <r>
    <s v="ORD0132"/>
    <x v="18"/>
    <x v="4"/>
    <x v="1"/>
    <n v="500"/>
    <n v="2"/>
    <n v="1000"/>
    <x v="3"/>
    <x v="9"/>
    <x v="0"/>
    <x v="1"/>
  </r>
  <r>
    <s v="ORD0133"/>
    <x v="20"/>
    <x v="7"/>
    <x v="1"/>
    <n v="800"/>
    <n v="1"/>
    <n v="800"/>
    <x v="1"/>
    <x v="0"/>
    <x v="1"/>
    <x v="1"/>
  </r>
  <r>
    <s v="ORD0134"/>
    <x v="23"/>
    <x v="4"/>
    <x v="1"/>
    <n v="500"/>
    <n v="5"/>
    <n v="2500"/>
    <x v="5"/>
    <x v="9"/>
    <x v="4"/>
    <x v="1"/>
  </r>
  <r>
    <s v="ORD0135"/>
    <x v="16"/>
    <x v="3"/>
    <x v="2"/>
    <n v="20"/>
    <n v="1"/>
    <n v="20"/>
    <x v="3"/>
    <x v="5"/>
    <x v="2"/>
    <x v="1"/>
  </r>
  <r>
    <s v="ORD0136"/>
    <x v="35"/>
    <x v="9"/>
    <x v="4"/>
    <n v="1200"/>
    <n v="2"/>
    <n v="2400"/>
    <x v="7"/>
    <x v="1"/>
    <x v="3"/>
    <x v="0"/>
  </r>
  <r>
    <s v="ORD0137"/>
    <x v="1"/>
    <x v="2"/>
    <x v="1"/>
    <n v="150"/>
    <n v="3"/>
    <n v="450"/>
    <x v="4"/>
    <x v="1"/>
    <x v="0"/>
    <x v="2"/>
  </r>
  <r>
    <s v="ORD0138"/>
    <x v="35"/>
    <x v="2"/>
    <x v="1"/>
    <n v="150"/>
    <n v="5"/>
    <n v="750"/>
    <x v="2"/>
    <x v="8"/>
    <x v="2"/>
    <x v="0"/>
  </r>
  <r>
    <s v="ORD0139"/>
    <x v="5"/>
    <x v="7"/>
    <x v="1"/>
    <n v="800"/>
    <n v="2"/>
    <n v="1600"/>
    <x v="6"/>
    <x v="2"/>
    <x v="3"/>
    <x v="0"/>
  </r>
  <r>
    <s v="ORD0140"/>
    <x v="38"/>
    <x v="2"/>
    <x v="1"/>
    <n v="150"/>
    <n v="2"/>
    <n v="300"/>
    <x v="3"/>
    <x v="5"/>
    <x v="0"/>
    <x v="2"/>
  </r>
  <r>
    <s v="ORD0141"/>
    <x v="50"/>
    <x v="4"/>
    <x v="1"/>
    <n v="500"/>
    <n v="2"/>
    <n v="1000"/>
    <x v="2"/>
    <x v="5"/>
    <x v="3"/>
    <x v="2"/>
  </r>
  <r>
    <s v="ORD0142"/>
    <x v="33"/>
    <x v="4"/>
    <x v="1"/>
    <n v="500"/>
    <n v="3"/>
    <n v="1500"/>
    <x v="4"/>
    <x v="5"/>
    <x v="4"/>
    <x v="2"/>
  </r>
  <r>
    <s v="ORD0143"/>
    <x v="43"/>
    <x v="9"/>
    <x v="4"/>
    <n v="1200"/>
    <n v="2"/>
    <n v="2400"/>
    <x v="9"/>
    <x v="3"/>
    <x v="3"/>
    <x v="0"/>
  </r>
  <r>
    <s v="ORD0144"/>
    <x v="51"/>
    <x v="6"/>
    <x v="2"/>
    <n v="40"/>
    <n v="2"/>
    <n v="80"/>
    <x v="6"/>
    <x v="8"/>
    <x v="4"/>
    <x v="0"/>
  </r>
  <r>
    <s v="ORD0145"/>
    <x v="7"/>
    <x v="2"/>
    <x v="1"/>
    <n v="150"/>
    <n v="2"/>
    <n v="300"/>
    <x v="6"/>
    <x v="7"/>
    <x v="0"/>
    <x v="0"/>
  </r>
  <r>
    <s v="ORD0146"/>
    <x v="45"/>
    <x v="2"/>
    <x v="1"/>
    <n v="150"/>
    <n v="2"/>
    <n v="300"/>
    <x v="0"/>
    <x v="6"/>
    <x v="0"/>
    <x v="2"/>
  </r>
  <r>
    <s v="ORD0147"/>
    <x v="19"/>
    <x v="0"/>
    <x v="0"/>
    <n v="60"/>
    <n v="5"/>
    <n v="300"/>
    <x v="9"/>
    <x v="3"/>
    <x v="3"/>
    <x v="1"/>
  </r>
  <r>
    <s v="ORD0148"/>
    <x v="48"/>
    <x v="1"/>
    <x v="1"/>
    <n v="100"/>
    <n v="4"/>
    <n v="400"/>
    <x v="1"/>
    <x v="8"/>
    <x v="1"/>
    <x v="0"/>
  </r>
  <r>
    <s v="ORD0149"/>
    <x v="1"/>
    <x v="0"/>
    <x v="0"/>
    <n v="60"/>
    <n v="3"/>
    <n v="180"/>
    <x v="6"/>
    <x v="0"/>
    <x v="4"/>
    <x v="1"/>
  </r>
  <r>
    <s v="ORD0150"/>
    <x v="32"/>
    <x v="5"/>
    <x v="3"/>
    <n v="15"/>
    <n v="4"/>
    <n v="60"/>
    <x v="7"/>
    <x v="9"/>
    <x v="4"/>
    <x v="0"/>
  </r>
  <r>
    <s v="ORD0151"/>
    <x v="54"/>
    <x v="8"/>
    <x v="4"/>
    <n v="600"/>
    <n v="4"/>
    <n v="2400"/>
    <x v="9"/>
    <x v="8"/>
    <x v="1"/>
    <x v="1"/>
  </r>
  <r>
    <s v="ORD0152"/>
    <x v="47"/>
    <x v="2"/>
    <x v="1"/>
    <n v="150"/>
    <n v="1"/>
    <n v="150"/>
    <x v="2"/>
    <x v="7"/>
    <x v="4"/>
    <x v="2"/>
  </r>
  <r>
    <s v="ORD0153"/>
    <x v="20"/>
    <x v="2"/>
    <x v="1"/>
    <n v="150"/>
    <n v="5"/>
    <n v="750"/>
    <x v="4"/>
    <x v="1"/>
    <x v="3"/>
    <x v="1"/>
  </r>
  <r>
    <s v="ORD0154"/>
    <x v="11"/>
    <x v="1"/>
    <x v="1"/>
    <n v="100"/>
    <n v="2"/>
    <n v="200"/>
    <x v="2"/>
    <x v="2"/>
    <x v="0"/>
    <x v="2"/>
  </r>
  <r>
    <s v="ORD0155"/>
    <x v="19"/>
    <x v="9"/>
    <x v="4"/>
    <n v="1200"/>
    <n v="4"/>
    <n v="4800"/>
    <x v="4"/>
    <x v="7"/>
    <x v="2"/>
    <x v="1"/>
  </r>
  <r>
    <s v="ORD0156"/>
    <x v="42"/>
    <x v="2"/>
    <x v="1"/>
    <n v="150"/>
    <n v="4"/>
    <n v="600"/>
    <x v="3"/>
    <x v="5"/>
    <x v="3"/>
    <x v="0"/>
  </r>
  <r>
    <s v="ORD0157"/>
    <x v="32"/>
    <x v="4"/>
    <x v="1"/>
    <n v="500"/>
    <n v="3"/>
    <n v="1500"/>
    <x v="4"/>
    <x v="2"/>
    <x v="2"/>
    <x v="1"/>
  </r>
  <r>
    <s v="ORD0158"/>
    <x v="37"/>
    <x v="7"/>
    <x v="1"/>
    <n v="800"/>
    <n v="3"/>
    <n v="2400"/>
    <x v="8"/>
    <x v="5"/>
    <x v="0"/>
    <x v="1"/>
  </r>
  <r>
    <s v="ORD0159"/>
    <x v="29"/>
    <x v="3"/>
    <x v="2"/>
    <n v="20"/>
    <n v="2"/>
    <n v="40"/>
    <x v="5"/>
    <x v="3"/>
    <x v="4"/>
    <x v="0"/>
  </r>
  <r>
    <s v="ORD0160"/>
    <x v="48"/>
    <x v="8"/>
    <x v="4"/>
    <n v="600"/>
    <n v="3"/>
    <n v="1800"/>
    <x v="3"/>
    <x v="2"/>
    <x v="4"/>
    <x v="0"/>
  </r>
  <r>
    <s v="ORD0161"/>
    <x v="49"/>
    <x v="1"/>
    <x v="1"/>
    <n v="100"/>
    <n v="1"/>
    <n v="100"/>
    <x v="1"/>
    <x v="8"/>
    <x v="2"/>
    <x v="2"/>
  </r>
  <r>
    <s v="ORD0162"/>
    <x v="28"/>
    <x v="4"/>
    <x v="1"/>
    <n v="500"/>
    <n v="2"/>
    <n v="1000"/>
    <x v="3"/>
    <x v="9"/>
    <x v="2"/>
    <x v="2"/>
  </r>
  <r>
    <s v="ORD0163"/>
    <x v="13"/>
    <x v="0"/>
    <x v="0"/>
    <n v="60"/>
    <n v="2"/>
    <n v="120"/>
    <x v="8"/>
    <x v="4"/>
    <x v="3"/>
    <x v="2"/>
  </r>
  <r>
    <s v="ORD0164"/>
    <x v="44"/>
    <x v="2"/>
    <x v="1"/>
    <n v="150"/>
    <n v="5"/>
    <n v="750"/>
    <x v="6"/>
    <x v="6"/>
    <x v="0"/>
    <x v="1"/>
  </r>
  <r>
    <s v="ORD0165"/>
    <x v="0"/>
    <x v="5"/>
    <x v="3"/>
    <n v="15"/>
    <n v="1"/>
    <n v="15"/>
    <x v="5"/>
    <x v="0"/>
    <x v="1"/>
    <x v="1"/>
  </r>
  <r>
    <s v="ORD0166"/>
    <x v="40"/>
    <x v="8"/>
    <x v="4"/>
    <n v="600"/>
    <n v="4"/>
    <n v="2400"/>
    <x v="8"/>
    <x v="4"/>
    <x v="2"/>
    <x v="1"/>
  </r>
  <r>
    <s v="ORD0167"/>
    <x v="1"/>
    <x v="9"/>
    <x v="4"/>
    <n v="1200"/>
    <n v="2"/>
    <n v="2400"/>
    <x v="3"/>
    <x v="7"/>
    <x v="2"/>
    <x v="2"/>
  </r>
  <r>
    <s v="ORD0168"/>
    <x v="21"/>
    <x v="7"/>
    <x v="1"/>
    <n v="800"/>
    <n v="5"/>
    <n v="4000"/>
    <x v="6"/>
    <x v="5"/>
    <x v="0"/>
    <x v="1"/>
  </r>
  <r>
    <s v="ORD0169"/>
    <x v="34"/>
    <x v="9"/>
    <x v="4"/>
    <n v="1200"/>
    <n v="2"/>
    <n v="2400"/>
    <x v="2"/>
    <x v="2"/>
    <x v="3"/>
    <x v="2"/>
  </r>
  <r>
    <s v="ORD0170"/>
    <x v="47"/>
    <x v="7"/>
    <x v="1"/>
    <n v="800"/>
    <n v="1"/>
    <n v="800"/>
    <x v="0"/>
    <x v="1"/>
    <x v="4"/>
    <x v="1"/>
  </r>
  <r>
    <s v="ORD0171"/>
    <x v="47"/>
    <x v="2"/>
    <x v="1"/>
    <n v="150"/>
    <n v="2"/>
    <n v="300"/>
    <x v="7"/>
    <x v="4"/>
    <x v="3"/>
    <x v="2"/>
  </r>
  <r>
    <s v="ORD0172"/>
    <x v="8"/>
    <x v="5"/>
    <x v="3"/>
    <n v="15"/>
    <n v="1"/>
    <n v="15"/>
    <x v="5"/>
    <x v="5"/>
    <x v="0"/>
    <x v="0"/>
  </r>
  <r>
    <s v="ORD0173"/>
    <x v="47"/>
    <x v="9"/>
    <x v="4"/>
    <n v="1200"/>
    <n v="1"/>
    <n v="1200"/>
    <x v="3"/>
    <x v="7"/>
    <x v="3"/>
    <x v="2"/>
  </r>
  <r>
    <s v="ORD0174"/>
    <x v="10"/>
    <x v="2"/>
    <x v="1"/>
    <n v="150"/>
    <n v="2"/>
    <n v="300"/>
    <x v="5"/>
    <x v="9"/>
    <x v="0"/>
    <x v="1"/>
  </r>
  <r>
    <s v="ORD0175"/>
    <x v="21"/>
    <x v="6"/>
    <x v="2"/>
    <n v="40"/>
    <n v="5"/>
    <n v="200"/>
    <x v="5"/>
    <x v="0"/>
    <x v="0"/>
    <x v="0"/>
  </r>
  <r>
    <s v="ORD0176"/>
    <x v="55"/>
    <x v="5"/>
    <x v="3"/>
    <n v="15"/>
    <n v="1"/>
    <n v="15"/>
    <x v="6"/>
    <x v="6"/>
    <x v="1"/>
    <x v="2"/>
  </r>
  <r>
    <s v="ORD0177"/>
    <x v="0"/>
    <x v="5"/>
    <x v="3"/>
    <n v="15"/>
    <n v="5"/>
    <n v="75"/>
    <x v="5"/>
    <x v="1"/>
    <x v="2"/>
    <x v="1"/>
  </r>
  <r>
    <s v="ORD0178"/>
    <x v="48"/>
    <x v="4"/>
    <x v="1"/>
    <n v="500"/>
    <n v="3"/>
    <n v="1500"/>
    <x v="1"/>
    <x v="9"/>
    <x v="3"/>
    <x v="2"/>
  </r>
  <r>
    <s v="ORD0179"/>
    <x v="45"/>
    <x v="6"/>
    <x v="2"/>
    <n v="40"/>
    <n v="1"/>
    <n v="40"/>
    <x v="3"/>
    <x v="7"/>
    <x v="3"/>
    <x v="0"/>
  </r>
  <r>
    <s v="ORD0180"/>
    <x v="12"/>
    <x v="9"/>
    <x v="4"/>
    <n v="1200"/>
    <n v="3"/>
    <n v="3600"/>
    <x v="5"/>
    <x v="6"/>
    <x v="4"/>
    <x v="2"/>
  </r>
  <r>
    <s v="ORD0181"/>
    <x v="56"/>
    <x v="0"/>
    <x v="0"/>
    <n v="60"/>
    <n v="2"/>
    <n v="120"/>
    <x v="5"/>
    <x v="8"/>
    <x v="0"/>
    <x v="0"/>
  </r>
  <r>
    <s v="ORD0182"/>
    <x v="27"/>
    <x v="3"/>
    <x v="2"/>
    <n v="20"/>
    <n v="5"/>
    <n v="100"/>
    <x v="0"/>
    <x v="2"/>
    <x v="3"/>
    <x v="2"/>
  </r>
  <r>
    <s v="ORD0183"/>
    <x v="45"/>
    <x v="8"/>
    <x v="4"/>
    <n v="600"/>
    <n v="1"/>
    <n v="600"/>
    <x v="0"/>
    <x v="7"/>
    <x v="0"/>
    <x v="1"/>
  </r>
  <r>
    <s v="ORD0184"/>
    <x v="9"/>
    <x v="5"/>
    <x v="3"/>
    <n v="15"/>
    <n v="5"/>
    <n v="75"/>
    <x v="7"/>
    <x v="5"/>
    <x v="0"/>
    <x v="1"/>
  </r>
  <r>
    <s v="ORD0185"/>
    <x v="17"/>
    <x v="3"/>
    <x v="2"/>
    <n v="20"/>
    <n v="1"/>
    <n v="20"/>
    <x v="8"/>
    <x v="3"/>
    <x v="0"/>
    <x v="2"/>
  </r>
  <r>
    <s v="ORD0186"/>
    <x v="6"/>
    <x v="8"/>
    <x v="4"/>
    <n v="600"/>
    <n v="4"/>
    <n v="2400"/>
    <x v="6"/>
    <x v="0"/>
    <x v="3"/>
    <x v="2"/>
  </r>
  <r>
    <s v="ORD0187"/>
    <x v="10"/>
    <x v="7"/>
    <x v="1"/>
    <n v="800"/>
    <n v="3"/>
    <n v="2400"/>
    <x v="2"/>
    <x v="0"/>
    <x v="3"/>
    <x v="1"/>
  </r>
  <r>
    <s v="ORD0188"/>
    <x v="22"/>
    <x v="5"/>
    <x v="3"/>
    <n v="15"/>
    <n v="1"/>
    <n v="15"/>
    <x v="2"/>
    <x v="6"/>
    <x v="1"/>
    <x v="2"/>
  </r>
  <r>
    <s v="ORD0189"/>
    <x v="16"/>
    <x v="7"/>
    <x v="1"/>
    <n v="800"/>
    <n v="3"/>
    <n v="2400"/>
    <x v="9"/>
    <x v="4"/>
    <x v="1"/>
    <x v="2"/>
  </r>
  <r>
    <s v="ORD0190"/>
    <x v="20"/>
    <x v="0"/>
    <x v="0"/>
    <n v="60"/>
    <n v="1"/>
    <n v="60"/>
    <x v="4"/>
    <x v="4"/>
    <x v="3"/>
    <x v="2"/>
  </r>
  <r>
    <s v="ORD0191"/>
    <x v="47"/>
    <x v="6"/>
    <x v="2"/>
    <n v="40"/>
    <n v="4"/>
    <n v="160"/>
    <x v="2"/>
    <x v="7"/>
    <x v="1"/>
    <x v="1"/>
  </r>
  <r>
    <s v="ORD0192"/>
    <x v="43"/>
    <x v="1"/>
    <x v="1"/>
    <n v="100"/>
    <n v="3"/>
    <n v="300"/>
    <x v="4"/>
    <x v="3"/>
    <x v="4"/>
    <x v="1"/>
  </r>
  <r>
    <s v="ORD0193"/>
    <x v="40"/>
    <x v="5"/>
    <x v="3"/>
    <n v="15"/>
    <n v="5"/>
    <n v="75"/>
    <x v="5"/>
    <x v="9"/>
    <x v="1"/>
    <x v="1"/>
  </r>
  <r>
    <s v="ORD0194"/>
    <x v="13"/>
    <x v="6"/>
    <x v="2"/>
    <n v="40"/>
    <n v="4"/>
    <n v="160"/>
    <x v="2"/>
    <x v="1"/>
    <x v="0"/>
    <x v="0"/>
  </r>
  <r>
    <s v="ORD0195"/>
    <x v="4"/>
    <x v="4"/>
    <x v="1"/>
    <n v="500"/>
    <n v="3"/>
    <n v="1500"/>
    <x v="3"/>
    <x v="2"/>
    <x v="4"/>
    <x v="0"/>
  </r>
  <r>
    <s v="ORD0196"/>
    <x v="12"/>
    <x v="1"/>
    <x v="1"/>
    <n v="100"/>
    <n v="5"/>
    <n v="500"/>
    <x v="7"/>
    <x v="7"/>
    <x v="0"/>
    <x v="1"/>
  </r>
  <r>
    <s v="ORD0197"/>
    <x v="8"/>
    <x v="0"/>
    <x v="0"/>
    <n v="60"/>
    <n v="2"/>
    <n v="120"/>
    <x v="6"/>
    <x v="2"/>
    <x v="4"/>
    <x v="2"/>
  </r>
  <r>
    <s v="ORD0198"/>
    <x v="13"/>
    <x v="7"/>
    <x v="1"/>
    <n v="800"/>
    <n v="4"/>
    <n v="3200"/>
    <x v="9"/>
    <x v="7"/>
    <x v="1"/>
    <x v="1"/>
  </r>
  <r>
    <s v="ORD0199"/>
    <x v="49"/>
    <x v="4"/>
    <x v="1"/>
    <n v="500"/>
    <n v="3"/>
    <n v="1500"/>
    <x v="8"/>
    <x v="3"/>
    <x v="2"/>
    <x v="2"/>
  </r>
  <r>
    <s v="ORD0200"/>
    <x v="16"/>
    <x v="5"/>
    <x v="3"/>
    <n v="15"/>
    <n v="2"/>
    <n v="30"/>
    <x v="8"/>
    <x v="8"/>
    <x v="0"/>
    <x v="2"/>
  </r>
  <r>
    <s v="ORD0201"/>
    <x v="24"/>
    <x v="5"/>
    <x v="3"/>
    <n v="15"/>
    <n v="4"/>
    <n v="60"/>
    <x v="6"/>
    <x v="1"/>
    <x v="2"/>
    <x v="2"/>
  </r>
  <r>
    <s v="ORD0202"/>
    <x v="57"/>
    <x v="4"/>
    <x v="1"/>
    <n v="500"/>
    <n v="2"/>
    <n v="1000"/>
    <x v="7"/>
    <x v="5"/>
    <x v="2"/>
    <x v="0"/>
  </r>
  <r>
    <s v="ORD0203"/>
    <x v="57"/>
    <x v="9"/>
    <x v="4"/>
    <n v="1200"/>
    <n v="3"/>
    <n v="3600"/>
    <x v="2"/>
    <x v="3"/>
    <x v="0"/>
    <x v="2"/>
  </r>
  <r>
    <s v="ORD0204"/>
    <x v="7"/>
    <x v="0"/>
    <x v="0"/>
    <n v="60"/>
    <n v="5"/>
    <n v="300"/>
    <x v="9"/>
    <x v="5"/>
    <x v="4"/>
    <x v="1"/>
  </r>
  <r>
    <s v="ORD0205"/>
    <x v="51"/>
    <x v="1"/>
    <x v="1"/>
    <n v="100"/>
    <n v="2"/>
    <n v="200"/>
    <x v="5"/>
    <x v="4"/>
    <x v="3"/>
    <x v="2"/>
  </r>
  <r>
    <s v="ORD0206"/>
    <x v="25"/>
    <x v="8"/>
    <x v="4"/>
    <n v="600"/>
    <n v="5"/>
    <n v="3000"/>
    <x v="0"/>
    <x v="5"/>
    <x v="1"/>
    <x v="1"/>
  </r>
  <r>
    <s v="ORD0207"/>
    <x v="50"/>
    <x v="8"/>
    <x v="4"/>
    <n v="600"/>
    <n v="1"/>
    <n v="600"/>
    <x v="2"/>
    <x v="5"/>
    <x v="2"/>
    <x v="2"/>
  </r>
  <r>
    <s v="ORD0208"/>
    <x v="58"/>
    <x v="9"/>
    <x v="4"/>
    <n v="1200"/>
    <n v="3"/>
    <n v="3600"/>
    <x v="2"/>
    <x v="5"/>
    <x v="3"/>
    <x v="2"/>
  </r>
  <r>
    <s v="ORD0209"/>
    <x v="54"/>
    <x v="6"/>
    <x v="2"/>
    <n v="40"/>
    <n v="5"/>
    <n v="200"/>
    <x v="7"/>
    <x v="3"/>
    <x v="3"/>
    <x v="2"/>
  </r>
  <r>
    <s v="ORD0210"/>
    <x v="53"/>
    <x v="7"/>
    <x v="1"/>
    <n v="800"/>
    <n v="3"/>
    <n v="2400"/>
    <x v="9"/>
    <x v="0"/>
    <x v="3"/>
    <x v="2"/>
  </r>
  <r>
    <s v="ORD0211"/>
    <x v="10"/>
    <x v="4"/>
    <x v="1"/>
    <n v="500"/>
    <n v="1"/>
    <n v="500"/>
    <x v="5"/>
    <x v="5"/>
    <x v="4"/>
    <x v="1"/>
  </r>
  <r>
    <s v="ORD0212"/>
    <x v="46"/>
    <x v="3"/>
    <x v="2"/>
    <n v="20"/>
    <n v="4"/>
    <n v="80"/>
    <x v="0"/>
    <x v="4"/>
    <x v="0"/>
    <x v="2"/>
  </r>
  <r>
    <s v="ORD0213"/>
    <x v="48"/>
    <x v="7"/>
    <x v="1"/>
    <n v="800"/>
    <n v="1"/>
    <n v="800"/>
    <x v="9"/>
    <x v="8"/>
    <x v="1"/>
    <x v="0"/>
  </r>
  <r>
    <s v="ORD0214"/>
    <x v="36"/>
    <x v="2"/>
    <x v="1"/>
    <n v="150"/>
    <n v="5"/>
    <n v="750"/>
    <x v="1"/>
    <x v="4"/>
    <x v="0"/>
    <x v="2"/>
  </r>
  <r>
    <s v="ORD0215"/>
    <x v="18"/>
    <x v="0"/>
    <x v="0"/>
    <n v="60"/>
    <n v="1"/>
    <n v="60"/>
    <x v="0"/>
    <x v="4"/>
    <x v="3"/>
    <x v="2"/>
  </r>
  <r>
    <s v="ORD0216"/>
    <x v="30"/>
    <x v="6"/>
    <x v="2"/>
    <n v="40"/>
    <n v="2"/>
    <n v="80"/>
    <x v="8"/>
    <x v="9"/>
    <x v="2"/>
    <x v="2"/>
  </r>
  <r>
    <s v="ORD0217"/>
    <x v="38"/>
    <x v="0"/>
    <x v="0"/>
    <n v="60"/>
    <n v="2"/>
    <n v="120"/>
    <x v="0"/>
    <x v="6"/>
    <x v="4"/>
    <x v="1"/>
  </r>
  <r>
    <s v="ORD0218"/>
    <x v="2"/>
    <x v="1"/>
    <x v="1"/>
    <n v="100"/>
    <n v="4"/>
    <n v="400"/>
    <x v="7"/>
    <x v="0"/>
    <x v="4"/>
    <x v="0"/>
  </r>
  <r>
    <s v="ORD0219"/>
    <x v="9"/>
    <x v="1"/>
    <x v="1"/>
    <n v="100"/>
    <n v="3"/>
    <n v="300"/>
    <x v="5"/>
    <x v="4"/>
    <x v="3"/>
    <x v="0"/>
  </r>
  <r>
    <s v="ORD0220"/>
    <x v="16"/>
    <x v="2"/>
    <x v="1"/>
    <n v="150"/>
    <n v="3"/>
    <n v="450"/>
    <x v="6"/>
    <x v="2"/>
    <x v="0"/>
    <x v="2"/>
  </r>
  <r>
    <s v="ORD0221"/>
    <x v="47"/>
    <x v="8"/>
    <x v="4"/>
    <n v="600"/>
    <n v="2"/>
    <n v="1200"/>
    <x v="1"/>
    <x v="9"/>
    <x v="4"/>
    <x v="0"/>
  </r>
  <r>
    <s v="ORD0222"/>
    <x v="29"/>
    <x v="8"/>
    <x v="4"/>
    <n v="600"/>
    <n v="2"/>
    <n v="1200"/>
    <x v="8"/>
    <x v="7"/>
    <x v="3"/>
    <x v="0"/>
  </r>
  <r>
    <s v="ORD0223"/>
    <x v="21"/>
    <x v="6"/>
    <x v="2"/>
    <n v="40"/>
    <n v="2"/>
    <n v="80"/>
    <x v="5"/>
    <x v="2"/>
    <x v="1"/>
    <x v="0"/>
  </r>
  <r>
    <s v="ORD0224"/>
    <x v="5"/>
    <x v="9"/>
    <x v="4"/>
    <n v="1200"/>
    <n v="1"/>
    <n v="1200"/>
    <x v="9"/>
    <x v="5"/>
    <x v="3"/>
    <x v="2"/>
  </r>
  <r>
    <s v="ORD0225"/>
    <x v="39"/>
    <x v="6"/>
    <x v="2"/>
    <n v="40"/>
    <n v="1"/>
    <n v="40"/>
    <x v="4"/>
    <x v="0"/>
    <x v="4"/>
    <x v="0"/>
  </r>
  <r>
    <s v="ORD0226"/>
    <x v="59"/>
    <x v="0"/>
    <x v="0"/>
    <n v="60"/>
    <n v="4"/>
    <n v="240"/>
    <x v="8"/>
    <x v="9"/>
    <x v="1"/>
    <x v="2"/>
  </r>
  <r>
    <s v="ORD0227"/>
    <x v="27"/>
    <x v="1"/>
    <x v="1"/>
    <n v="100"/>
    <n v="5"/>
    <n v="500"/>
    <x v="0"/>
    <x v="5"/>
    <x v="1"/>
    <x v="0"/>
  </r>
  <r>
    <s v="ORD0228"/>
    <x v="25"/>
    <x v="0"/>
    <x v="0"/>
    <n v="60"/>
    <n v="1"/>
    <n v="60"/>
    <x v="5"/>
    <x v="1"/>
    <x v="2"/>
    <x v="1"/>
  </r>
  <r>
    <s v="ORD0229"/>
    <x v="50"/>
    <x v="0"/>
    <x v="0"/>
    <n v="60"/>
    <n v="3"/>
    <n v="180"/>
    <x v="0"/>
    <x v="1"/>
    <x v="2"/>
    <x v="1"/>
  </r>
  <r>
    <s v="ORD0230"/>
    <x v="43"/>
    <x v="1"/>
    <x v="1"/>
    <n v="100"/>
    <n v="4"/>
    <n v="400"/>
    <x v="9"/>
    <x v="1"/>
    <x v="1"/>
    <x v="1"/>
  </r>
  <r>
    <s v="ORD0231"/>
    <x v="29"/>
    <x v="7"/>
    <x v="1"/>
    <n v="800"/>
    <n v="5"/>
    <n v="4000"/>
    <x v="9"/>
    <x v="6"/>
    <x v="2"/>
    <x v="0"/>
  </r>
  <r>
    <s v="ORD0232"/>
    <x v="0"/>
    <x v="9"/>
    <x v="4"/>
    <n v="1200"/>
    <n v="3"/>
    <n v="3600"/>
    <x v="0"/>
    <x v="8"/>
    <x v="2"/>
    <x v="2"/>
  </r>
  <r>
    <s v="ORD0233"/>
    <x v="13"/>
    <x v="0"/>
    <x v="0"/>
    <n v="60"/>
    <n v="1"/>
    <n v="60"/>
    <x v="5"/>
    <x v="6"/>
    <x v="3"/>
    <x v="0"/>
  </r>
  <r>
    <s v="ORD0234"/>
    <x v="7"/>
    <x v="5"/>
    <x v="3"/>
    <n v="15"/>
    <n v="1"/>
    <n v="15"/>
    <x v="9"/>
    <x v="5"/>
    <x v="1"/>
    <x v="0"/>
  </r>
  <r>
    <s v="ORD0235"/>
    <x v="53"/>
    <x v="9"/>
    <x v="4"/>
    <n v="1200"/>
    <n v="1"/>
    <n v="1200"/>
    <x v="7"/>
    <x v="3"/>
    <x v="3"/>
    <x v="2"/>
  </r>
  <r>
    <s v="ORD0236"/>
    <x v="59"/>
    <x v="4"/>
    <x v="1"/>
    <n v="500"/>
    <n v="5"/>
    <n v="2500"/>
    <x v="2"/>
    <x v="6"/>
    <x v="3"/>
    <x v="2"/>
  </r>
  <r>
    <s v="ORD0237"/>
    <x v="35"/>
    <x v="1"/>
    <x v="1"/>
    <n v="100"/>
    <n v="3"/>
    <n v="300"/>
    <x v="6"/>
    <x v="4"/>
    <x v="0"/>
    <x v="0"/>
  </r>
  <r>
    <s v="ORD0238"/>
    <x v="42"/>
    <x v="1"/>
    <x v="1"/>
    <n v="100"/>
    <n v="1"/>
    <n v="100"/>
    <x v="3"/>
    <x v="2"/>
    <x v="3"/>
    <x v="2"/>
  </r>
  <r>
    <s v="ORD0239"/>
    <x v="17"/>
    <x v="2"/>
    <x v="1"/>
    <n v="150"/>
    <n v="5"/>
    <n v="750"/>
    <x v="7"/>
    <x v="4"/>
    <x v="1"/>
    <x v="2"/>
  </r>
  <r>
    <s v="ORD0240"/>
    <x v="28"/>
    <x v="2"/>
    <x v="1"/>
    <n v="150"/>
    <n v="1"/>
    <n v="150"/>
    <x v="2"/>
    <x v="2"/>
    <x v="4"/>
    <x v="1"/>
  </r>
  <r>
    <s v="ORD0241"/>
    <x v="40"/>
    <x v="4"/>
    <x v="1"/>
    <n v="500"/>
    <n v="4"/>
    <n v="2000"/>
    <x v="3"/>
    <x v="0"/>
    <x v="2"/>
    <x v="1"/>
  </r>
  <r>
    <s v="ORD0242"/>
    <x v="7"/>
    <x v="4"/>
    <x v="1"/>
    <n v="500"/>
    <n v="4"/>
    <n v="2000"/>
    <x v="8"/>
    <x v="6"/>
    <x v="4"/>
    <x v="1"/>
  </r>
  <r>
    <s v="ORD0243"/>
    <x v="59"/>
    <x v="0"/>
    <x v="0"/>
    <n v="60"/>
    <n v="2"/>
    <n v="120"/>
    <x v="8"/>
    <x v="4"/>
    <x v="1"/>
    <x v="2"/>
  </r>
  <r>
    <s v="ORD0244"/>
    <x v="48"/>
    <x v="4"/>
    <x v="1"/>
    <n v="500"/>
    <n v="4"/>
    <n v="2000"/>
    <x v="0"/>
    <x v="4"/>
    <x v="2"/>
    <x v="2"/>
  </r>
  <r>
    <s v="ORD0245"/>
    <x v="26"/>
    <x v="7"/>
    <x v="1"/>
    <n v="800"/>
    <n v="1"/>
    <n v="800"/>
    <x v="6"/>
    <x v="8"/>
    <x v="2"/>
    <x v="0"/>
  </r>
  <r>
    <s v="ORD0246"/>
    <x v="31"/>
    <x v="3"/>
    <x v="2"/>
    <n v="20"/>
    <n v="2"/>
    <n v="40"/>
    <x v="7"/>
    <x v="5"/>
    <x v="0"/>
    <x v="0"/>
  </r>
  <r>
    <s v="ORD0247"/>
    <x v="40"/>
    <x v="6"/>
    <x v="2"/>
    <n v="40"/>
    <n v="1"/>
    <n v="40"/>
    <x v="4"/>
    <x v="3"/>
    <x v="0"/>
    <x v="0"/>
  </r>
  <r>
    <s v="ORD0248"/>
    <x v="59"/>
    <x v="3"/>
    <x v="2"/>
    <n v="20"/>
    <n v="2"/>
    <n v="40"/>
    <x v="8"/>
    <x v="2"/>
    <x v="0"/>
    <x v="0"/>
  </r>
  <r>
    <s v="ORD0249"/>
    <x v="7"/>
    <x v="2"/>
    <x v="1"/>
    <n v="150"/>
    <n v="3"/>
    <n v="450"/>
    <x v="1"/>
    <x v="0"/>
    <x v="0"/>
    <x v="0"/>
  </r>
  <r>
    <s v="ORD0250"/>
    <x v="3"/>
    <x v="4"/>
    <x v="1"/>
    <n v="500"/>
    <n v="4"/>
    <n v="2000"/>
    <x v="1"/>
    <x v="7"/>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9DBE96-FEB2-49BD-ABEE-15E2DFE16FC7}" name="Order_Status_By_Customer"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9">
  <location ref="S3:W15" firstHeaderRow="1" firstDataRow="2" firstDataCol="1"/>
  <pivotFields count="13">
    <pivotField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compact="0" showAll="0">
      <items count="11">
        <item x="5"/>
        <item x="1"/>
        <item x="6"/>
        <item x="7"/>
        <item x="9"/>
        <item x="0"/>
        <item x="4"/>
        <item x="2"/>
        <item x="3"/>
        <item x="8"/>
        <item t="default"/>
      </items>
    </pivotField>
    <pivotField compact="0" showAll="0">
      <items count="6">
        <item x="3"/>
        <item x="2"/>
        <item x="1"/>
        <item x="0"/>
        <item x="4"/>
        <item t="default"/>
      </items>
    </pivotField>
    <pivotField compact="0" numFmtId="164" showAll="0"/>
    <pivotField compact="0" numFmtId="1" showAll="0"/>
    <pivotField compact="0" numFmtId="164" showAll="0"/>
    <pivotField axis="axisRow" compact="0" showAll="0">
      <items count="11">
        <item x="8"/>
        <item x="7"/>
        <item x="5"/>
        <item x="1"/>
        <item x="0"/>
        <item x="9"/>
        <item x="2"/>
        <item x="6"/>
        <item x="3"/>
        <item x="4"/>
        <item t="default"/>
      </items>
    </pivotField>
    <pivotField compact="0" showAll="0">
      <items count="11">
        <item x="6"/>
        <item x="9"/>
        <item x="3"/>
        <item x="2"/>
        <item x="4"/>
        <item x="8"/>
        <item x="5"/>
        <item x="0"/>
        <item x="1"/>
        <item x="7"/>
        <item t="default"/>
      </items>
    </pivotField>
    <pivotField compact="0" showAll="0">
      <items count="6">
        <item x="1"/>
        <item x="2"/>
        <item x="0"/>
        <item x="4"/>
        <item x="3"/>
        <item t="default"/>
      </items>
    </pivotField>
    <pivotField axis="axisCol" dataField="1" compact="0" showAll="0">
      <items count="4">
        <item x="0"/>
        <item x="2"/>
        <item x="1"/>
        <item t="default"/>
      </items>
    </pivotField>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11">
    <i>
      <x/>
    </i>
    <i>
      <x v="1"/>
    </i>
    <i>
      <x v="2"/>
    </i>
    <i>
      <x v="3"/>
    </i>
    <i>
      <x v="4"/>
    </i>
    <i>
      <x v="5"/>
    </i>
    <i>
      <x v="6"/>
    </i>
    <i>
      <x v="7"/>
    </i>
    <i>
      <x v="8"/>
    </i>
    <i>
      <x v="9"/>
    </i>
    <i t="grand">
      <x/>
    </i>
  </rowItems>
  <colFields count="1">
    <field x="10"/>
  </colFields>
  <colItems count="4">
    <i>
      <x/>
    </i>
    <i>
      <x v="1"/>
    </i>
    <i>
      <x v="2"/>
    </i>
    <i t="grand">
      <x/>
    </i>
  </colItems>
  <dataFields count="1">
    <dataField name="Count of Status" fld="10" subtotal="count" baseField="0" baseItem="0"/>
  </dataFields>
  <formats count="10">
    <format dxfId="10">
      <pivotArea type="all" dataOnly="0" outline="0" fieldPosition="0"/>
    </format>
    <format dxfId="9">
      <pivotArea outline="0" collapsedLevelsAreSubtotals="1" fieldPosition="0"/>
    </format>
    <format dxfId="8">
      <pivotArea field="7" type="button" dataOnly="0" labelOnly="1" outline="0" axis="axisRow" fieldPosition="0"/>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7" type="button" dataOnly="0" labelOnly="1" outline="0" axis="axisRow" fieldPosition="0"/>
    </format>
    <format dxfId="2">
      <pivotArea dataOnly="0" labelOnly="1" grandRow="1" outline="0" fieldPosition="0"/>
    </format>
    <format dxfId="1">
      <pivotArea dataOnly="0" labelOnly="1" outline="0" axis="axisValues" fieldPosition="0"/>
    </format>
  </formats>
  <chartFormats count="9">
    <chartFormat chart="21" format="6" series="1">
      <pivotArea type="data" outline="0" fieldPosition="0">
        <references count="2">
          <reference field="4294967294" count="1" selected="0">
            <x v="0"/>
          </reference>
          <reference field="10" count="1" selected="0">
            <x v="0"/>
          </reference>
        </references>
      </pivotArea>
    </chartFormat>
    <chartFormat chart="21" format="7" series="1">
      <pivotArea type="data" outline="0" fieldPosition="0">
        <references count="2">
          <reference field="4294967294" count="1" selected="0">
            <x v="0"/>
          </reference>
          <reference field="10" count="1" selected="0">
            <x v="1"/>
          </reference>
        </references>
      </pivotArea>
    </chartFormat>
    <chartFormat chart="21" format="8" series="1">
      <pivotArea type="data" outline="0" fieldPosition="0">
        <references count="2">
          <reference field="4294967294" count="1" selected="0">
            <x v="0"/>
          </reference>
          <reference field="10" count="1" selected="0">
            <x v="2"/>
          </reference>
        </references>
      </pivotArea>
    </chartFormat>
    <chartFormat chart="22" format="9" series="1">
      <pivotArea type="data" outline="0" fieldPosition="0">
        <references count="2">
          <reference field="4294967294" count="1" selected="0">
            <x v="0"/>
          </reference>
          <reference field="10" count="1" selected="0">
            <x v="0"/>
          </reference>
        </references>
      </pivotArea>
    </chartFormat>
    <chartFormat chart="22" format="10" series="1">
      <pivotArea type="data" outline="0" fieldPosition="0">
        <references count="2">
          <reference field="4294967294" count="1" selected="0">
            <x v="0"/>
          </reference>
          <reference field="10" count="1" selected="0">
            <x v="1"/>
          </reference>
        </references>
      </pivotArea>
    </chartFormat>
    <chartFormat chart="22" format="11" series="1">
      <pivotArea type="data" outline="0" fieldPosition="0">
        <references count="2">
          <reference field="4294967294" count="1" selected="0">
            <x v="0"/>
          </reference>
          <reference field="10" count="1" selected="0">
            <x v="2"/>
          </reference>
        </references>
      </pivotArea>
    </chartFormat>
    <chartFormat chart="23" format="12" series="1">
      <pivotArea type="data" outline="0" fieldPosition="0">
        <references count="2">
          <reference field="4294967294" count="1" selected="0">
            <x v="0"/>
          </reference>
          <reference field="10" count="1" selected="0">
            <x v="0"/>
          </reference>
        </references>
      </pivotArea>
    </chartFormat>
    <chartFormat chart="23" format="13" series="1">
      <pivotArea type="data" outline="0" fieldPosition="0">
        <references count="2">
          <reference field="4294967294" count="1" selected="0">
            <x v="0"/>
          </reference>
          <reference field="10" count="1" selected="0">
            <x v="1"/>
          </reference>
        </references>
      </pivotArea>
    </chartFormat>
    <chartFormat chart="23" format="14"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946091-87FF-45CE-B5E0-4A6B9866D8BE}" name="Monthly_Sales_By_Product"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8">
  <location ref="D30:H42" firstHeaderRow="1" firstDataRow="2" firstDataCol="1"/>
  <pivotFields count="13">
    <pivotField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axis="axisRow" compact="0" showAll="0">
      <items count="11">
        <item x="5"/>
        <item x="1"/>
        <item x="6"/>
        <item x="7"/>
        <item x="9"/>
        <item x="0"/>
        <item x="4"/>
        <item x="2"/>
        <item x="3"/>
        <item x="8"/>
        <item t="default"/>
      </items>
    </pivotField>
    <pivotField compact="0" showAll="0"/>
    <pivotField compact="0" numFmtId="164" showAll="0"/>
    <pivotField compact="0" numFmtId="1" showAll="0"/>
    <pivotField dataField="1" compact="0" numFmtId="164" showAll="0"/>
    <pivotField compact="0" showAll="0"/>
    <pivotField compact="0" showAll="0"/>
    <pivotField compact="0" showAll="0"/>
    <pivotField compact="0" showAll="0"/>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Col" compact="0"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11">
    <i>
      <x/>
    </i>
    <i>
      <x v="1"/>
    </i>
    <i>
      <x v="2"/>
    </i>
    <i>
      <x v="3"/>
    </i>
    <i>
      <x v="4"/>
    </i>
    <i>
      <x v="5"/>
    </i>
    <i>
      <x v="6"/>
    </i>
    <i>
      <x v="7"/>
    </i>
    <i>
      <x v="8"/>
    </i>
    <i>
      <x v="9"/>
    </i>
    <i t="grand">
      <x/>
    </i>
  </rowItems>
  <colFields count="1">
    <field x="12"/>
  </colFields>
  <colItems count="4">
    <i>
      <x v="2"/>
    </i>
    <i>
      <x v="3"/>
    </i>
    <i>
      <x v="4"/>
    </i>
    <i t="grand">
      <x/>
    </i>
  </colItems>
  <dataFields count="1">
    <dataField name="Sum of Total Sales" fld="6" baseField="0" baseItem="0" numFmtId="164"/>
  </dataFields>
  <formats count="20">
    <format dxfId="30">
      <pivotArea type="all" dataOnly="0" outline="0" fieldPosition="0"/>
    </format>
    <format dxfId="29">
      <pivotArea outline="0" collapsedLevelsAreSubtotals="1" fieldPosition="0"/>
    </format>
    <format dxfId="28">
      <pivotArea type="origin" dataOnly="0" labelOnly="1" outline="0" fieldPosition="0"/>
    </format>
    <format dxfId="27">
      <pivotArea field="12" type="button" dataOnly="0" labelOnly="1" outline="0" axis="axisCol" fieldPosition="0"/>
    </format>
    <format dxfId="26">
      <pivotArea type="topRight" dataOnly="0" labelOnly="1" outline="0" fieldPosition="0"/>
    </format>
    <format dxfId="25">
      <pivotArea field="2" type="button" dataOnly="0" labelOnly="1" outline="0" axis="axisRow" fieldPosition="0"/>
    </format>
    <format dxfId="24">
      <pivotArea dataOnly="0" labelOnly="1" outline="0" fieldPosition="0">
        <references count="1">
          <reference field="2" count="0"/>
        </references>
      </pivotArea>
    </format>
    <format dxfId="23">
      <pivotArea dataOnly="0" labelOnly="1" grandRow="1" outline="0" fieldPosition="0"/>
    </format>
    <format dxfId="22">
      <pivotArea dataOnly="0" labelOnly="1" outline="0" fieldPosition="0">
        <references count="1">
          <reference field="12" count="3">
            <x v="2"/>
            <x v="3"/>
            <x v="4"/>
          </reference>
        </references>
      </pivotArea>
    </format>
    <format dxfId="21">
      <pivotArea dataOnly="0" labelOnly="1" grandCol="1" outline="0" fieldPosition="0"/>
    </format>
    <format dxfId="20">
      <pivotArea type="all" dataOnly="0" outline="0" fieldPosition="0"/>
    </format>
    <format dxfId="19">
      <pivotArea outline="0" collapsedLevelsAreSubtotals="1" fieldPosition="0"/>
    </format>
    <format dxfId="18">
      <pivotArea type="origin" dataOnly="0" labelOnly="1" outline="0" fieldPosition="0"/>
    </format>
    <format dxfId="17">
      <pivotArea field="12" type="button" dataOnly="0" labelOnly="1" outline="0" axis="axisCol" fieldPosition="0"/>
    </format>
    <format dxfId="16">
      <pivotArea type="topRight" dataOnly="0" labelOnly="1" outline="0" fieldPosition="0"/>
    </format>
    <format dxfId="15">
      <pivotArea field="2" type="button" dataOnly="0" labelOnly="1" outline="0" axis="axisRow" fieldPosition="0"/>
    </format>
    <format dxfId="14">
      <pivotArea dataOnly="0" labelOnly="1" outline="0" fieldPosition="0">
        <references count="1">
          <reference field="2" count="0"/>
        </references>
      </pivotArea>
    </format>
    <format dxfId="13">
      <pivotArea dataOnly="0" labelOnly="1" grandRow="1" outline="0" fieldPosition="0"/>
    </format>
    <format dxfId="12">
      <pivotArea dataOnly="0" labelOnly="1" outline="0" fieldPosition="0">
        <references count="1">
          <reference field="12" count="3">
            <x v="2"/>
            <x v="3"/>
            <x v="4"/>
          </reference>
        </references>
      </pivotArea>
    </format>
    <format dxfId="1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902E09-7313-4ABA-8690-E67DF80F86DB}" name="Quantity_By_Category"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2">
  <location ref="D19:E25" firstHeaderRow="1" firstDataRow="1" firstDataCol="1"/>
  <pivotFields count="13">
    <pivotField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compact="0" showAll="0">
      <items count="11">
        <item x="5"/>
        <item x="1"/>
        <item x="6"/>
        <item x="7"/>
        <item x="9"/>
        <item x="0"/>
        <item x="4"/>
        <item x="2"/>
        <item x="3"/>
        <item x="8"/>
        <item t="default"/>
      </items>
    </pivotField>
    <pivotField axis="axisRow" compact="0" showAll="0">
      <items count="6">
        <item x="3"/>
        <item x="2"/>
        <item x="1"/>
        <item x="0"/>
        <item x="4"/>
        <item t="default"/>
      </items>
    </pivotField>
    <pivotField compact="0" numFmtId="164" showAll="0"/>
    <pivotField dataField="1" compact="0" numFmtId="1" showAll="0"/>
    <pivotField compact="0" numFmtId="164" showAll="0"/>
    <pivotField compact="0" showAll="0"/>
    <pivotField compact="0" showAll="0">
      <items count="11">
        <item x="6"/>
        <item x="9"/>
        <item x="3"/>
        <item x="2"/>
        <item x="4"/>
        <item x="8"/>
        <item x="5"/>
        <item x="0"/>
        <item x="1"/>
        <item x="7"/>
        <item t="default"/>
      </items>
    </pivotField>
    <pivotField compact="0" showAll="0">
      <items count="6">
        <item x="1"/>
        <item x="2"/>
        <item x="0"/>
        <item x="4"/>
        <item x="3"/>
        <item t="default"/>
      </items>
    </pivotField>
    <pivotField compact="0" showAll="0">
      <items count="4">
        <item x="0"/>
        <item x="2"/>
        <item x="1"/>
        <item t="default"/>
      </items>
    </pivotField>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6">
    <i>
      <x/>
    </i>
    <i>
      <x v="1"/>
    </i>
    <i>
      <x v="2"/>
    </i>
    <i>
      <x v="3"/>
    </i>
    <i>
      <x v="4"/>
    </i>
    <i t="grand">
      <x/>
    </i>
  </rowItems>
  <colItems count="1">
    <i/>
  </colItems>
  <dataFields count="1">
    <dataField name="Sum of Quantity" fld="5" baseField="0" baseItem="0" numFmtId="1"/>
  </dataFields>
  <formats count="12">
    <format dxfId="42">
      <pivotArea type="all" dataOnly="0" outline="0" fieldPosition="0"/>
    </format>
    <format dxfId="41">
      <pivotArea outline="0" collapsedLevelsAreSubtotals="1" fieldPosition="0"/>
    </format>
    <format dxfId="40">
      <pivotArea field="3" type="button" dataOnly="0" labelOnly="1" outline="0" axis="axisRow" fieldPosition="0"/>
    </format>
    <format dxfId="39">
      <pivotArea dataOnly="0" labelOnly="1" outline="0" fieldPosition="0">
        <references count="1">
          <reference field="3" count="0"/>
        </references>
      </pivotArea>
    </format>
    <format dxfId="38">
      <pivotArea dataOnly="0" labelOnly="1" grandRow="1" outline="0" fieldPosition="0"/>
    </format>
    <format dxfId="37">
      <pivotArea dataOnly="0" labelOnly="1" outline="0" axis="axisValues" fieldPosition="0"/>
    </format>
    <format dxfId="36">
      <pivotArea type="all" dataOnly="0" outline="0" fieldPosition="0"/>
    </format>
    <format dxfId="35">
      <pivotArea outline="0" collapsedLevelsAreSubtotals="1" fieldPosition="0"/>
    </format>
    <format dxfId="34">
      <pivotArea field="3" type="button" dataOnly="0" labelOnly="1" outline="0" axis="axisRow" fieldPosition="0"/>
    </format>
    <format dxfId="33">
      <pivotArea dataOnly="0" labelOnly="1" outline="0" fieldPosition="0">
        <references count="1">
          <reference field="3" count="0"/>
        </references>
      </pivotArea>
    </format>
    <format dxfId="32">
      <pivotArea dataOnly="0" labelOnly="1" grandRow="1" outline="0" fieldPosition="0"/>
    </format>
    <format dxfId="31">
      <pivotArea dataOnly="0" labelOnly="1" outline="0" axis="axisValues" fieldPosition="0"/>
    </format>
  </formats>
  <chartFormats count="1">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8D79B7-1DAD-4DB8-98F4-E14E0AC789F2}" name="Sales_By_Location"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6">
  <location ref="P3:Q14" firstHeaderRow="1" firstDataRow="1" firstDataCol="1"/>
  <pivotFields count="13">
    <pivotField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compact="0" showAll="0">
      <items count="11">
        <item h="1" x="5"/>
        <item h="1" x="1"/>
        <item h="1" x="6"/>
        <item h="1" x="7"/>
        <item h="1" x="9"/>
        <item x="0"/>
        <item h="1" x="4"/>
        <item h="1" x="2"/>
        <item h="1" x="3"/>
        <item h="1" x="8"/>
        <item t="default"/>
      </items>
    </pivotField>
    <pivotField compact="0" showAll="0">
      <items count="6">
        <item x="3"/>
        <item x="2"/>
        <item x="1"/>
        <item x="0"/>
        <item x="4"/>
        <item t="default"/>
      </items>
    </pivotField>
    <pivotField compact="0" numFmtId="164" showAll="0"/>
    <pivotField compact="0" numFmtId="1" showAll="0"/>
    <pivotField dataField="1" compact="0" numFmtId="164" showAll="0"/>
    <pivotField compact="0" showAll="0">
      <items count="11">
        <item x="8"/>
        <item x="7"/>
        <item x="5"/>
        <item x="1"/>
        <item x="0"/>
        <item x="9"/>
        <item x="2"/>
        <item x="6"/>
        <item x="3"/>
        <item x="4"/>
        <item t="default"/>
      </items>
    </pivotField>
    <pivotField axis="axisRow" compact="0" showAll="0">
      <items count="11">
        <item x="6"/>
        <item x="9"/>
        <item x="3"/>
        <item x="2"/>
        <item x="4"/>
        <item x="8"/>
        <item x="5"/>
        <item x="0"/>
        <item x="1"/>
        <item x="7"/>
        <item t="default"/>
      </items>
    </pivotField>
    <pivotField compact="0" showAll="0">
      <items count="6">
        <item x="1"/>
        <item x="2"/>
        <item x="0"/>
        <item x="4"/>
        <item x="3"/>
        <item t="default"/>
      </items>
    </pivotField>
    <pivotField compact="0" showAll="0">
      <items count="4">
        <item x="0"/>
        <item x="2"/>
        <item x="1"/>
        <item t="default"/>
      </items>
    </pivotField>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11">
    <i>
      <x/>
    </i>
    <i>
      <x v="1"/>
    </i>
    <i>
      <x v="2"/>
    </i>
    <i>
      <x v="3"/>
    </i>
    <i>
      <x v="4"/>
    </i>
    <i>
      <x v="5"/>
    </i>
    <i>
      <x v="6"/>
    </i>
    <i>
      <x v="7"/>
    </i>
    <i>
      <x v="8"/>
    </i>
    <i>
      <x v="9"/>
    </i>
    <i t="grand">
      <x/>
    </i>
  </rowItems>
  <colItems count="1">
    <i/>
  </colItems>
  <dataFields count="1">
    <dataField name="Sum of Total Sales" fld="6" baseField="0" baseItem="0" numFmtId="164"/>
  </dataFields>
  <formats count="12">
    <format dxfId="54">
      <pivotArea type="all" dataOnly="0" outline="0" fieldPosition="0"/>
    </format>
    <format dxfId="53">
      <pivotArea outline="0" collapsedLevelsAreSubtotals="1" fieldPosition="0"/>
    </format>
    <format dxfId="52">
      <pivotArea field="8" type="button" dataOnly="0" labelOnly="1" outline="0" axis="axisRow" fieldPosition="0"/>
    </format>
    <format dxfId="51">
      <pivotArea dataOnly="0" labelOnly="1" outline="0" fieldPosition="0">
        <references count="1">
          <reference field="8" count="0"/>
        </references>
      </pivotArea>
    </format>
    <format dxfId="50">
      <pivotArea dataOnly="0" labelOnly="1" grandRow="1" outline="0" fieldPosition="0"/>
    </format>
    <format dxfId="49">
      <pivotArea dataOnly="0" labelOnly="1" outline="0" axis="axisValues" fieldPosition="0"/>
    </format>
    <format dxfId="48">
      <pivotArea type="all" dataOnly="0" outline="0" fieldPosition="0"/>
    </format>
    <format dxfId="47">
      <pivotArea outline="0" collapsedLevelsAreSubtotals="1" fieldPosition="0"/>
    </format>
    <format dxfId="46">
      <pivotArea field="8" type="button" dataOnly="0" labelOnly="1" outline="0" axis="axisRow" fieldPosition="0"/>
    </format>
    <format dxfId="45">
      <pivotArea dataOnly="0" labelOnly="1" outline="0" fieldPosition="0">
        <references count="1">
          <reference field="8" count="0"/>
        </references>
      </pivotArea>
    </format>
    <format dxfId="44">
      <pivotArea dataOnly="0" labelOnly="1" grandRow="1" outline="0" fieldPosition="0"/>
    </format>
    <format dxfId="43">
      <pivotArea dataOnly="0" labelOnly="1" outline="0" axis="axisValues" fieldPosition="0"/>
    </format>
  </formats>
  <chartFormats count="5">
    <chartFormat chart="9"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8B52D1-0973-4344-91A7-F9AC4B7F7909}" name="Sales_By_Status"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7">
  <location ref="P30:Q34" firstHeaderRow="1" firstDataRow="1" firstDataCol="1"/>
  <pivotFields count="13">
    <pivotField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compact="0" showAll="0">
      <items count="11">
        <item x="5"/>
        <item x="1"/>
        <item x="6"/>
        <item x="7"/>
        <item x="9"/>
        <item x="0"/>
        <item x="4"/>
        <item x="2"/>
        <item x="3"/>
        <item x="8"/>
        <item t="default"/>
      </items>
    </pivotField>
    <pivotField compact="0" showAll="0">
      <items count="6">
        <item x="3"/>
        <item x="2"/>
        <item x="1"/>
        <item x="0"/>
        <item x="4"/>
        <item t="default"/>
      </items>
    </pivotField>
    <pivotField compact="0" numFmtId="164" showAll="0"/>
    <pivotField compact="0" numFmtId="1" showAll="0"/>
    <pivotField dataField="1" compact="0" numFmtId="164" showAll="0"/>
    <pivotField compact="0" showAll="0">
      <items count="11">
        <item x="8"/>
        <item x="7"/>
        <item x="5"/>
        <item x="1"/>
        <item x="0"/>
        <item x="9"/>
        <item x="2"/>
        <item x="6"/>
        <item x="3"/>
        <item x="4"/>
        <item t="default"/>
      </items>
    </pivotField>
    <pivotField compact="0" showAll="0">
      <items count="11">
        <item x="6"/>
        <item x="9"/>
        <item x="3"/>
        <item x="2"/>
        <item x="4"/>
        <item x="8"/>
        <item x="5"/>
        <item x="0"/>
        <item x="1"/>
        <item x="7"/>
        <item t="default"/>
      </items>
    </pivotField>
    <pivotField compact="0" showAll="0">
      <items count="6">
        <item x="1"/>
        <item x="2"/>
        <item x="0"/>
        <item x="4"/>
        <item x="3"/>
        <item t="default"/>
      </items>
    </pivotField>
    <pivotField axis="axisRow" compact="0" showAll="0">
      <items count="4">
        <item x="0"/>
        <item x="2"/>
        <item x="1"/>
        <item t="default"/>
      </items>
    </pivotField>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4">
    <i>
      <x/>
    </i>
    <i>
      <x v="1"/>
    </i>
    <i>
      <x v="2"/>
    </i>
    <i t="grand">
      <x/>
    </i>
  </rowItems>
  <colItems count="1">
    <i/>
  </colItems>
  <dataFields count="1">
    <dataField name="Sum of Total Sales" fld="6" baseField="0" baseItem="0" numFmtId="164"/>
  </dataFields>
  <formats count="12">
    <format dxfId="66">
      <pivotArea type="all" dataOnly="0" outline="0" fieldPosition="0"/>
    </format>
    <format dxfId="65">
      <pivotArea outline="0" collapsedLevelsAreSubtotals="1" fieldPosition="0"/>
    </format>
    <format dxfId="64">
      <pivotArea field="10" type="button" dataOnly="0" labelOnly="1" outline="0" axis="axisRow" fieldPosition="0"/>
    </format>
    <format dxfId="63">
      <pivotArea dataOnly="0" labelOnly="1" outline="0" fieldPosition="0">
        <references count="1">
          <reference field="10" count="0"/>
        </references>
      </pivotArea>
    </format>
    <format dxfId="62">
      <pivotArea dataOnly="0" labelOnly="1" grandRow="1" outline="0" fieldPosition="0"/>
    </format>
    <format dxfId="61">
      <pivotArea dataOnly="0" labelOnly="1" outline="0" axis="axisValues" fieldPosition="0"/>
    </format>
    <format dxfId="60">
      <pivotArea type="all" dataOnly="0" outline="0" fieldPosition="0"/>
    </format>
    <format dxfId="59">
      <pivotArea outline="0" collapsedLevelsAreSubtotals="1" fieldPosition="0"/>
    </format>
    <format dxfId="58">
      <pivotArea field="10" type="button" dataOnly="0" labelOnly="1" outline="0" axis="axisRow" fieldPosition="0"/>
    </format>
    <format dxfId="57">
      <pivotArea dataOnly="0" labelOnly="1" outline="0" fieldPosition="0">
        <references count="1">
          <reference field="10" count="0"/>
        </references>
      </pivotArea>
    </format>
    <format dxfId="56">
      <pivotArea dataOnly="0" labelOnly="1" grandRow="1" outline="0" fieldPosition="0"/>
    </format>
    <format dxfId="55">
      <pivotArea dataOnly="0" labelOnly="1" outline="0" axis="axisValues" fieldPosition="0"/>
    </format>
  </formats>
  <chartFormats count="8">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10" count="1" selected="0">
            <x v="0"/>
          </reference>
        </references>
      </pivotArea>
    </chartFormat>
    <chartFormat chart="10" format="10">
      <pivotArea type="data" outline="0" fieldPosition="0">
        <references count="2">
          <reference field="4294967294" count="1" selected="0">
            <x v="0"/>
          </reference>
          <reference field="10" count="1" selected="0">
            <x v="1"/>
          </reference>
        </references>
      </pivotArea>
    </chartFormat>
    <chartFormat chart="10" format="11">
      <pivotArea type="data" outline="0" fieldPosition="0">
        <references count="2">
          <reference field="4294967294" count="1" selected="0">
            <x v="0"/>
          </reference>
          <reference field="10" count="1" selected="0">
            <x v="2"/>
          </reference>
        </references>
      </pivotArea>
    </chartFormat>
    <chartFormat chart="16" format="16" series="1">
      <pivotArea type="data" outline="0" fieldPosition="0">
        <references count="1">
          <reference field="4294967294" count="1" selected="0">
            <x v="0"/>
          </reference>
        </references>
      </pivotArea>
    </chartFormat>
    <chartFormat chart="16" format="17">
      <pivotArea type="data" outline="0" fieldPosition="0">
        <references count="2">
          <reference field="4294967294" count="1" selected="0">
            <x v="0"/>
          </reference>
          <reference field="10" count="1" selected="0">
            <x v="0"/>
          </reference>
        </references>
      </pivotArea>
    </chartFormat>
    <chartFormat chart="16" format="18">
      <pivotArea type="data" outline="0" fieldPosition="0">
        <references count="2">
          <reference field="4294967294" count="1" selected="0">
            <x v="0"/>
          </reference>
          <reference field="10" count="1" selected="0">
            <x v="1"/>
          </reference>
        </references>
      </pivotArea>
    </chartFormat>
    <chartFormat chart="16" format="19">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4911222-BF53-41F0-AB82-46436EAFAA93}" name="Sales_By_Customer"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8">
  <location ref="J3:K9" firstHeaderRow="1" firstDataRow="1" firstDataCol="1"/>
  <pivotFields count="13">
    <pivotField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compact="0" showAll="0">
      <items count="11">
        <item h="1" x="5"/>
        <item h="1" x="1"/>
        <item h="1" x="6"/>
        <item h="1" x="7"/>
        <item h="1" x="9"/>
        <item x="0"/>
        <item h="1" x="4"/>
        <item h="1" x="2"/>
        <item h="1" x="3"/>
        <item h="1" x="8"/>
        <item t="default"/>
      </items>
    </pivotField>
    <pivotField compact="0" showAll="0">
      <items count="6">
        <item x="3"/>
        <item x="2"/>
        <item x="1"/>
        <item x="0"/>
        <item x="4"/>
        <item t="default"/>
      </items>
    </pivotField>
    <pivotField compact="0" numFmtId="164" showAll="0"/>
    <pivotField compact="0" numFmtId="1" showAll="0"/>
    <pivotField dataField="1" compact="0" numFmtId="164" showAll="0"/>
    <pivotField axis="axisRow" compact="0" showAll="0" measureFilter="1" sortType="descending">
      <items count="11">
        <item x="8"/>
        <item x="7"/>
        <item x="5"/>
        <item x="1"/>
        <item x="0"/>
        <item x="9"/>
        <item x="2"/>
        <item x="6"/>
        <item x="3"/>
        <item x="4"/>
        <item t="default"/>
      </items>
      <autoSortScope>
        <pivotArea dataOnly="0" outline="0" fieldPosition="0">
          <references count="1">
            <reference field="4294967294" count="1" selected="0">
              <x v="0"/>
            </reference>
          </references>
        </pivotArea>
      </autoSortScope>
    </pivotField>
    <pivotField compact="0" showAll="0">
      <items count="11">
        <item x="6"/>
        <item x="9"/>
        <item x="3"/>
        <item x="2"/>
        <item x="4"/>
        <item x="8"/>
        <item x="5"/>
        <item x="0"/>
        <item x="1"/>
        <item x="7"/>
        <item t="default"/>
      </items>
    </pivotField>
    <pivotField compact="0" showAll="0">
      <items count="6">
        <item h="1" x="1"/>
        <item h="1" x="2"/>
        <item h="1" x="0"/>
        <item h="1" x="4"/>
        <item x="3"/>
        <item t="default"/>
      </items>
    </pivotField>
    <pivotField compact="0" showAll="0">
      <items count="4">
        <item x="0"/>
        <item x="2"/>
        <item x="1"/>
        <item t="default"/>
      </items>
    </pivotField>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showAll="0">
      <items count="15">
        <item h="1" sd="0" x="0"/>
        <item h="1" sd="0" x="1"/>
        <item h="1" sd="0" x="2"/>
        <item sd="0" x="3"/>
        <item h="1" sd="0" x="4"/>
        <item h="1" sd="0" x="5"/>
        <item h="1" sd="0" x="6"/>
        <item h="1" sd="0" x="7"/>
        <item h="1" sd="0" x="8"/>
        <item h="1" sd="0" x="9"/>
        <item h="1" sd="0" x="10"/>
        <item h="1" sd="0" x="11"/>
        <item h="1" sd="0" x="12"/>
        <item h="1" sd="0" x="13"/>
        <item t="default"/>
      </items>
    </pivotField>
  </pivotFields>
  <rowFields count="1">
    <field x="7"/>
  </rowFields>
  <rowItems count="6">
    <i>
      <x v="8"/>
    </i>
    <i>
      <x v="5"/>
    </i>
    <i>
      <x v="4"/>
    </i>
    <i>
      <x v="6"/>
    </i>
    <i>
      <x v="3"/>
    </i>
    <i t="grand">
      <x/>
    </i>
  </rowItems>
  <colItems count="1">
    <i/>
  </colItems>
  <dataFields count="1">
    <dataField name="Sum of Total Sales" fld="6" baseField="0" baseItem="0" numFmtId="164"/>
  </dataFields>
  <formats count="12">
    <format dxfId="78">
      <pivotArea type="all" dataOnly="0" outline="0" fieldPosition="0"/>
    </format>
    <format dxfId="77">
      <pivotArea outline="0" collapsedLevelsAreSubtotals="1" fieldPosition="0"/>
    </format>
    <format dxfId="76">
      <pivotArea field="7" type="button" dataOnly="0" labelOnly="1" outline="0" axis="axisRow" fieldPosition="0"/>
    </format>
    <format dxfId="75">
      <pivotArea dataOnly="0" labelOnly="1" outline="0" fieldPosition="0">
        <references count="1">
          <reference field="7" count="0"/>
        </references>
      </pivotArea>
    </format>
    <format dxfId="74">
      <pivotArea dataOnly="0" labelOnly="1" grandRow="1" outline="0" fieldPosition="0"/>
    </format>
    <format dxfId="73">
      <pivotArea dataOnly="0" labelOnly="1" outline="0" axis="axisValues" fieldPosition="0"/>
    </format>
    <format dxfId="72">
      <pivotArea type="all" dataOnly="0" outline="0" fieldPosition="0"/>
    </format>
    <format dxfId="71">
      <pivotArea outline="0" collapsedLevelsAreSubtotals="1" fieldPosition="0"/>
    </format>
    <format dxfId="70">
      <pivotArea field="7" type="button" dataOnly="0" labelOnly="1" outline="0" axis="axisRow" fieldPosition="0"/>
    </format>
    <format dxfId="69">
      <pivotArea dataOnly="0" labelOnly="1" outline="0" fieldPosition="0">
        <references count="1">
          <reference field="7" count="0"/>
        </references>
      </pivotArea>
    </format>
    <format dxfId="68">
      <pivotArea dataOnly="0" labelOnly="1" grandRow="1" outline="0" fieldPosition="0"/>
    </format>
    <format dxfId="67">
      <pivotArea dataOnly="0" labelOnly="1" outline="0" axis="axisValues" fieldPosition="0"/>
    </format>
  </formats>
  <chartFormats count="2">
    <chartFormat chart="21" format="2"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59C423-0982-47EC-8D84-0B41DB6BBEAB}" name="Orders_By_Payment"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M19:N25" firstHeaderRow="1" firstDataRow="1" firstDataCol="1"/>
  <pivotFields count="13">
    <pivotField dataField="1"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compact="0" showAll="0">
      <items count="11">
        <item x="5"/>
        <item x="1"/>
        <item x="6"/>
        <item x="7"/>
        <item x="9"/>
        <item x="0"/>
        <item x="4"/>
        <item x="2"/>
        <item x="3"/>
        <item x="8"/>
        <item t="default"/>
      </items>
    </pivotField>
    <pivotField compact="0" showAll="0">
      <items count="6">
        <item x="3"/>
        <item x="2"/>
        <item x="1"/>
        <item x="0"/>
        <item x="4"/>
        <item t="default"/>
      </items>
    </pivotField>
    <pivotField compact="0" numFmtId="164" showAll="0"/>
    <pivotField compact="0" numFmtId="1" showAll="0"/>
    <pivotField compact="0" numFmtId="164" showAll="0"/>
    <pivotField compact="0" showAll="0">
      <items count="11">
        <item x="8"/>
        <item x="7"/>
        <item x="5"/>
        <item x="1"/>
        <item x="0"/>
        <item x="9"/>
        <item x="2"/>
        <item x="6"/>
        <item x="3"/>
        <item x="4"/>
        <item t="default"/>
      </items>
    </pivotField>
    <pivotField compact="0" showAll="0"/>
    <pivotField axis="axisRow" compact="0" showAll="0">
      <items count="6">
        <item x="1"/>
        <item x="2"/>
        <item x="0"/>
        <item x="4"/>
        <item x="3"/>
        <item t="default"/>
      </items>
    </pivotField>
    <pivotField compact="0" showAll="0"/>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6">
    <i>
      <x/>
    </i>
    <i>
      <x v="1"/>
    </i>
    <i>
      <x v="2"/>
    </i>
    <i>
      <x v="3"/>
    </i>
    <i>
      <x v="4"/>
    </i>
    <i t="grand">
      <x/>
    </i>
  </rowItems>
  <colItems count="1">
    <i/>
  </colItems>
  <dataFields count="1">
    <dataField name="Count of Order ID" fld="0" subtotal="count" baseField="0" baseItem="0"/>
  </dataFields>
  <formats count="12">
    <format dxfId="90">
      <pivotArea type="all" dataOnly="0" outline="0" fieldPosition="0"/>
    </format>
    <format dxfId="89">
      <pivotArea outline="0" collapsedLevelsAreSubtotals="1" fieldPosition="0"/>
    </format>
    <format dxfId="88">
      <pivotArea field="9" type="button" dataOnly="0" labelOnly="1" outline="0" axis="axisRow" fieldPosition="0"/>
    </format>
    <format dxfId="87">
      <pivotArea dataOnly="0" labelOnly="1" outline="0" fieldPosition="0">
        <references count="1">
          <reference field="9" count="0"/>
        </references>
      </pivotArea>
    </format>
    <format dxfId="86">
      <pivotArea dataOnly="0" labelOnly="1" grandRow="1" outline="0" fieldPosition="0"/>
    </format>
    <format dxfId="85">
      <pivotArea dataOnly="0" labelOnly="1" outline="0" axis="axisValues" fieldPosition="0"/>
    </format>
    <format dxfId="84">
      <pivotArea type="all" dataOnly="0" outline="0" fieldPosition="0"/>
    </format>
    <format dxfId="83">
      <pivotArea outline="0" collapsedLevelsAreSubtotals="1" fieldPosition="0"/>
    </format>
    <format dxfId="82">
      <pivotArea field="9" type="button" dataOnly="0" labelOnly="1" outline="0" axis="axisRow" fieldPosition="0"/>
    </format>
    <format dxfId="81">
      <pivotArea dataOnly="0" labelOnly="1" outline="0" fieldPosition="0">
        <references count="1">
          <reference field="9" count="0"/>
        </references>
      </pivotArea>
    </format>
    <format dxfId="80">
      <pivotArea dataOnly="0" labelOnly="1" grandRow="1" outline="0" fieldPosition="0"/>
    </format>
    <format dxfId="7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1D71FC2-B584-44E7-BF91-C603534837AC}" name="Orders_By_Status"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S30:T34" firstHeaderRow="1" firstDataRow="1" firstDataCol="1"/>
  <pivotFields count="13">
    <pivotField dataField="1"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compact="0" showAll="0">
      <items count="11">
        <item x="5"/>
        <item x="1"/>
        <item x="6"/>
        <item x="7"/>
        <item x="9"/>
        <item x="0"/>
        <item x="4"/>
        <item x="2"/>
        <item x="3"/>
        <item x="8"/>
        <item t="default"/>
      </items>
    </pivotField>
    <pivotField compact="0" showAll="0">
      <items count="6">
        <item x="3"/>
        <item x="2"/>
        <item x="1"/>
        <item x="0"/>
        <item x="4"/>
        <item t="default"/>
      </items>
    </pivotField>
    <pivotField compact="0" numFmtId="164" showAll="0"/>
    <pivotField compact="0" numFmtId="1" showAll="0"/>
    <pivotField compact="0" numFmtId="164" showAll="0"/>
    <pivotField compact="0" showAll="0">
      <items count="11">
        <item x="8"/>
        <item x="7"/>
        <item x="5"/>
        <item x="1"/>
        <item x="0"/>
        <item x="9"/>
        <item x="2"/>
        <item x="6"/>
        <item x="3"/>
        <item x="4"/>
        <item t="default"/>
      </items>
    </pivotField>
    <pivotField compact="0" showAll="0"/>
    <pivotField compact="0" showAll="0">
      <items count="6">
        <item x="1"/>
        <item x="2"/>
        <item x="0"/>
        <item x="4"/>
        <item x="3"/>
        <item t="default"/>
      </items>
    </pivotField>
    <pivotField axis="axisRow" compact="0" showAll="0">
      <items count="4">
        <item x="0"/>
        <item x="2"/>
        <item x="1"/>
        <item t="default"/>
      </items>
    </pivotField>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4">
    <i>
      <x/>
    </i>
    <i>
      <x v="1"/>
    </i>
    <i>
      <x v="2"/>
    </i>
    <i t="grand">
      <x/>
    </i>
  </rowItems>
  <colItems count="1">
    <i/>
  </colItems>
  <dataFields count="1">
    <dataField name="Count of Order ID" fld="0" subtotal="count" baseField="0" baseItem="0"/>
  </dataFields>
  <formats count="12">
    <format dxfId="102">
      <pivotArea type="all" dataOnly="0" outline="0" fieldPosition="0"/>
    </format>
    <format dxfId="101">
      <pivotArea outline="0" collapsedLevelsAreSubtotals="1" fieldPosition="0"/>
    </format>
    <format dxfId="100">
      <pivotArea field="10" type="button" dataOnly="0" labelOnly="1" outline="0" axis="axisRow" fieldPosition="0"/>
    </format>
    <format dxfId="99">
      <pivotArea dataOnly="0" labelOnly="1" outline="0" fieldPosition="0">
        <references count="1">
          <reference field="10" count="0"/>
        </references>
      </pivotArea>
    </format>
    <format dxfId="98">
      <pivotArea dataOnly="0" labelOnly="1" grandRow="1" outline="0" fieldPosition="0"/>
    </format>
    <format dxfId="97">
      <pivotArea dataOnly="0" labelOnly="1" outline="0" axis="axisValues" fieldPosition="0"/>
    </format>
    <format dxfId="96">
      <pivotArea type="all" dataOnly="0" outline="0" fieldPosition="0"/>
    </format>
    <format dxfId="95">
      <pivotArea outline="0" collapsedLevelsAreSubtotals="1" fieldPosition="0"/>
    </format>
    <format dxfId="94">
      <pivotArea field="10" type="button" dataOnly="0" labelOnly="1" outline="0" axis="axisRow" fieldPosition="0"/>
    </format>
    <format dxfId="93">
      <pivotArea dataOnly="0" labelOnly="1" outline="0" fieldPosition="0">
        <references count="1">
          <reference field="10" count="0"/>
        </references>
      </pivotArea>
    </format>
    <format dxfId="92">
      <pivotArea dataOnly="0" labelOnly="1" grandRow="1" outline="0" fieldPosition="0"/>
    </format>
    <format dxfId="9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ED9A81E-304B-497B-985F-F4B755586BEB}" name="Sales_By_Payment"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6">
  <location ref="J19:K25" firstHeaderRow="1" firstDataRow="1" firstDataCol="1"/>
  <pivotFields count="13">
    <pivotField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compact="0" showAll="0">
      <items count="11">
        <item x="5"/>
        <item x="1"/>
        <item x="6"/>
        <item x="7"/>
        <item x="9"/>
        <item x="0"/>
        <item x="4"/>
        <item x="2"/>
        <item x="3"/>
        <item x="8"/>
        <item t="default"/>
      </items>
    </pivotField>
    <pivotField compact="0" showAll="0">
      <items count="6">
        <item x="3"/>
        <item x="2"/>
        <item x="1"/>
        <item x="0"/>
        <item x="4"/>
        <item t="default"/>
      </items>
    </pivotField>
    <pivotField compact="0" numFmtId="164" showAll="0"/>
    <pivotField compact="0" numFmtId="1" showAll="0"/>
    <pivotField dataField="1" compact="0" numFmtId="164" showAll="0"/>
    <pivotField compact="0" showAll="0">
      <items count="11">
        <item x="8"/>
        <item x="7"/>
        <item x="5"/>
        <item x="1"/>
        <item x="0"/>
        <item x="9"/>
        <item x="2"/>
        <item x="6"/>
        <item x="3"/>
        <item x="4"/>
        <item t="default"/>
      </items>
    </pivotField>
    <pivotField compact="0" showAll="0">
      <items count="11">
        <item x="6"/>
        <item x="9"/>
        <item x="3"/>
        <item x="2"/>
        <item x="4"/>
        <item x="8"/>
        <item x="5"/>
        <item x="0"/>
        <item x="1"/>
        <item x="7"/>
        <item t="default"/>
      </items>
    </pivotField>
    <pivotField axis="axisRow" compact="0" showAll="0">
      <items count="6">
        <item x="1"/>
        <item x="2"/>
        <item x="0"/>
        <item x="4"/>
        <item x="3"/>
        <item t="default"/>
      </items>
    </pivotField>
    <pivotField compact="0" showAll="0">
      <items count="4">
        <item x="0"/>
        <item x="2"/>
        <item x="1"/>
        <item t="default"/>
      </items>
    </pivotField>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6">
    <i>
      <x/>
    </i>
    <i>
      <x v="1"/>
    </i>
    <i>
      <x v="2"/>
    </i>
    <i>
      <x v="3"/>
    </i>
    <i>
      <x v="4"/>
    </i>
    <i t="grand">
      <x/>
    </i>
  </rowItems>
  <colItems count="1">
    <i/>
  </colItems>
  <dataFields count="1">
    <dataField name="Sum of Total Sales" fld="6" baseField="0" baseItem="0" numFmtId="164"/>
  </dataFields>
  <formats count="12">
    <format dxfId="114">
      <pivotArea type="all" dataOnly="0" outline="0" fieldPosition="0"/>
    </format>
    <format dxfId="113">
      <pivotArea outline="0" collapsedLevelsAreSubtotals="1" fieldPosition="0"/>
    </format>
    <format dxfId="112">
      <pivotArea field="9" type="button" dataOnly="0" labelOnly="1" outline="0" axis="axisRow" fieldPosition="0"/>
    </format>
    <format dxfId="111">
      <pivotArea dataOnly="0" labelOnly="1" outline="0" fieldPosition="0">
        <references count="1">
          <reference field="9" count="0"/>
        </references>
      </pivotArea>
    </format>
    <format dxfId="110">
      <pivotArea dataOnly="0" labelOnly="1" grandRow="1" outline="0" fieldPosition="0"/>
    </format>
    <format dxfId="109">
      <pivotArea dataOnly="0" labelOnly="1" outline="0" axis="axisValues" fieldPosition="0"/>
    </format>
    <format dxfId="108">
      <pivotArea type="all" dataOnly="0" outline="0" fieldPosition="0"/>
    </format>
    <format dxfId="107">
      <pivotArea outline="0" collapsedLevelsAreSubtotals="1" fieldPosition="0"/>
    </format>
    <format dxfId="106">
      <pivotArea field="9" type="button" dataOnly="0" labelOnly="1" outline="0" axis="axisRow" fieldPosition="0"/>
    </format>
    <format dxfId="105">
      <pivotArea dataOnly="0" labelOnly="1" outline="0" fieldPosition="0">
        <references count="1">
          <reference field="9" count="0"/>
        </references>
      </pivotArea>
    </format>
    <format dxfId="104">
      <pivotArea dataOnly="0" labelOnly="1" grandRow="1" outline="0" fieldPosition="0"/>
    </format>
    <format dxfId="103">
      <pivotArea dataOnly="0" labelOnly="1" outline="0" axis="axisValues" fieldPosition="0"/>
    </format>
  </formats>
  <chartFormats count="2">
    <chartFormat chart="11" format="4" series="1">
      <pivotArea type="data" outline="0" fieldPosition="0">
        <references count="1">
          <reference field="4294967294" count="1" selected="0">
            <x v="0"/>
          </reference>
        </references>
      </pivotArea>
    </chartFormat>
    <chartFormat chart="1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E3BEB24-7583-4311-AB2E-A1F0B7BE8FB7}" name="Sales_By_Category"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2">
  <location ref="G19:H25" firstHeaderRow="1" firstDataRow="1" firstDataCol="1"/>
  <pivotFields count="13">
    <pivotField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compact="0" showAll="0">
      <items count="11">
        <item x="5"/>
        <item x="1"/>
        <item x="6"/>
        <item x="7"/>
        <item x="9"/>
        <item x="0"/>
        <item x="4"/>
        <item x="2"/>
        <item x="3"/>
        <item x="8"/>
        <item t="default"/>
      </items>
    </pivotField>
    <pivotField axis="axisRow" compact="0" showAll="0">
      <items count="6">
        <item x="3"/>
        <item x="2"/>
        <item x="1"/>
        <item x="0"/>
        <item x="4"/>
        <item t="default"/>
      </items>
    </pivotField>
    <pivotField compact="0" numFmtId="164" showAll="0"/>
    <pivotField compact="0" numFmtId="1" showAll="0"/>
    <pivotField dataField="1" compact="0" numFmtId="164" showAll="0"/>
    <pivotField compact="0" showAll="0"/>
    <pivotField compact="0" showAll="0">
      <items count="11">
        <item x="6"/>
        <item x="9"/>
        <item x="3"/>
        <item x="2"/>
        <item x="4"/>
        <item x="8"/>
        <item x="5"/>
        <item x="0"/>
        <item x="1"/>
        <item x="7"/>
        <item t="default"/>
      </items>
    </pivotField>
    <pivotField compact="0" showAll="0">
      <items count="6">
        <item x="1"/>
        <item x="2"/>
        <item x="0"/>
        <item x="4"/>
        <item x="3"/>
        <item t="default"/>
      </items>
    </pivotField>
    <pivotField compact="0" showAll="0">
      <items count="4">
        <item x="0"/>
        <item x="2"/>
        <item x="1"/>
        <item t="default"/>
      </items>
    </pivotField>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6">
    <i>
      <x/>
    </i>
    <i>
      <x v="1"/>
    </i>
    <i>
      <x v="2"/>
    </i>
    <i>
      <x v="3"/>
    </i>
    <i>
      <x v="4"/>
    </i>
    <i t="grand">
      <x/>
    </i>
  </rowItems>
  <colItems count="1">
    <i/>
  </colItems>
  <dataFields count="1">
    <dataField name="Sum of Total Sales" fld="6" baseField="0" baseItem="0" numFmtId="164"/>
  </dataFields>
  <formats count="12">
    <format dxfId="126">
      <pivotArea type="all" dataOnly="0" outline="0" fieldPosition="0"/>
    </format>
    <format dxfId="125">
      <pivotArea outline="0" collapsedLevelsAreSubtotals="1" fieldPosition="0"/>
    </format>
    <format dxfId="124">
      <pivotArea field="3" type="button" dataOnly="0" labelOnly="1" outline="0" axis="axisRow" fieldPosition="0"/>
    </format>
    <format dxfId="123">
      <pivotArea dataOnly="0" labelOnly="1" outline="0" fieldPosition="0">
        <references count="1">
          <reference field="3" count="0"/>
        </references>
      </pivotArea>
    </format>
    <format dxfId="122">
      <pivotArea dataOnly="0" labelOnly="1" grandRow="1" outline="0" fieldPosition="0"/>
    </format>
    <format dxfId="121">
      <pivotArea dataOnly="0" labelOnly="1" outline="0" axis="axisValues" fieldPosition="0"/>
    </format>
    <format dxfId="120">
      <pivotArea type="all" dataOnly="0" outline="0" fieldPosition="0"/>
    </format>
    <format dxfId="119">
      <pivotArea outline="0" collapsedLevelsAreSubtotals="1" fieldPosition="0"/>
    </format>
    <format dxfId="118">
      <pivotArea field="3" type="button" dataOnly="0" labelOnly="1" outline="0" axis="axisRow" fieldPosition="0"/>
    </format>
    <format dxfId="117">
      <pivotArea dataOnly="0" labelOnly="1" outline="0" fieldPosition="0">
        <references count="1">
          <reference field="3" count="0"/>
        </references>
      </pivotArea>
    </format>
    <format dxfId="116">
      <pivotArea dataOnly="0" labelOnly="1" grandRow="1" outline="0" fieldPosition="0"/>
    </format>
    <format dxfId="115">
      <pivotArea dataOnly="0" labelOnly="1" outline="0" axis="axisValues" fieldPosition="0"/>
    </format>
  </formats>
  <chartFormats count="2">
    <chartFormat chart="32" format="2" series="1">
      <pivotArea type="data" outline="0" fieldPosition="0">
        <references count="1">
          <reference field="4294967294" count="1" selected="0">
            <x v="0"/>
          </reference>
        </references>
      </pivotArea>
    </chartFormat>
    <chartFormat chart="3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904D9E9-7534-49A6-816E-2D439132C159}" name="Quantity_By_Product"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5">
  <location ref="G3:H14" firstHeaderRow="1" firstDataRow="1" firstDataCol="1"/>
  <pivotFields count="13">
    <pivotField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axis="axisRow" compact="0" showAll="0" sortType="descending">
      <items count="11">
        <item x="5"/>
        <item x="1"/>
        <item x="6"/>
        <item x="7"/>
        <item x="9"/>
        <item x="0"/>
        <item x="4"/>
        <item x="2"/>
        <item x="3"/>
        <item x="8"/>
        <item t="default"/>
      </items>
      <autoSortScope>
        <pivotArea dataOnly="0" outline="0" fieldPosition="0">
          <references count="1">
            <reference field="4294967294" count="1" selected="0">
              <x v="0"/>
            </reference>
          </references>
        </pivotArea>
      </autoSortScope>
    </pivotField>
    <pivotField compact="0" showAll="0"/>
    <pivotField compact="0" numFmtId="164" showAll="0"/>
    <pivotField dataField="1" compact="0" numFmtId="1" showAll="0"/>
    <pivotField compact="0" numFmtId="164" showAll="0"/>
    <pivotField compact="0" showAll="0"/>
    <pivotField compact="0" showAll="0"/>
    <pivotField compact="0" showAll="0"/>
    <pivotField compact="0" showAll="0"/>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11">
    <i>
      <x v="7"/>
    </i>
    <i>
      <x v="6"/>
    </i>
    <i>
      <x v="1"/>
    </i>
    <i>
      <x v="3"/>
    </i>
    <i>
      <x v="5"/>
    </i>
    <i>
      <x/>
    </i>
    <i>
      <x v="4"/>
    </i>
    <i>
      <x v="2"/>
    </i>
    <i>
      <x v="8"/>
    </i>
    <i>
      <x v="9"/>
    </i>
    <i t="grand">
      <x/>
    </i>
  </rowItems>
  <colItems count="1">
    <i/>
  </colItems>
  <dataFields count="1">
    <dataField name="Sum of Quantity" fld="5" baseField="0" baseItem="0" numFmtId="1"/>
  </dataFields>
  <formats count="12">
    <format dxfId="138">
      <pivotArea type="all" dataOnly="0" outline="0" fieldPosition="0"/>
    </format>
    <format dxfId="137">
      <pivotArea outline="0" collapsedLevelsAreSubtotals="1" fieldPosition="0"/>
    </format>
    <format dxfId="136">
      <pivotArea field="2" type="button" dataOnly="0" labelOnly="1" outline="0" axis="axisRow" fieldPosition="0"/>
    </format>
    <format dxfId="135">
      <pivotArea dataOnly="0" labelOnly="1" outline="0" fieldPosition="0">
        <references count="1">
          <reference field="2" count="0"/>
        </references>
      </pivotArea>
    </format>
    <format dxfId="134">
      <pivotArea dataOnly="0" labelOnly="1" grandRow="1" outline="0" fieldPosition="0"/>
    </format>
    <format dxfId="133">
      <pivotArea dataOnly="0" labelOnly="1" outline="0" axis="axisValues" fieldPosition="0"/>
    </format>
    <format dxfId="132">
      <pivotArea type="all" dataOnly="0" outline="0" fieldPosition="0"/>
    </format>
    <format dxfId="131">
      <pivotArea outline="0" collapsedLevelsAreSubtotals="1" fieldPosition="0"/>
    </format>
    <format dxfId="130">
      <pivotArea field="2" type="button" dataOnly="0" labelOnly="1" outline="0" axis="axisRow" fieldPosition="0"/>
    </format>
    <format dxfId="129">
      <pivotArea dataOnly="0" labelOnly="1" outline="0" fieldPosition="0">
        <references count="1">
          <reference field="2" count="0"/>
        </references>
      </pivotArea>
    </format>
    <format dxfId="128">
      <pivotArea dataOnly="0" labelOnly="1" grandRow="1" outline="0" fieldPosition="0"/>
    </format>
    <format dxfId="127">
      <pivotArea dataOnly="0" labelOnly="1" outline="0" axis="axisValues" fieldPosition="0"/>
    </format>
  </formats>
  <chartFormats count="2">
    <chartFormat chart="18"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8D89B2-6747-473D-9465-C4C2A423EF3E}" name="Monthly_Sales"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5">
  <location ref="P19:Q23" firstHeaderRow="1" firstDataRow="1" firstDataCol="1"/>
  <pivotFields count="13">
    <pivotField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compact="0" showAll="0">
      <items count="11">
        <item x="5"/>
        <item x="1"/>
        <item x="6"/>
        <item x="7"/>
        <item x="9"/>
        <item x="0"/>
        <item x="4"/>
        <item x="2"/>
        <item x="3"/>
        <item x="8"/>
        <item t="default"/>
      </items>
    </pivotField>
    <pivotField compact="0" showAll="0">
      <items count="6">
        <item x="3"/>
        <item x="2"/>
        <item x="1"/>
        <item x="0"/>
        <item x="4"/>
        <item t="default"/>
      </items>
    </pivotField>
    <pivotField compact="0" numFmtId="164" showAll="0"/>
    <pivotField compact="0" numFmtId="1" showAll="0"/>
    <pivotField dataField="1" compact="0" numFmtId="164" showAll="0"/>
    <pivotField compact="0" showAll="0"/>
    <pivotField compact="0" showAll="0">
      <items count="11">
        <item x="6"/>
        <item x="9"/>
        <item x="3"/>
        <item x="2"/>
        <item x="4"/>
        <item x="8"/>
        <item x="5"/>
        <item x="0"/>
        <item x="1"/>
        <item x="7"/>
        <item t="default"/>
      </items>
    </pivotField>
    <pivotField compact="0" showAll="0">
      <items count="6">
        <item x="1"/>
        <item x="2"/>
        <item x="0"/>
        <item x="4"/>
        <item x="3"/>
        <item t="default"/>
      </items>
    </pivotField>
    <pivotField compact="0" showAll="0">
      <items count="4">
        <item x="0"/>
        <item x="2"/>
        <item x="1"/>
        <item t="default"/>
      </items>
    </pivotField>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compact="0"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4">
    <i>
      <x v="2"/>
    </i>
    <i>
      <x v="3"/>
    </i>
    <i>
      <x v="4"/>
    </i>
    <i t="grand">
      <x/>
    </i>
  </rowItems>
  <colItems count="1">
    <i/>
  </colItems>
  <dataFields count="1">
    <dataField name="Sum of Total Sales" fld="6" baseField="0" baseItem="0" numFmtId="164"/>
  </dataFields>
  <formats count="12">
    <format dxfId="150">
      <pivotArea type="all" dataOnly="0" outline="0" fieldPosition="0"/>
    </format>
    <format dxfId="149">
      <pivotArea outline="0" collapsedLevelsAreSubtotals="1" fieldPosition="0"/>
    </format>
    <format dxfId="148">
      <pivotArea field="12" type="button" dataOnly="0" labelOnly="1" outline="0" axis="axisRow" fieldPosition="0"/>
    </format>
    <format dxfId="147">
      <pivotArea dataOnly="0" labelOnly="1" outline="0" fieldPosition="0">
        <references count="1">
          <reference field="12" count="3">
            <x v="2"/>
            <x v="3"/>
            <x v="4"/>
          </reference>
        </references>
      </pivotArea>
    </format>
    <format dxfId="146">
      <pivotArea dataOnly="0" labelOnly="1" grandRow="1" outline="0" fieldPosition="0"/>
    </format>
    <format dxfId="145">
      <pivotArea dataOnly="0" labelOnly="1" outline="0" axis="axisValues" fieldPosition="0"/>
    </format>
    <format dxfId="144">
      <pivotArea type="all" dataOnly="0" outline="0" fieldPosition="0"/>
    </format>
    <format dxfId="143">
      <pivotArea outline="0" collapsedLevelsAreSubtotals="1" fieldPosition="0"/>
    </format>
    <format dxfId="142">
      <pivotArea field="12" type="button" dataOnly="0" labelOnly="1" outline="0" axis="axisRow" fieldPosition="0"/>
    </format>
    <format dxfId="141">
      <pivotArea dataOnly="0" labelOnly="1" outline="0" fieldPosition="0">
        <references count="1">
          <reference field="12" count="3">
            <x v="2"/>
            <x v="3"/>
            <x v="4"/>
          </reference>
        </references>
      </pivotArea>
    </format>
    <format dxfId="140">
      <pivotArea dataOnly="0" labelOnly="1" grandRow="1" outline="0" fieldPosition="0"/>
    </format>
    <format dxfId="139">
      <pivotArea dataOnly="0" labelOnly="1" outline="0" axis="axisValues" fieldPosition="0"/>
    </format>
  </formats>
  <chartFormats count="19">
    <chartFormat chart="3"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12" count="1" selected="0">
            <x v="4"/>
          </reference>
        </references>
      </pivotArea>
    </chartFormat>
    <chartFormat chart="21" format="2">
      <pivotArea type="data" outline="0" fieldPosition="0">
        <references count="2">
          <reference field="4294967294" count="1" selected="0">
            <x v="0"/>
          </reference>
          <reference field="12" count="1" selected="0">
            <x v="2"/>
          </reference>
        </references>
      </pivotArea>
    </chartFormat>
    <chartFormat chart="21" format="3">
      <pivotArea type="data" outline="0" fieldPosition="0">
        <references count="2">
          <reference field="4294967294" count="1" selected="0">
            <x v="0"/>
          </reference>
          <reference field="12" count="1" selected="0">
            <x v="3"/>
          </reference>
        </references>
      </pivotArea>
    </chartFormat>
    <chartFormat chart="26" format="4" series="1">
      <pivotArea type="data" outline="0" fieldPosition="0">
        <references count="1">
          <reference field="4294967294" count="1" selected="0">
            <x v="0"/>
          </reference>
        </references>
      </pivotArea>
    </chartFormat>
    <chartFormat chart="26" format="5">
      <pivotArea type="data" outline="0" fieldPosition="0">
        <references count="2">
          <reference field="4294967294" count="1" selected="0">
            <x v="0"/>
          </reference>
          <reference field="12" count="1" selected="0">
            <x v="2"/>
          </reference>
        </references>
      </pivotArea>
    </chartFormat>
    <chartFormat chart="26" format="6">
      <pivotArea type="data" outline="0" fieldPosition="0">
        <references count="2">
          <reference field="4294967294" count="1" selected="0">
            <x v="0"/>
          </reference>
          <reference field="12" count="1" selected="0">
            <x v="3"/>
          </reference>
        </references>
      </pivotArea>
    </chartFormat>
    <chartFormat chart="26" format="7">
      <pivotArea type="data" outline="0" fieldPosition="0">
        <references count="2">
          <reference field="4294967294" count="1" selected="0">
            <x v="0"/>
          </reference>
          <reference field="12" count="1" selected="0">
            <x v="4"/>
          </reference>
        </references>
      </pivotArea>
    </chartFormat>
    <chartFormat chart="27" format="8" series="1">
      <pivotArea type="data" outline="0" fieldPosition="0">
        <references count="1">
          <reference field="4294967294" count="1" selected="0">
            <x v="0"/>
          </reference>
        </references>
      </pivotArea>
    </chartFormat>
    <chartFormat chart="27" format="9">
      <pivotArea type="data" outline="0" fieldPosition="0">
        <references count="2">
          <reference field="4294967294" count="1" selected="0">
            <x v="0"/>
          </reference>
          <reference field="12" count="1" selected="0">
            <x v="2"/>
          </reference>
        </references>
      </pivotArea>
    </chartFormat>
    <chartFormat chart="27" format="10">
      <pivotArea type="data" outline="0" fieldPosition="0">
        <references count="2">
          <reference field="4294967294" count="1" selected="0">
            <x v="0"/>
          </reference>
          <reference field="12" count="1" selected="0">
            <x v="3"/>
          </reference>
        </references>
      </pivotArea>
    </chartFormat>
    <chartFormat chart="27" format="11">
      <pivotArea type="data" outline="0" fieldPosition="0">
        <references count="2">
          <reference field="4294967294" count="1" selected="0">
            <x v="0"/>
          </reference>
          <reference field="12" count="1" selected="0">
            <x v="4"/>
          </reference>
        </references>
      </pivotArea>
    </chartFormat>
    <chartFormat chart="28" format="8" series="1">
      <pivotArea type="data" outline="0" fieldPosition="0">
        <references count="1">
          <reference field="4294967294" count="1" selected="0">
            <x v="0"/>
          </reference>
        </references>
      </pivotArea>
    </chartFormat>
    <chartFormat chart="28" format="9">
      <pivotArea type="data" outline="0" fieldPosition="0">
        <references count="2">
          <reference field="4294967294" count="1" selected="0">
            <x v="0"/>
          </reference>
          <reference field="12" count="1" selected="0">
            <x v="2"/>
          </reference>
        </references>
      </pivotArea>
    </chartFormat>
    <chartFormat chart="28" format="10">
      <pivotArea type="data" outline="0" fieldPosition="0">
        <references count="2">
          <reference field="4294967294" count="1" selected="0">
            <x v="0"/>
          </reference>
          <reference field="12" count="1" selected="0">
            <x v="3"/>
          </reference>
        </references>
      </pivotArea>
    </chartFormat>
    <chartFormat chart="28" format="1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3AB4E1B-4E87-4F36-A9BA-5B477E171AAF}" name="Orders_By_Customers"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M3:N14" firstHeaderRow="1" firstDataRow="1" firstDataCol="1"/>
  <pivotFields count="13">
    <pivotField dataField="1"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compact="0" showAll="0">
      <items count="11">
        <item x="5"/>
        <item x="1"/>
        <item x="6"/>
        <item x="7"/>
        <item x="9"/>
        <item x="0"/>
        <item x="4"/>
        <item x="2"/>
        <item x="3"/>
        <item x="8"/>
        <item t="default"/>
      </items>
    </pivotField>
    <pivotField compact="0" showAll="0">
      <items count="6">
        <item x="3"/>
        <item x="2"/>
        <item x="1"/>
        <item x="0"/>
        <item x="4"/>
        <item t="default"/>
      </items>
    </pivotField>
    <pivotField compact="0" numFmtId="164" showAll="0"/>
    <pivotField compact="0" numFmtId="1" showAll="0"/>
    <pivotField compact="0" numFmtId="164" showAll="0"/>
    <pivotField axis="axisRow" compact="0" showAll="0">
      <items count="11">
        <item x="8"/>
        <item x="7"/>
        <item x="5"/>
        <item x="1"/>
        <item x="0"/>
        <item x="9"/>
        <item x="2"/>
        <item x="6"/>
        <item x="3"/>
        <item x="4"/>
        <item t="default"/>
      </items>
    </pivotField>
    <pivotField compact="0" showAll="0"/>
    <pivotField compact="0" showAll="0"/>
    <pivotField compact="0" showAll="0"/>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11">
    <i>
      <x/>
    </i>
    <i>
      <x v="1"/>
    </i>
    <i>
      <x v="2"/>
    </i>
    <i>
      <x v="3"/>
    </i>
    <i>
      <x v="4"/>
    </i>
    <i>
      <x v="5"/>
    </i>
    <i>
      <x v="6"/>
    </i>
    <i>
      <x v="7"/>
    </i>
    <i>
      <x v="8"/>
    </i>
    <i>
      <x v="9"/>
    </i>
    <i t="grand">
      <x/>
    </i>
  </rowItems>
  <colItems count="1">
    <i/>
  </colItems>
  <dataFields count="1">
    <dataField name="Count of Order ID" fld="0" subtotal="count" baseField="0" baseItem="0"/>
  </dataFields>
  <formats count="12">
    <format dxfId="162">
      <pivotArea type="all" dataOnly="0" outline="0" fieldPosition="0"/>
    </format>
    <format dxfId="161">
      <pivotArea outline="0" collapsedLevelsAreSubtotals="1" fieldPosition="0"/>
    </format>
    <format dxfId="160">
      <pivotArea field="7" type="button" dataOnly="0" labelOnly="1" outline="0" axis="axisRow" fieldPosition="0"/>
    </format>
    <format dxfId="159">
      <pivotArea dataOnly="0" labelOnly="1" outline="0" fieldPosition="0">
        <references count="1">
          <reference field="7" count="0"/>
        </references>
      </pivotArea>
    </format>
    <format dxfId="158">
      <pivotArea dataOnly="0" labelOnly="1" grandRow="1" outline="0" fieldPosition="0"/>
    </format>
    <format dxfId="157">
      <pivotArea dataOnly="0" labelOnly="1" outline="0" axis="axisValues" fieldPosition="0"/>
    </format>
    <format dxfId="156">
      <pivotArea type="all" dataOnly="0" outline="0" fieldPosition="0"/>
    </format>
    <format dxfId="155">
      <pivotArea outline="0" collapsedLevelsAreSubtotals="1" fieldPosition="0"/>
    </format>
    <format dxfId="154">
      <pivotArea field="7" type="button" dataOnly="0" labelOnly="1" outline="0" axis="axisRow" fieldPosition="0"/>
    </format>
    <format dxfId="153">
      <pivotArea dataOnly="0" labelOnly="1" outline="0" fieldPosition="0">
        <references count="1">
          <reference field="7" count="0"/>
        </references>
      </pivotArea>
    </format>
    <format dxfId="152">
      <pivotArea dataOnly="0" labelOnly="1" grandRow="1" outline="0" fieldPosition="0"/>
    </format>
    <format dxfId="15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8CF9E-CB4E-4009-8307-FCE78ED5E142}" name="Sales_By_Product"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9">
  <location ref="D3:E14" firstHeaderRow="1" firstDataRow="1" firstDataCol="1"/>
  <pivotFields count="13">
    <pivotField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axis="axisRow" compact="0" showAll="0">
      <items count="11">
        <item x="5"/>
        <item x="1"/>
        <item x="6"/>
        <item x="7"/>
        <item x="9"/>
        <item x="0"/>
        <item x="4"/>
        <item x="2"/>
        <item x="3"/>
        <item x="8"/>
        <item t="default"/>
      </items>
    </pivotField>
    <pivotField compact="0" showAll="0">
      <items count="6">
        <item x="3"/>
        <item x="2"/>
        <item x="1"/>
        <item x="0"/>
        <item x="4"/>
        <item t="default"/>
      </items>
    </pivotField>
    <pivotField compact="0" numFmtId="164" showAll="0"/>
    <pivotField compact="0" numFmtId="1" showAll="0"/>
    <pivotField dataField="1" compact="0" numFmtId="164" showAll="0"/>
    <pivotField compact="0" showAll="0"/>
    <pivotField compact="0" showAll="0">
      <items count="11">
        <item x="6"/>
        <item x="9"/>
        <item x="3"/>
        <item x="2"/>
        <item x="4"/>
        <item x="8"/>
        <item x="5"/>
        <item x="0"/>
        <item x="1"/>
        <item x="7"/>
        <item t="default"/>
      </items>
    </pivotField>
    <pivotField compact="0" showAll="0">
      <items count="6">
        <item x="1"/>
        <item x="2"/>
        <item x="0"/>
        <item x="4"/>
        <item x="3"/>
        <item t="default"/>
      </items>
    </pivotField>
    <pivotField compact="0" showAll="0">
      <items count="4">
        <item x="0"/>
        <item x="2"/>
        <item x="1"/>
        <item t="default"/>
      </items>
    </pivotField>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11">
    <i>
      <x/>
    </i>
    <i>
      <x v="1"/>
    </i>
    <i>
      <x v="2"/>
    </i>
    <i>
      <x v="3"/>
    </i>
    <i>
      <x v="4"/>
    </i>
    <i>
      <x v="5"/>
    </i>
    <i>
      <x v="6"/>
    </i>
    <i>
      <x v="7"/>
    </i>
    <i>
      <x v="8"/>
    </i>
    <i>
      <x v="9"/>
    </i>
    <i t="grand">
      <x/>
    </i>
  </rowItems>
  <colItems count="1">
    <i/>
  </colItems>
  <dataFields count="1">
    <dataField name="Sum of Total Sales" fld="6" baseField="0" baseItem="0" numFmtId="164"/>
  </dataFields>
  <formats count="12">
    <format dxfId="174">
      <pivotArea type="all" dataOnly="0" outline="0" fieldPosition="0"/>
    </format>
    <format dxfId="173">
      <pivotArea outline="0" collapsedLevelsAreSubtotals="1" fieldPosition="0"/>
    </format>
    <format dxfId="172">
      <pivotArea field="2" type="button" dataOnly="0" labelOnly="1" outline="0" axis="axisRow" fieldPosition="0"/>
    </format>
    <format dxfId="171">
      <pivotArea dataOnly="0" labelOnly="1" outline="0" fieldPosition="0">
        <references count="1">
          <reference field="2" count="0"/>
        </references>
      </pivotArea>
    </format>
    <format dxfId="170">
      <pivotArea dataOnly="0" labelOnly="1" grandRow="1" outline="0" fieldPosition="0"/>
    </format>
    <format dxfId="169">
      <pivotArea dataOnly="0" labelOnly="1" outline="0" axis="axisValues" fieldPosition="0"/>
    </format>
    <format dxfId="168">
      <pivotArea type="all" dataOnly="0" outline="0" fieldPosition="0"/>
    </format>
    <format dxfId="167">
      <pivotArea outline="0" collapsedLevelsAreSubtotals="1" fieldPosition="0"/>
    </format>
    <format dxfId="166">
      <pivotArea field="2" type="button" dataOnly="0" labelOnly="1" outline="0" axis="axisRow" fieldPosition="0"/>
    </format>
    <format dxfId="165">
      <pivotArea dataOnly="0" labelOnly="1" outline="0" fieldPosition="0">
        <references count="1">
          <reference field="2" count="0"/>
        </references>
      </pivotArea>
    </format>
    <format dxfId="164">
      <pivotArea dataOnly="0" labelOnly="1" grandRow="1" outline="0" fieldPosition="0"/>
    </format>
    <format dxfId="163">
      <pivotArea dataOnly="0" labelOnly="1" outline="0" axis="axisValues" fieldPosition="0"/>
    </format>
  </formats>
  <chartFormats count="2">
    <chartFormat chart="15" format="2"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357AB5B-BE74-4564-9716-BFA157CFA448}" name="Monthly_Sales_By_Category"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
  <location ref="J30:N37" firstHeaderRow="1" firstDataRow="2" firstDataCol="1"/>
  <pivotFields count="13">
    <pivotField compact="0" showAll="0"/>
    <pivotField compact="0" numFmtId="14" showAll="0">
      <items count="61">
        <item x="58"/>
        <item x="24"/>
        <item x="26"/>
        <item x="19"/>
        <item x="48"/>
        <item x="23"/>
        <item x="32"/>
        <item x="28"/>
        <item x="16"/>
        <item x="35"/>
        <item x="25"/>
        <item x="41"/>
        <item x="22"/>
        <item x="2"/>
        <item x="29"/>
        <item x="9"/>
        <item x="36"/>
        <item x="3"/>
        <item x="13"/>
        <item x="57"/>
        <item x="49"/>
        <item x="20"/>
        <item x="37"/>
        <item x="44"/>
        <item x="14"/>
        <item x="51"/>
        <item x="47"/>
        <item x="11"/>
        <item x="6"/>
        <item x="56"/>
        <item x="12"/>
        <item x="59"/>
        <item x="34"/>
        <item x="18"/>
        <item x="7"/>
        <item x="46"/>
        <item x="4"/>
        <item x="39"/>
        <item x="8"/>
        <item x="10"/>
        <item x="0"/>
        <item x="33"/>
        <item x="42"/>
        <item x="31"/>
        <item x="5"/>
        <item x="38"/>
        <item x="1"/>
        <item x="50"/>
        <item x="17"/>
        <item x="53"/>
        <item x="21"/>
        <item x="45"/>
        <item x="30"/>
        <item x="55"/>
        <item x="52"/>
        <item x="54"/>
        <item x="40"/>
        <item x="43"/>
        <item x="15"/>
        <item x="27"/>
        <item t="default"/>
      </items>
    </pivotField>
    <pivotField compact="0" showAll="0">
      <items count="11">
        <item x="5"/>
        <item x="1"/>
        <item x="6"/>
        <item x="7"/>
        <item x="9"/>
        <item x="0"/>
        <item x="4"/>
        <item x="2"/>
        <item x="3"/>
        <item x="8"/>
        <item t="default"/>
      </items>
    </pivotField>
    <pivotField axis="axisRow" compact="0" showAll="0">
      <items count="6">
        <item x="3"/>
        <item x="2"/>
        <item x="1"/>
        <item x="0"/>
        <item x="4"/>
        <item t="default"/>
      </items>
    </pivotField>
    <pivotField compact="0" numFmtId="164" showAll="0"/>
    <pivotField compact="0" numFmtId="1" showAll="0"/>
    <pivotField dataField="1" compact="0" numFmtId="164" showAll="0"/>
    <pivotField compact="0" showAll="0"/>
    <pivotField compact="0" showAll="0"/>
    <pivotField compact="0" showAll="0"/>
    <pivotField compact="0" showAll="0"/>
    <pivotField compact="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Col" compact="0"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6">
    <i>
      <x/>
    </i>
    <i>
      <x v="1"/>
    </i>
    <i>
      <x v="2"/>
    </i>
    <i>
      <x v="3"/>
    </i>
    <i>
      <x v="4"/>
    </i>
    <i t="grand">
      <x/>
    </i>
  </rowItems>
  <colFields count="1">
    <field x="12"/>
  </colFields>
  <colItems count="4">
    <i>
      <x v="2"/>
    </i>
    <i>
      <x v="3"/>
    </i>
    <i>
      <x v="4"/>
    </i>
    <i t="grand">
      <x/>
    </i>
  </colItems>
  <dataFields count="1">
    <dataField name="Sum of Total Sales" fld="6" baseField="0" baseItem="0" numFmtId="164"/>
  </dataFields>
  <formats count="20">
    <format dxfId="194">
      <pivotArea type="all" dataOnly="0" outline="0" fieldPosition="0"/>
    </format>
    <format dxfId="193">
      <pivotArea outline="0" collapsedLevelsAreSubtotals="1" fieldPosition="0"/>
    </format>
    <format dxfId="192">
      <pivotArea type="origin" dataOnly="0" labelOnly="1" outline="0" fieldPosition="0"/>
    </format>
    <format dxfId="191">
      <pivotArea field="12" type="button" dataOnly="0" labelOnly="1" outline="0" axis="axisCol" fieldPosition="0"/>
    </format>
    <format dxfId="190">
      <pivotArea type="topRight" dataOnly="0" labelOnly="1" outline="0" fieldPosition="0"/>
    </format>
    <format dxfId="189">
      <pivotArea field="3" type="button" dataOnly="0" labelOnly="1" outline="0" axis="axisRow" fieldPosition="0"/>
    </format>
    <format dxfId="188">
      <pivotArea dataOnly="0" labelOnly="1" outline="0" fieldPosition="0">
        <references count="1">
          <reference field="3" count="0"/>
        </references>
      </pivotArea>
    </format>
    <format dxfId="187">
      <pivotArea dataOnly="0" labelOnly="1" grandRow="1" outline="0" fieldPosition="0"/>
    </format>
    <format dxfId="186">
      <pivotArea dataOnly="0" labelOnly="1" outline="0" fieldPosition="0">
        <references count="1">
          <reference field="12" count="3">
            <x v="2"/>
            <x v="3"/>
            <x v="4"/>
          </reference>
        </references>
      </pivotArea>
    </format>
    <format dxfId="185">
      <pivotArea dataOnly="0" labelOnly="1" grandCol="1" outline="0" fieldPosition="0"/>
    </format>
    <format dxfId="184">
      <pivotArea type="all" dataOnly="0" outline="0" fieldPosition="0"/>
    </format>
    <format dxfId="183">
      <pivotArea outline="0" collapsedLevelsAreSubtotals="1" fieldPosition="0"/>
    </format>
    <format dxfId="182">
      <pivotArea type="origin" dataOnly="0" labelOnly="1" outline="0" fieldPosition="0"/>
    </format>
    <format dxfId="181">
      <pivotArea field="12" type="button" dataOnly="0" labelOnly="1" outline="0" axis="axisCol" fieldPosition="0"/>
    </format>
    <format dxfId="180">
      <pivotArea type="topRight" dataOnly="0" labelOnly="1" outline="0" fieldPosition="0"/>
    </format>
    <format dxfId="179">
      <pivotArea field="3" type="button" dataOnly="0" labelOnly="1" outline="0" axis="axisRow" fieldPosition="0"/>
    </format>
    <format dxfId="178">
      <pivotArea dataOnly="0" labelOnly="1" outline="0" fieldPosition="0">
        <references count="1">
          <reference field="3" count="0"/>
        </references>
      </pivotArea>
    </format>
    <format dxfId="177">
      <pivotArea dataOnly="0" labelOnly="1" grandRow="1" outline="0" fieldPosition="0"/>
    </format>
    <format dxfId="176">
      <pivotArea dataOnly="0" labelOnly="1" outline="0" fieldPosition="0">
        <references count="1">
          <reference field="12" count="3">
            <x v="2"/>
            <x v="3"/>
            <x v="4"/>
          </reference>
        </references>
      </pivotArea>
    </format>
    <format dxfId="17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AB3A109-13B0-4792-B653-937E898BEA62}" sourceName="Category">
  <pivotTables>
    <pivotTable tabId="4" name="Sales_By_Category"/>
    <pivotTable tabId="4" name="Monthly_Sales"/>
    <pivotTable tabId="4" name="Order_Status_By_Customer"/>
    <pivotTable tabId="4" name="Quantity_By_Category"/>
    <pivotTable tabId="4" name="Sales_By_Location"/>
    <pivotTable tabId="4" name="Sales_By_Payment"/>
    <pivotTable tabId="4" name="Sales_By_Product"/>
    <pivotTable tabId="4" name="Sales_By_Status"/>
  </pivotTables>
  <data>
    <tabular pivotCacheId="966770249">
      <items count="5">
        <i x="3" s="1"/>
        <i x="2" s="1"/>
        <i x="1" s="1"/>
        <i x="0"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Location" xr10:uid="{1A9EBFE7-55E8-4EF0-8333-3BC812F0D6D0}" sourceName="Customer Location">
  <pivotTables>
    <pivotTable tabId="4" name="Sales_By_Category"/>
    <pivotTable tabId="4" name="Monthly_Sales"/>
    <pivotTable tabId="4" name="Order_Status_By_Customer"/>
    <pivotTable tabId="4" name="Quantity_By_Category"/>
    <pivotTable tabId="4" name="Sales_By_Location"/>
    <pivotTable tabId="4" name="Sales_By_Payment"/>
    <pivotTable tabId="4" name="Sales_By_Product"/>
    <pivotTable tabId="4" name="Sales_By_Status"/>
  </pivotTables>
  <data>
    <tabular pivotCacheId="966770249">
      <items count="10">
        <i x="6" s="1"/>
        <i x="9" s="1"/>
        <i x="3" s="1"/>
        <i x="2" s="1"/>
        <i x="4" s="1"/>
        <i x="8" s="1"/>
        <i x="5" s="1"/>
        <i x="0"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18AB9390-66B0-462D-BC6E-1B275810DCC2}" sourceName="Payment Method">
  <pivotTables>
    <pivotTable tabId="4" name="Sales_By_Category"/>
    <pivotTable tabId="4" name="Monthly_Sales"/>
    <pivotTable tabId="4" name="Order_Status_By_Customer"/>
    <pivotTable tabId="4" name="Quantity_By_Category"/>
    <pivotTable tabId="4" name="Sales_By_Location"/>
    <pivotTable tabId="4" name="Sales_By_Payment"/>
    <pivotTable tabId="4" name="Sales_By_Product"/>
    <pivotTable tabId="4" name="Sales_By_Status"/>
  </pivotTables>
  <data>
    <tabular pivotCacheId="966770249">
      <items count="5">
        <i x="1" s="1"/>
        <i x="2" s="1"/>
        <i x="0"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31C9229E-D807-4C9D-A4FB-9772F63E42B9}" sourceName="Status">
  <pivotTables>
    <pivotTable tabId="4" name="Sales_By_Category"/>
    <pivotTable tabId="4" name="Monthly_Sales"/>
    <pivotTable tabId="4" name="Order_Status_By_Customer"/>
    <pivotTable tabId="4" name="Quantity_By_Category"/>
    <pivotTable tabId="4" name="Sales_By_Payment"/>
    <pivotTable tabId="4" name="Sales_By_Product"/>
    <pivotTable tabId="4" name="Sales_By_Status"/>
  </pivotTables>
  <data>
    <tabular pivotCacheId="966770249">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EAECF9C8-0AA7-4F13-B3E0-40F48175DB9F}" sourceName="Months (Date)">
  <pivotTables>
    <pivotTable tabId="4" name="Order_Status_By_Customer"/>
    <pivotTable tabId="4" name="Monthly_Sales"/>
    <pivotTable tabId="4" name="Quantity_By_Category"/>
    <pivotTable tabId="4" name="Sales_By_Category"/>
    <pivotTable tabId="4" name="Sales_By_Location"/>
    <pivotTable tabId="4" name="Sales_By_Payment"/>
    <pivotTable tabId="4" name="Sales_By_Product"/>
    <pivotTable tabId="4" name="Sales_By_Status"/>
  </pivotTables>
  <data>
    <tabular pivotCacheId="966770249">
      <items count="14">
        <i x="2" s="1"/>
        <i x="3" s="1"/>
        <i x="4" s="1"/>
        <i x="1" s="1" nd="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E4D6DC9-0B03-4B2B-9314-496309BC215E}" cache="Slicer_Category" caption="Select Category" columnCount="2" style="SlicerStyleLight6" rowHeight="241300"/>
  <slicer name="Customer Location" xr10:uid="{7A512FEA-1B19-4B7F-A76F-BCCCBB0D6931}" cache="Slicer_Customer_Location" caption="Select Customer Location" columnCount="3" style="SlicerStyleLight6" rowHeight="241300"/>
  <slicer name="Payment Method" xr10:uid="{8F35BCCF-2481-4F2B-A9F8-4AF7E4A99F11}" cache="Slicer_Payment_Method" caption="Select Payment Method" columnCount="2" style="SlicerStyleLight6" rowHeight="241300"/>
  <slicer name="Status" xr10:uid="{A12050C7-4338-4BE8-A567-9E80BAD2783B}" cache="Slicer_Status" caption="Select Order Status" columnCount="3" style="SlicerStyleLight6" rowHeight="241300"/>
  <slicer name="Months (Date)" xr10:uid="{DE227EEB-C5C4-46CB-B499-32414C0FC0D6}" cache="Slicer_Months__Date" caption="Select Month"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3588E9-9FC7-42A3-AAE9-1D4218B9CF10}" name="data" displayName="data" ref="C1:M251" totalsRowShown="0" headerRowDxfId="207" dataDxfId="206">
  <autoFilter ref="C1:M251" xr:uid="{E53588E9-9FC7-42A3-AAE9-1D4218B9CF10}"/>
  <tableColumns count="11">
    <tableColumn id="1" xr3:uid="{6B1CBA66-3E2B-44FC-87D4-E239473563B8}" name="Order ID" dataDxfId="205"/>
    <tableColumn id="2" xr3:uid="{61AC3D15-9686-41D7-B012-FAA8393670DC}" name="Date" dataDxfId="204"/>
    <tableColumn id="3" xr3:uid="{D63DABE4-9E25-4474-9442-1FB29643342F}" name="Product" dataDxfId="203"/>
    <tableColumn id="4" xr3:uid="{5027AD91-A361-4DCA-92D4-A1AE0B677420}" name="Category" dataDxfId="202"/>
    <tableColumn id="5" xr3:uid="{E903B96E-67E6-4E8D-B729-E4F6EB1CE948}" name="Price" dataDxfId="201"/>
    <tableColumn id="6" xr3:uid="{540485B6-C31D-4DBD-858C-F1BE4ADFCB67}" name="Quantity" dataDxfId="200"/>
    <tableColumn id="7" xr3:uid="{16E3434F-55A0-49A5-B76E-3FFC98513CE3}" name="Total Sales" dataDxfId="199"/>
    <tableColumn id="8" xr3:uid="{4E65F25B-CA12-4D48-B99F-9EE293CEC858}" name="Customer Name" dataDxfId="198"/>
    <tableColumn id="9" xr3:uid="{236F0414-D66A-42BC-B5EF-87D22C84DB59}" name="Customer Location" dataDxfId="197"/>
    <tableColumn id="10" xr3:uid="{C7935C15-FDF1-4022-A129-BE7015763DAA}" name="Payment Method" dataDxfId="196"/>
    <tableColumn id="11" xr3:uid="{7A07D9A8-31CD-497C-B59B-9D02941A1B61}" name="Status" dataDxfId="19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drawing" Target="../drawings/drawing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1048C-F8F3-45A3-B39E-8C6F0024981E}">
  <dimension ref="A1:K251"/>
  <sheetViews>
    <sheetView topLeftCell="A215" zoomScaleNormal="100" workbookViewId="0">
      <selection activeCell="N248" sqref="N248"/>
    </sheetView>
  </sheetViews>
  <sheetFormatPr defaultRowHeight="15" x14ac:dyDescent="0.25"/>
  <cols>
    <col min="1" max="1" width="8.85546875" bestFit="1" customWidth="1"/>
    <col min="2" max="2" width="10.42578125" bestFit="1" customWidth="1"/>
    <col min="3" max="3" width="16.7109375" bestFit="1" customWidth="1"/>
    <col min="4" max="4" width="16.5703125" bestFit="1" customWidth="1"/>
    <col min="5" max="5" width="5.42578125" bestFit="1" customWidth="1"/>
    <col min="6" max="6" width="8.7109375" bestFit="1" customWidth="1"/>
    <col min="7" max="7" width="10.42578125" bestFit="1" customWidth="1"/>
    <col min="8" max="8" width="15.42578125" bestFit="1" customWidth="1"/>
    <col min="9" max="9" width="17.7109375" bestFit="1" customWidth="1"/>
    <col min="10" max="10" width="16.42578125" bestFit="1" customWidth="1"/>
    <col min="11" max="11" width="10.855468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s="1">
        <v>45730</v>
      </c>
      <c r="C2" t="s">
        <v>12</v>
      </c>
      <c r="D2" t="s">
        <v>13</v>
      </c>
      <c r="E2">
        <v>60</v>
      </c>
      <c r="F2">
        <v>3</v>
      </c>
      <c r="G2">
        <v>180</v>
      </c>
      <c r="H2" t="s">
        <v>14</v>
      </c>
      <c r="I2" t="s">
        <v>15</v>
      </c>
      <c r="J2" t="s">
        <v>16</v>
      </c>
      <c r="K2" t="s">
        <v>17</v>
      </c>
    </row>
    <row r="3" spans="1:11" x14ac:dyDescent="0.25">
      <c r="A3" t="s">
        <v>18</v>
      </c>
      <c r="B3" s="1">
        <v>45736</v>
      </c>
      <c r="C3" t="s">
        <v>19</v>
      </c>
      <c r="D3" t="s">
        <v>20</v>
      </c>
      <c r="E3">
        <v>100</v>
      </c>
      <c r="F3">
        <v>4</v>
      </c>
      <c r="G3">
        <v>400</v>
      </c>
      <c r="H3" t="s">
        <v>21</v>
      </c>
      <c r="I3" t="s">
        <v>22</v>
      </c>
      <c r="J3" t="s">
        <v>16</v>
      </c>
      <c r="K3" t="s">
        <v>23</v>
      </c>
    </row>
    <row r="4" spans="1:11" x14ac:dyDescent="0.25">
      <c r="A4" t="s">
        <v>24</v>
      </c>
      <c r="B4" s="1">
        <v>45703</v>
      </c>
      <c r="C4" t="s">
        <v>12</v>
      </c>
      <c r="D4" t="s">
        <v>13</v>
      </c>
      <c r="E4">
        <v>60</v>
      </c>
      <c r="F4">
        <v>2</v>
      </c>
      <c r="G4">
        <v>120</v>
      </c>
      <c r="H4" t="s">
        <v>25</v>
      </c>
      <c r="I4" t="s">
        <v>26</v>
      </c>
      <c r="J4" t="s">
        <v>27</v>
      </c>
      <c r="K4" t="s">
        <v>17</v>
      </c>
    </row>
    <row r="5" spans="1:11" x14ac:dyDescent="0.25">
      <c r="A5" t="s">
        <v>28</v>
      </c>
      <c r="B5" s="1">
        <v>45707</v>
      </c>
      <c r="C5" t="s">
        <v>12</v>
      </c>
      <c r="D5" t="s">
        <v>13</v>
      </c>
      <c r="E5">
        <v>60</v>
      </c>
      <c r="F5">
        <v>3</v>
      </c>
      <c r="G5">
        <v>180</v>
      </c>
      <c r="H5" t="s">
        <v>29</v>
      </c>
      <c r="I5" t="s">
        <v>30</v>
      </c>
      <c r="J5" t="s">
        <v>31</v>
      </c>
      <c r="K5" t="s">
        <v>23</v>
      </c>
    </row>
    <row r="6" spans="1:11" x14ac:dyDescent="0.25">
      <c r="A6" t="s">
        <v>32</v>
      </c>
      <c r="B6" s="1">
        <v>45726</v>
      </c>
      <c r="C6" t="s">
        <v>33</v>
      </c>
      <c r="D6" t="s">
        <v>20</v>
      </c>
      <c r="E6">
        <v>150</v>
      </c>
      <c r="F6">
        <v>3</v>
      </c>
      <c r="G6">
        <v>450</v>
      </c>
      <c r="H6" t="s">
        <v>14</v>
      </c>
      <c r="I6" t="s">
        <v>15</v>
      </c>
      <c r="J6" t="s">
        <v>16</v>
      </c>
      <c r="K6" t="s">
        <v>23</v>
      </c>
    </row>
    <row r="7" spans="1:11" x14ac:dyDescent="0.25">
      <c r="A7" t="s">
        <v>34</v>
      </c>
      <c r="B7" s="1">
        <v>45730</v>
      </c>
      <c r="C7" t="s">
        <v>35</v>
      </c>
      <c r="D7" t="s">
        <v>36</v>
      </c>
      <c r="E7">
        <v>20</v>
      </c>
      <c r="F7">
        <v>1</v>
      </c>
      <c r="G7">
        <v>20</v>
      </c>
      <c r="H7" t="s">
        <v>25</v>
      </c>
      <c r="I7" t="s">
        <v>30</v>
      </c>
      <c r="J7" t="s">
        <v>31</v>
      </c>
      <c r="K7" t="s">
        <v>23</v>
      </c>
    </row>
    <row r="8" spans="1:11" x14ac:dyDescent="0.25">
      <c r="A8" t="s">
        <v>37</v>
      </c>
      <c r="B8" s="1">
        <v>45734</v>
      </c>
      <c r="C8" t="s">
        <v>33</v>
      </c>
      <c r="D8" t="s">
        <v>20</v>
      </c>
      <c r="E8">
        <v>150</v>
      </c>
      <c r="F8">
        <v>4</v>
      </c>
      <c r="G8">
        <v>600</v>
      </c>
      <c r="H8" t="s">
        <v>14</v>
      </c>
      <c r="I8" t="s">
        <v>38</v>
      </c>
      <c r="J8" t="s">
        <v>39</v>
      </c>
      <c r="K8" t="s">
        <v>40</v>
      </c>
    </row>
    <row r="9" spans="1:11" x14ac:dyDescent="0.25">
      <c r="A9" t="s">
        <v>41</v>
      </c>
      <c r="B9" s="1">
        <v>45718</v>
      </c>
      <c r="C9" t="s">
        <v>42</v>
      </c>
      <c r="D9" t="s">
        <v>20</v>
      </c>
      <c r="E9">
        <v>500</v>
      </c>
      <c r="F9">
        <v>1</v>
      </c>
      <c r="G9">
        <v>500</v>
      </c>
      <c r="H9" t="s">
        <v>43</v>
      </c>
      <c r="I9" t="s">
        <v>44</v>
      </c>
      <c r="J9" t="s">
        <v>39</v>
      </c>
      <c r="K9" t="s">
        <v>40</v>
      </c>
    </row>
    <row r="10" spans="1:11" x14ac:dyDescent="0.25">
      <c r="A10" t="s">
        <v>45</v>
      </c>
      <c r="B10" s="1">
        <v>45724</v>
      </c>
      <c r="C10" t="s">
        <v>35</v>
      </c>
      <c r="D10" t="s">
        <v>36</v>
      </c>
      <c r="E10">
        <v>20</v>
      </c>
      <c r="F10">
        <v>3</v>
      </c>
      <c r="G10">
        <v>60</v>
      </c>
      <c r="H10" t="s">
        <v>43</v>
      </c>
      <c r="I10" t="s">
        <v>46</v>
      </c>
      <c r="J10" t="s">
        <v>39</v>
      </c>
      <c r="K10" t="s">
        <v>40</v>
      </c>
    </row>
    <row r="11" spans="1:11" x14ac:dyDescent="0.25">
      <c r="A11" t="s">
        <v>47</v>
      </c>
      <c r="B11" s="1">
        <v>45728</v>
      </c>
      <c r="C11" t="s">
        <v>42</v>
      </c>
      <c r="D11" t="s">
        <v>20</v>
      </c>
      <c r="E11">
        <v>500</v>
      </c>
      <c r="F11">
        <v>1</v>
      </c>
      <c r="G11">
        <v>500</v>
      </c>
      <c r="H11" t="s">
        <v>21</v>
      </c>
      <c r="I11" t="s">
        <v>22</v>
      </c>
      <c r="J11" t="s">
        <v>31</v>
      </c>
      <c r="K11" t="s">
        <v>17</v>
      </c>
    </row>
    <row r="12" spans="1:11" x14ac:dyDescent="0.25">
      <c r="A12" t="s">
        <v>48</v>
      </c>
      <c r="B12" s="1">
        <v>45705</v>
      </c>
      <c r="C12" t="s">
        <v>49</v>
      </c>
      <c r="D12" t="s">
        <v>50</v>
      </c>
      <c r="E12">
        <v>15</v>
      </c>
      <c r="F12">
        <v>2</v>
      </c>
      <c r="G12">
        <v>30</v>
      </c>
      <c r="H12" t="s">
        <v>51</v>
      </c>
      <c r="I12" t="s">
        <v>46</v>
      </c>
      <c r="J12" t="s">
        <v>27</v>
      </c>
      <c r="K12" t="s">
        <v>23</v>
      </c>
    </row>
    <row r="13" spans="1:11" x14ac:dyDescent="0.25">
      <c r="A13" t="s">
        <v>52</v>
      </c>
      <c r="B13" s="1">
        <v>45729</v>
      </c>
      <c r="C13" t="s">
        <v>53</v>
      </c>
      <c r="D13" t="s">
        <v>36</v>
      </c>
      <c r="E13">
        <v>40</v>
      </c>
      <c r="F13">
        <v>4</v>
      </c>
      <c r="G13">
        <v>160</v>
      </c>
      <c r="H13" t="s">
        <v>54</v>
      </c>
      <c r="I13" t="s">
        <v>30</v>
      </c>
      <c r="J13" t="s">
        <v>31</v>
      </c>
      <c r="K13" t="s">
        <v>40</v>
      </c>
    </row>
    <row r="14" spans="1:11" x14ac:dyDescent="0.25">
      <c r="A14" t="s">
        <v>55</v>
      </c>
      <c r="B14" s="1">
        <v>45717</v>
      </c>
      <c r="C14" t="s">
        <v>56</v>
      </c>
      <c r="D14" t="s">
        <v>20</v>
      </c>
      <c r="E14">
        <v>800</v>
      </c>
      <c r="F14">
        <v>2</v>
      </c>
      <c r="G14">
        <v>1600</v>
      </c>
      <c r="H14" t="s">
        <v>57</v>
      </c>
      <c r="I14" t="s">
        <v>22</v>
      </c>
      <c r="J14" t="s">
        <v>58</v>
      </c>
      <c r="K14" t="s">
        <v>23</v>
      </c>
    </row>
    <row r="15" spans="1:11" x14ac:dyDescent="0.25">
      <c r="A15" t="s">
        <v>59</v>
      </c>
      <c r="B15" s="1">
        <v>45720</v>
      </c>
      <c r="C15" t="s">
        <v>60</v>
      </c>
      <c r="D15" t="s">
        <v>61</v>
      </c>
      <c r="E15">
        <v>600</v>
      </c>
      <c r="F15">
        <v>3</v>
      </c>
      <c r="G15">
        <v>1800</v>
      </c>
      <c r="H15" t="s">
        <v>54</v>
      </c>
      <c r="I15" t="s">
        <v>44</v>
      </c>
      <c r="J15" t="s">
        <v>31</v>
      </c>
      <c r="K15" t="s">
        <v>17</v>
      </c>
    </row>
    <row r="16" spans="1:11" x14ac:dyDescent="0.25">
      <c r="A16" t="s">
        <v>62</v>
      </c>
      <c r="B16" s="1">
        <v>45708</v>
      </c>
      <c r="C16" t="s">
        <v>33</v>
      </c>
      <c r="D16" t="s">
        <v>20</v>
      </c>
      <c r="E16">
        <v>150</v>
      </c>
      <c r="F16">
        <v>4</v>
      </c>
      <c r="G16">
        <v>600</v>
      </c>
      <c r="H16" t="s">
        <v>25</v>
      </c>
      <c r="I16" t="s">
        <v>63</v>
      </c>
      <c r="J16" t="s">
        <v>31</v>
      </c>
      <c r="K16" t="s">
        <v>40</v>
      </c>
    </row>
    <row r="17" spans="1:11" x14ac:dyDescent="0.25">
      <c r="A17" t="s">
        <v>64</v>
      </c>
      <c r="B17" s="1">
        <v>45714</v>
      </c>
      <c r="C17" t="s">
        <v>65</v>
      </c>
      <c r="D17" t="s">
        <v>61</v>
      </c>
      <c r="E17">
        <v>1200</v>
      </c>
      <c r="F17">
        <v>1</v>
      </c>
      <c r="G17">
        <v>1200</v>
      </c>
      <c r="H17" t="s">
        <v>25</v>
      </c>
      <c r="I17" t="s">
        <v>46</v>
      </c>
      <c r="J17" t="s">
        <v>31</v>
      </c>
      <c r="K17" t="s">
        <v>17</v>
      </c>
    </row>
    <row r="18" spans="1:11" x14ac:dyDescent="0.25">
      <c r="A18" t="s">
        <v>66</v>
      </c>
      <c r="B18" s="1">
        <v>45748</v>
      </c>
      <c r="C18" t="s">
        <v>35</v>
      </c>
      <c r="D18" t="s">
        <v>36</v>
      </c>
      <c r="E18">
        <v>20</v>
      </c>
      <c r="F18">
        <v>1</v>
      </c>
      <c r="G18">
        <v>20</v>
      </c>
      <c r="H18" t="s">
        <v>14</v>
      </c>
      <c r="I18" t="s">
        <v>15</v>
      </c>
      <c r="J18" t="s">
        <v>27</v>
      </c>
      <c r="K18" t="s">
        <v>40</v>
      </c>
    </row>
    <row r="19" spans="1:11" x14ac:dyDescent="0.25">
      <c r="A19" t="s">
        <v>67</v>
      </c>
      <c r="B19" s="1">
        <v>45698</v>
      </c>
      <c r="C19" t="s">
        <v>42</v>
      </c>
      <c r="D19" t="s">
        <v>20</v>
      </c>
      <c r="E19">
        <v>500</v>
      </c>
      <c r="F19">
        <v>2</v>
      </c>
      <c r="G19">
        <v>1000</v>
      </c>
      <c r="H19" t="s">
        <v>54</v>
      </c>
      <c r="I19" t="s">
        <v>68</v>
      </c>
      <c r="J19" t="s">
        <v>27</v>
      </c>
      <c r="K19" t="s">
        <v>40</v>
      </c>
    </row>
    <row r="20" spans="1:11" x14ac:dyDescent="0.25">
      <c r="A20" t="s">
        <v>69</v>
      </c>
      <c r="B20" s="1">
        <v>45738</v>
      </c>
      <c r="C20" t="s">
        <v>12</v>
      </c>
      <c r="D20" t="s">
        <v>13</v>
      </c>
      <c r="E20">
        <v>60</v>
      </c>
      <c r="F20">
        <v>3</v>
      </c>
      <c r="G20">
        <v>180</v>
      </c>
      <c r="H20" t="s">
        <v>29</v>
      </c>
      <c r="I20" t="s">
        <v>38</v>
      </c>
      <c r="J20" t="s">
        <v>31</v>
      </c>
      <c r="K20" t="s">
        <v>40</v>
      </c>
    </row>
    <row r="21" spans="1:11" x14ac:dyDescent="0.25">
      <c r="A21" t="s">
        <v>70</v>
      </c>
      <c r="B21" s="1">
        <v>45723</v>
      </c>
      <c r="C21" t="s">
        <v>19</v>
      </c>
      <c r="D21" t="s">
        <v>20</v>
      </c>
      <c r="E21">
        <v>100</v>
      </c>
      <c r="F21">
        <v>4</v>
      </c>
      <c r="G21">
        <v>400</v>
      </c>
      <c r="H21" t="s">
        <v>29</v>
      </c>
      <c r="I21" t="s">
        <v>63</v>
      </c>
      <c r="J21" t="s">
        <v>16</v>
      </c>
      <c r="K21" t="s">
        <v>23</v>
      </c>
    </row>
    <row r="22" spans="1:11" x14ac:dyDescent="0.25">
      <c r="A22" t="s">
        <v>71</v>
      </c>
      <c r="B22" s="1">
        <v>45693</v>
      </c>
      <c r="C22" t="s">
        <v>19</v>
      </c>
      <c r="D22" t="s">
        <v>20</v>
      </c>
      <c r="E22">
        <v>100</v>
      </c>
      <c r="F22">
        <v>3</v>
      </c>
      <c r="G22">
        <v>300</v>
      </c>
      <c r="H22" t="s">
        <v>72</v>
      </c>
      <c r="I22" t="s">
        <v>44</v>
      </c>
      <c r="J22" t="s">
        <v>16</v>
      </c>
      <c r="K22" t="s">
        <v>17</v>
      </c>
    </row>
    <row r="23" spans="1:11" x14ac:dyDescent="0.25">
      <c r="A23" t="s">
        <v>73</v>
      </c>
      <c r="B23" s="1">
        <v>45723</v>
      </c>
      <c r="C23" t="s">
        <v>65</v>
      </c>
      <c r="D23" t="s">
        <v>61</v>
      </c>
      <c r="E23">
        <v>1200</v>
      </c>
      <c r="F23">
        <v>4</v>
      </c>
      <c r="G23">
        <v>4800</v>
      </c>
      <c r="H23" t="s">
        <v>29</v>
      </c>
      <c r="I23" t="s">
        <v>38</v>
      </c>
      <c r="J23" t="s">
        <v>31</v>
      </c>
      <c r="K23" t="s">
        <v>23</v>
      </c>
    </row>
    <row r="24" spans="1:11" x14ac:dyDescent="0.25">
      <c r="A24" t="s">
        <v>74</v>
      </c>
      <c r="B24" s="1">
        <v>45711</v>
      </c>
      <c r="C24" t="s">
        <v>49</v>
      </c>
      <c r="D24" t="s">
        <v>50</v>
      </c>
      <c r="E24">
        <v>15</v>
      </c>
      <c r="F24">
        <v>1</v>
      </c>
      <c r="G24">
        <v>15</v>
      </c>
      <c r="H24" t="s">
        <v>14</v>
      </c>
      <c r="I24" t="s">
        <v>38</v>
      </c>
      <c r="J24" t="s">
        <v>31</v>
      </c>
      <c r="K24" t="s">
        <v>23</v>
      </c>
    </row>
    <row r="25" spans="1:11" x14ac:dyDescent="0.25">
      <c r="A25" t="s">
        <v>75</v>
      </c>
      <c r="B25" s="1">
        <v>45740</v>
      </c>
      <c r="C25" t="s">
        <v>65</v>
      </c>
      <c r="D25" t="s">
        <v>61</v>
      </c>
      <c r="E25">
        <v>1200</v>
      </c>
      <c r="F25">
        <v>3</v>
      </c>
      <c r="G25">
        <v>3600</v>
      </c>
      <c r="H25" t="s">
        <v>72</v>
      </c>
      <c r="I25" t="s">
        <v>30</v>
      </c>
      <c r="J25" t="s">
        <v>31</v>
      </c>
      <c r="K25" t="s">
        <v>17</v>
      </c>
    </row>
    <row r="26" spans="1:11" x14ac:dyDescent="0.25">
      <c r="A26" t="s">
        <v>76</v>
      </c>
      <c r="B26" s="1">
        <v>45718</v>
      </c>
      <c r="C26" t="s">
        <v>49</v>
      </c>
      <c r="D26" t="s">
        <v>50</v>
      </c>
      <c r="E26">
        <v>15</v>
      </c>
      <c r="F26">
        <v>5</v>
      </c>
      <c r="G26">
        <v>75</v>
      </c>
      <c r="H26" t="s">
        <v>43</v>
      </c>
      <c r="I26" t="s">
        <v>63</v>
      </c>
      <c r="J26" t="s">
        <v>27</v>
      </c>
      <c r="K26" t="s">
        <v>40</v>
      </c>
    </row>
    <row r="27" spans="1:11" x14ac:dyDescent="0.25">
      <c r="A27" t="s">
        <v>77</v>
      </c>
      <c r="B27" s="1">
        <v>45702</v>
      </c>
      <c r="C27" t="s">
        <v>60</v>
      </c>
      <c r="D27" t="s">
        <v>61</v>
      </c>
      <c r="E27">
        <v>600</v>
      </c>
      <c r="F27">
        <v>1</v>
      </c>
      <c r="G27">
        <v>600</v>
      </c>
      <c r="H27" t="s">
        <v>29</v>
      </c>
      <c r="I27" t="s">
        <v>46</v>
      </c>
      <c r="J27" t="s">
        <v>16</v>
      </c>
      <c r="K27" t="s">
        <v>17</v>
      </c>
    </row>
    <row r="28" spans="1:11" x14ac:dyDescent="0.25">
      <c r="A28" t="s">
        <v>78</v>
      </c>
      <c r="B28" s="1">
        <v>45695</v>
      </c>
      <c r="C28" t="s">
        <v>35</v>
      </c>
      <c r="D28" t="s">
        <v>36</v>
      </c>
      <c r="E28">
        <v>20</v>
      </c>
      <c r="F28">
        <v>1</v>
      </c>
      <c r="G28">
        <v>20</v>
      </c>
      <c r="H28" t="s">
        <v>57</v>
      </c>
      <c r="I28" t="s">
        <v>15</v>
      </c>
      <c r="J28" t="s">
        <v>27</v>
      </c>
      <c r="K28" t="s">
        <v>23</v>
      </c>
    </row>
    <row r="29" spans="1:11" x14ac:dyDescent="0.25">
      <c r="A29" t="s">
        <v>79</v>
      </c>
      <c r="B29" s="1">
        <v>45691</v>
      </c>
      <c r="C29" t="s">
        <v>19</v>
      </c>
      <c r="D29" t="s">
        <v>20</v>
      </c>
      <c r="E29">
        <v>100</v>
      </c>
      <c r="F29">
        <v>1</v>
      </c>
      <c r="G29">
        <v>100</v>
      </c>
      <c r="H29" t="s">
        <v>80</v>
      </c>
      <c r="I29" t="s">
        <v>81</v>
      </c>
      <c r="J29" t="s">
        <v>27</v>
      </c>
      <c r="K29" t="s">
        <v>40</v>
      </c>
    </row>
    <row r="30" spans="1:11" x14ac:dyDescent="0.25">
      <c r="A30" t="s">
        <v>82</v>
      </c>
      <c r="B30" s="1">
        <v>45700</v>
      </c>
      <c r="C30" t="s">
        <v>42</v>
      </c>
      <c r="D30" t="s">
        <v>20</v>
      </c>
      <c r="E30">
        <v>500</v>
      </c>
      <c r="F30">
        <v>1</v>
      </c>
      <c r="G30">
        <v>500</v>
      </c>
      <c r="H30" t="s">
        <v>43</v>
      </c>
      <c r="I30" t="s">
        <v>26</v>
      </c>
      <c r="J30" t="s">
        <v>31</v>
      </c>
      <c r="K30" t="s">
        <v>17</v>
      </c>
    </row>
    <row r="31" spans="1:11" x14ac:dyDescent="0.25">
      <c r="A31" t="s">
        <v>83</v>
      </c>
      <c r="B31" s="1">
        <v>45698</v>
      </c>
      <c r="C31" t="s">
        <v>60</v>
      </c>
      <c r="D31" t="s">
        <v>61</v>
      </c>
      <c r="E31">
        <v>600</v>
      </c>
      <c r="F31">
        <v>3</v>
      </c>
      <c r="G31">
        <v>1800</v>
      </c>
      <c r="H31" t="s">
        <v>21</v>
      </c>
      <c r="I31" t="s">
        <v>30</v>
      </c>
      <c r="J31" t="s">
        <v>58</v>
      </c>
      <c r="K31" t="s">
        <v>17</v>
      </c>
    </row>
    <row r="32" spans="1:11" x14ac:dyDescent="0.25">
      <c r="A32" t="s">
        <v>84</v>
      </c>
      <c r="B32" s="1">
        <v>45740</v>
      </c>
      <c r="C32" t="s">
        <v>42</v>
      </c>
      <c r="D32" t="s">
        <v>20</v>
      </c>
      <c r="E32">
        <v>500</v>
      </c>
      <c r="F32">
        <v>1</v>
      </c>
      <c r="G32">
        <v>500</v>
      </c>
      <c r="H32" t="s">
        <v>25</v>
      </c>
      <c r="I32" t="s">
        <v>38</v>
      </c>
      <c r="J32" t="s">
        <v>58</v>
      </c>
      <c r="K32" t="s">
        <v>23</v>
      </c>
    </row>
    <row r="33" spans="1:11" x14ac:dyDescent="0.25">
      <c r="A33" t="s">
        <v>85</v>
      </c>
      <c r="B33" s="1">
        <v>45726</v>
      </c>
      <c r="C33" t="s">
        <v>42</v>
      </c>
      <c r="D33" t="s">
        <v>20</v>
      </c>
      <c r="E33">
        <v>500</v>
      </c>
      <c r="F33">
        <v>4</v>
      </c>
      <c r="G33">
        <v>2000</v>
      </c>
      <c r="H33" t="s">
        <v>54</v>
      </c>
      <c r="I33" t="s">
        <v>63</v>
      </c>
      <c r="J33" t="s">
        <v>39</v>
      </c>
      <c r="K33" t="s">
        <v>23</v>
      </c>
    </row>
    <row r="34" spans="1:11" x14ac:dyDescent="0.25">
      <c r="A34" t="s">
        <v>86</v>
      </c>
      <c r="B34" s="1">
        <v>45692</v>
      </c>
      <c r="C34" t="s">
        <v>49</v>
      </c>
      <c r="D34" t="s">
        <v>50</v>
      </c>
      <c r="E34">
        <v>15</v>
      </c>
      <c r="F34">
        <v>1</v>
      </c>
      <c r="G34">
        <v>15</v>
      </c>
      <c r="H34" t="s">
        <v>29</v>
      </c>
      <c r="I34" t="s">
        <v>15</v>
      </c>
      <c r="J34" t="s">
        <v>16</v>
      </c>
      <c r="K34" t="s">
        <v>17</v>
      </c>
    </row>
    <row r="35" spans="1:11" x14ac:dyDescent="0.25">
      <c r="A35" t="s">
        <v>87</v>
      </c>
      <c r="B35" s="1">
        <v>45749</v>
      </c>
      <c r="C35" t="s">
        <v>35</v>
      </c>
      <c r="D35" t="s">
        <v>36</v>
      </c>
      <c r="E35">
        <v>20</v>
      </c>
      <c r="F35">
        <v>5</v>
      </c>
      <c r="G35">
        <v>100</v>
      </c>
      <c r="H35" t="s">
        <v>80</v>
      </c>
      <c r="I35" t="s">
        <v>15</v>
      </c>
      <c r="J35" t="s">
        <v>31</v>
      </c>
      <c r="K35" t="s">
        <v>23</v>
      </c>
    </row>
    <row r="36" spans="1:11" x14ac:dyDescent="0.25">
      <c r="A36" t="s">
        <v>88</v>
      </c>
      <c r="B36" s="1">
        <v>45749</v>
      </c>
      <c r="C36" t="s">
        <v>56</v>
      </c>
      <c r="D36" t="s">
        <v>20</v>
      </c>
      <c r="E36">
        <v>800</v>
      </c>
      <c r="F36">
        <v>3</v>
      </c>
      <c r="G36">
        <v>2400</v>
      </c>
      <c r="H36" t="s">
        <v>14</v>
      </c>
      <c r="I36" t="s">
        <v>26</v>
      </c>
      <c r="J36" t="s">
        <v>27</v>
      </c>
      <c r="K36" t="s">
        <v>40</v>
      </c>
    </row>
    <row r="37" spans="1:11" x14ac:dyDescent="0.25">
      <c r="A37" t="s">
        <v>89</v>
      </c>
      <c r="B37" s="1">
        <v>45697</v>
      </c>
      <c r="C37" t="s">
        <v>65</v>
      </c>
      <c r="D37" t="s">
        <v>61</v>
      </c>
      <c r="E37">
        <v>1200</v>
      </c>
      <c r="F37">
        <v>2</v>
      </c>
      <c r="G37">
        <v>2400</v>
      </c>
      <c r="H37" t="s">
        <v>43</v>
      </c>
      <c r="I37" t="s">
        <v>46</v>
      </c>
      <c r="J37" t="s">
        <v>39</v>
      </c>
      <c r="K37" t="s">
        <v>17</v>
      </c>
    </row>
    <row r="38" spans="1:11" x14ac:dyDescent="0.25">
      <c r="A38" t="s">
        <v>90</v>
      </c>
      <c r="B38" s="1">
        <v>45704</v>
      </c>
      <c r="C38" t="s">
        <v>19</v>
      </c>
      <c r="D38" t="s">
        <v>20</v>
      </c>
      <c r="E38">
        <v>100</v>
      </c>
      <c r="F38">
        <v>3</v>
      </c>
      <c r="G38">
        <v>300</v>
      </c>
      <c r="H38" t="s">
        <v>54</v>
      </c>
      <c r="I38" t="s">
        <v>15</v>
      </c>
      <c r="J38" t="s">
        <v>16</v>
      </c>
      <c r="K38" t="s">
        <v>17</v>
      </c>
    </row>
    <row r="39" spans="1:11" x14ac:dyDescent="0.25">
      <c r="A39" t="s">
        <v>91</v>
      </c>
      <c r="B39" s="1">
        <v>45742</v>
      </c>
      <c r="C39" t="s">
        <v>56</v>
      </c>
      <c r="D39" t="s">
        <v>20</v>
      </c>
      <c r="E39">
        <v>800</v>
      </c>
      <c r="F39">
        <v>3</v>
      </c>
      <c r="G39">
        <v>2400</v>
      </c>
      <c r="H39" t="s">
        <v>29</v>
      </c>
      <c r="I39" t="s">
        <v>81</v>
      </c>
      <c r="J39" t="s">
        <v>27</v>
      </c>
      <c r="K39" t="s">
        <v>40</v>
      </c>
    </row>
    <row r="40" spans="1:11" x14ac:dyDescent="0.25">
      <c r="A40" t="s">
        <v>92</v>
      </c>
      <c r="B40" s="1">
        <v>45718</v>
      </c>
      <c r="C40" t="s">
        <v>56</v>
      </c>
      <c r="D40" t="s">
        <v>20</v>
      </c>
      <c r="E40">
        <v>800</v>
      </c>
      <c r="F40">
        <v>2</v>
      </c>
      <c r="G40">
        <v>1600</v>
      </c>
      <c r="H40" t="s">
        <v>29</v>
      </c>
      <c r="I40" t="s">
        <v>22</v>
      </c>
      <c r="J40" t="s">
        <v>39</v>
      </c>
      <c r="K40" t="s">
        <v>40</v>
      </c>
    </row>
    <row r="41" spans="1:11" x14ac:dyDescent="0.25">
      <c r="A41" t="s">
        <v>93</v>
      </c>
      <c r="B41" s="1">
        <v>45742</v>
      </c>
      <c r="C41" t="s">
        <v>33</v>
      </c>
      <c r="D41" t="s">
        <v>20</v>
      </c>
      <c r="E41">
        <v>150</v>
      </c>
      <c r="F41">
        <v>1</v>
      </c>
      <c r="G41">
        <v>150</v>
      </c>
      <c r="H41" t="s">
        <v>21</v>
      </c>
      <c r="I41" t="s">
        <v>63</v>
      </c>
      <c r="J41" t="s">
        <v>58</v>
      </c>
      <c r="K41" t="s">
        <v>23</v>
      </c>
    </row>
    <row r="42" spans="1:11" x14ac:dyDescent="0.25">
      <c r="A42" t="s">
        <v>94</v>
      </c>
      <c r="B42" s="1">
        <v>45708</v>
      </c>
      <c r="C42" t="s">
        <v>49</v>
      </c>
      <c r="D42" t="s">
        <v>50</v>
      </c>
      <c r="E42">
        <v>15</v>
      </c>
      <c r="F42">
        <v>1</v>
      </c>
      <c r="G42">
        <v>15</v>
      </c>
      <c r="H42" t="s">
        <v>80</v>
      </c>
      <c r="I42" t="s">
        <v>44</v>
      </c>
      <c r="J42" t="s">
        <v>31</v>
      </c>
      <c r="K42" t="s">
        <v>17</v>
      </c>
    </row>
    <row r="43" spans="1:11" x14ac:dyDescent="0.25">
      <c r="A43" t="s">
        <v>95</v>
      </c>
      <c r="B43" s="1">
        <v>45733</v>
      </c>
      <c r="C43" t="s">
        <v>19</v>
      </c>
      <c r="D43" t="s">
        <v>20</v>
      </c>
      <c r="E43">
        <v>100</v>
      </c>
      <c r="F43">
        <v>3</v>
      </c>
      <c r="G43">
        <v>300</v>
      </c>
      <c r="H43" t="s">
        <v>80</v>
      </c>
      <c r="I43" t="s">
        <v>81</v>
      </c>
      <c r="J43" t="s">
        <v>27</v>
      </c>
      <c r="K43" t="s">
        <v>17</v>
      </c>
    </row>
    <row r="44" spans="1:11" x14ac:dyDescent="0.25">
      <c r="A44" t="s">
        <v>96</v>
      </c>
      <c r="B44" s="1">
        <v>45696</v>
      </c>
      <c r="C44" t="s">
        <v>35</v>
      </c>
      <c r="D44" t="s">
        <v>36</v>
      </c>
      <c r="E44">
        <v>20</v>
      </c>
      <c r="F44">
        <v>4</v>
      </c>
      <c r="G44">
        <v>80</v>
      </c>
      <c r="H44" t="s">
        <v>80</v>
      </c>
      <c r="I44" t="s">
        <v>26</v>
      </c>
      <c r="J44" t="s">
        <v>31</v>
      </c>
      <c r="K44" t="s">
        <v>23</v>
      </c>
    </row>
    <row r="45" spans="1:11" x14ac:dyDescent="0.25">
      <c r="A45" t="s">
        <v>97</v>
      </c>
      <c r="B45" s="1">
        <v>45740</v>
      </c>
      <c r="C45" t="s">
        <v>33</v>
      </c>
      <c r="D45" t="s">
        <v>20</v>
      </c>
      <c r="E45">
        <v>150</v>
      </c>
      <c r="F45">
        <v>1</v>
      </c>
      <c r="G45">
        <v>150</v>
      </c>
      <c r="H45" t="s">
        <v>72</v>
      </c>
      <c r="I45" t="s">
        <v>38</v>
      </c>
      <c r="J45" t="s">
        <v>16</v>
      </c>
      <c r="K45" t="s">
        <v>23</v>
      </c>
    </row>
    <row r="46" spans="1:11" x14ac:dyDescent="0.25">
      <c r="A46" t="s">
        <v>98</v>
      </c>
      <c r="B46" s="1">
        <v>45731</v>
      </c>
      <c r="C46" t="s">
        <v>65</v>
      </c>
      <c r="D46" t="s">
        <v>61</v>
      </c>
      <c r="E46">
        <v>1200</v>
      </c>
      <c r="F46">
        <v>3</v>
      </c>
      <c r="G46">
        <v>3600</v>
      </c>
      <c r="H46" t="s">
        <v>57</v>
      </c>
      <c r="I46" t="s">
        <v>15</v>
      </c>
      <c r="J46" t="s">
        <v>31</v>
      </c>
      <c r="K46" t="s">
        <v>23</v>
      </c>
    </row>
    <row r="47" spans="1:11" x14ac:dyDescent="0.25">
      <c r="A47" t="s">
        <v>99</v>
      </c>
      <c r="B47" s="1">
        <v>45722</v>
      </c>
      <c r="C47" t="s">
        <v>12</v>
      </c>
      <c r="D47" t="s">
        <v>13</v>
      </c>
      <c r="E47">
        <v>60</v>
      </c>
      <c r="F47">
        <v>2</v>
      </c>
      <c r="G47">
        <v>120</v>
      </c>
      <c r="H47" t="s">
        <v>51</v>
      </c>
      <c r="I47" t="s">
        <v>38</v>
      </c>
      <c r="J47" t="s">
        <v>16</v>
      </c>
      <c r="K47" t="s">
        <v>17</v>
      </c>
    </row>
    <row r="48" spans="1:11" x14ac:dyDescent="0.25">
      <c r="A48" t="s">
        <v>100</v>
      </c>
      <c r="B48" s="1">
        <v>45742</v>
      </c>
      <c r="C48" t="s">
        <v>35</v>
      </c>
      <c r="D48" t="s">
        <v>36</v>
      </c>
      <c r="E48">
        <v>20</v>
      </c>
      <c r="F48">
        <v>2</v>
      </c>
      <c r="G48">
        <v>40</v>
      </c>
      <c r="H48" t="s">
        <v>72</v>
      </c>
      <c r="I48" t="s">
        <v>44</v>
      </c>
      <c r="J48" t="s">
        <v>58</v>
      </c>
      <c r="K48" t="s">
        <v>17</v>
      </c>
    </row>
    <row r="49" spans="1:11" x14ac:dyDescent="0.25">
      <c r="A49" t="s">
        <v>101</v>
      </c>
      <c r="B49" s="1">
        <v>45699</v>
      </c>
      <c r="C49" t="s">
        <v>35</v>
      </c>
      <c r="D49" t="s">
        <v>36</v>
      </c>
      <c r="E49">
        <v>20</v>
      </c>
      <c r="F49">
        <v>5</v>
      </c>
      <c r="G49">
        <v>100</v>
      </c>
      <c r="H49" t="s">
        <v>80</v>
      </c>
      <c r="I49" t="s">
        <v>26</v>
      </c>
      <c r="J49" t="s">
        <v>27</v>
      </c>
      <c r="K49" t="s">
        <v>40</v>
      </c>
    </row>
    <row r="50" spans="1:11" x14ac:dyDescent="0.25">
      <c r="A50" t="s">
        <v>102</v>
      </c>
      <c r="B50" s="1">
        <v>45706</v>
      </c>
      <c r="C50" t="s">
        <v>42</v>
      </c>
      <c r="D50" t="s">
        <v>20</v>
      </c>
      <c r="E50">
        <v>500</v>
      </c>
      <c r="F50">
        <v>4</v>
      </c>
      <c r="G50">
        <v>2000</v>
      </c>
      <c r="H50" t="s">
        <v>14</v>
      </c>
      <c r="I50" t="s">
        <v>81</v>
      </c>
      <c r="J50" t="s">
        <v>16</v>
      </c>
      <c r="K50" t="s">
        <v>40</v>
      </c>
    </row>
    <row r="51" spans="1:11" x14ac:dyDescent="0.25">
      <c r="A51" t="s">
        <v>103</v>
      </c>
      <c r="B51" s="1">
        <v>45730</v>
      </c>
      <c r="C51" t="s">
        <v>53</v>
      </c>
      <c r="D51" t="s">
        <v>36</v>
      </c>
      <c r="E51">
        <v>40</v>
      </c>
      <c r="F51">
        <v>3</v>
      </c>
      <c r="G51">
        <v>120</v>
      </c>
      <c r="H51" t="s">
        <v>25</v>
      </c>
      <c r="I51" t="s">
        <v>46</v>
      </c>
      <c r="J51" t="s">
        <v>58</v>
      </c>
      <c r="K51" t="s">
        <v>40</v>
      </c>
    </row>
    <row r="52" spans="1:11" x14ac:dyDescent="0.25">
      <c r="A52" t="s">
        <v>104</v>
      </c>
      <c r="B52" s="1">
        <v>45707</v>
      </c>
      <c r="C52" t="s">
        <v>49</v>
      </c>
      <c r="D52" t="s">
        <v>50</v>
      </c>
      <c r="E52">
        <v>15</v>
      </c>
      <c r="F52">
        <v>1</v>
      </c>
      <c r="G52">
        <v>15</v>
      </c>
      <c r="H52" t="s">
        <v>14</v>
      </c>
      <c r="I52" t="s">
        <v>38</v>
      </c>
      <c r="J52" t="s">
        <v>58</v>
      </c>
      <c r="K52" t="s">
        <v>17</v>
      </c>
    </row>
    <row r="53" spans="1:11" x14ac:dyDescent="0.25">
      <c r="A53" t="s">
        <v>105</v>
      </c>
      <c r="B53" s="1">
        <v>45712</v>
      </c>
      <c r="C53" t="s">
        <v>56</v>
      </c>
      <c r="D53" t="s">
        <v>20</v>
      </c>
      <c r="E53">
        <v>800</v>
      </c>
      <c r="F53">
        <v>3</v>
      </c>
      <c r="G53">
        <v>2400</v>
      </c>
      <c r="H53" t="s">
        <v>25</v>
      </c>
      <c r="I53" t="s">
        <v>22</v>
      </c>
      <c r="J53" t="s">
        <v>31</v>
      </c>
      <c r="K53" t="s">
        <v>23</v>
      </c>
    </row>
    <row r="54" spans="1:11" x14ac:dyDescent="0.25">
      <c r="A54" t="s">
        <v>106</v>
      </c>
      <c r="B54" s="1">
        <v>45740</v>
      </c>
      <c r="C54" t="s">
        <v>12</v>
      </c>
      <c r="D54" t="s">
        <v>13</v>
      </c>
      <c r="E54">
        <v>60</v>
      </c>
      <c r="F54">
        <v>4</v>
      </c>
      <c r="G54">
        <v>240</v>
      </c>
      <c r="H54" t="s">
        <v>21</v>
      </c>
      <c r="I54" t="s">
        <v>68</v>
      </c>
      <c r="J54" t="s">
        <v>39</v>
      </c>
      <c r="K54" t="s">
        <v>40</v>
      </c>
    </row>
    <row r="55" spans="1:11" x14ac:dyDescent="0.25">
      <c r="A55" t="s">
        <v>107</v>
      </c>
      <c r="B55" s="1">
        <v>45731</v>
      </c>
      <c r="C55" t="s">
        <v>33</v>
      </c>
      <c r="D55" t="s">
        <v>20</v>
      </c>
      <c r="E55">
        <v>150</v>
      </c>
      <c r="F55">
        <v>3</v>
      </c>
      <c r="G55">
        <v>450</v>
      </c>
      <c r="H55" t="s">
        <v>51</v>
      </c>
      <c r="I55" t="s">
        <v>46</v>
      </c>
      <c r="J55" t="s">
        <v>58</v>
      </c>
      <c r="K55" t="s">
        <v>23</v>
      </c>
    </row>
    <row r="56" spans="1:11" x14ac:dyDescent="0.25">
      <c r="A56" t="s">
        <v>108</v>
      </c>
      <c r="B56" s="1">
        <v>45731</v>
      </c>
      <c r="C56" t="s">
        <v>53</v>
      </c>
      <c r="D56" t="s">
        <v>36</v>
      </c>
      <c r="E56">
        <v>40</v>
      </c>
      <c r="F56">
        <v>2</v>
      </c>
      <c r="G56">
        <v>80</v>
      </c>
      <c r="H56" t="s">
        <v>43</v>
      </c>
      <c r="I56" t="s">
        <v>30</v>
      </c>
      <c r="J56" t="s">
        <v>39</v>
      </c>
      <c r="K56" t="s">
        <v>40</v>
      </c>
    </row>
    <row r="57" spans="1:11" x14ac:dyDescent="0.25">
      <c r="A57" t="s">
        <v>109</v>
      </c>
      <c r="B57" s="1">
        <v>45735</v>
      </c>
      <c r="C57" t="s">
        <v>33</v>
      </c>
      <c r="D57" t="s">
        <v>20</v>
      </c>
      <c r="E57">
        <v>150</v>
      </c>
      <c r="F57">
        <v>2</v>
      </c>
      <c r="G57">
        <v>300</v>
      </c>
      <c r="H57" t="s">
        <v>14</v>
      </c>
      <c r="I57" t="s">
        <v>30</v>
      </c>
      <c r="J57" t="s">
        <v>31</v>
      </c>
      <c r="K57" t="s">
        <v>40</v>
      </c>
    </row>
    <row r="58" spans="1:11" x14ac:dyDescent="0.25">
      <c r="A58" t="s">
        <v>110</v>
      </c>
      <c r="B58" s="1">
        <v>45731</v>
      </c>
      <c r="C58" t="s">
        <v>42</v>
      </c>
      <c r="D58" t="s">
        <v>20</v>
      </c>
      <c r="E58">
        <v>500</v>
      </c>
      <c r="F58">
        <v>1</v>
      </c>
      <c r="G58">
        <v>500</v>
      </c>
      <c r="H58" t="s">
        <v>80</v>
      </c>
      <c r="I58" t="s">
        <v>68</v>
      </c>
      <c r="J58" t="s">
        <v>16</v>
      </c>
      <c r="K58" t="s">
        <v>17</v>
      </c>
    </row>
    <row r="59" spans="1:11" x14ac:dyDescent="0.25">
      <c r="A59" t="s">
        <v>111</v>
      </c>
      <c r="B59" s="1">
        <v>45729</v>
      </c>
      <c r="C59" t="s">
        <v>42</v>
      </c>
      <c r="D59" t="s">
        <v>20</v>
      </c>
      <c r="E59">
        <v>500</v>
      </c>
      <c r="F59">
        <v>1</v>
      </c>
      <c r="G59">
        <v>500</v>
      </c>
      <c r="H59" t="s">
        <v>80</v>
      </c>
      <c r="I59" t="s">
        <v>81</v>
      </c>
      <c r="J59" t="s">
        <v>39</v>
      </c>
      <c r="K59" t="s">
        <v>17</v>
      </c>
    </row>
    <row r="60" spans="1:11" x14ac:dyDescent="0.25">
      <c r="A60" t="s">
        <v>112</v>
      </c>
      <c r="B60" s="1">
        <v>45748</v>
      </c>
      <c r="C60" t="s">
        <v>33</v>
      </c>
      <c r="D60" t="s">
        <v>20</v>
      </c>
      <c r="E60">
        <v>150</v>
      </c>
      <c r="F60">
        <v>2</v>
      </c>
      <c r="G60">
        <v>300</v>
      </c>
      <c r="H60" t="s">
        <v>57</v>
      </c>
      <c r="I60" t="s">
        <v>30</v>
      </c>
      <c r="J60" t="s">
        <v>31</v>
      </c>
      <c r="K60" t="s">
        <v>17</v>
      </c>
    </row>
    <row r="61" spans="1:11" x14ac:dyDescent="0.25">
      <c r="A61" t="s">
        <v>113</v>
      </c>
      <c r="B61" s="1">
        <v>45728</v>
      </c>
      <c r="C61" t="s">
        <v>49</v>
      </c>
      <c r="D61" t="s">
        <v>50</v>
      </c>
      <c r="E61">
        <v>15</v>
      </c>
      <c r="F61">
        <v>5</v>
      </c>
      <c r="G61">
        <v>75</v>
      </c>
      <c r="H61" t="s">
        <v>80</v>
      </c>
      <c r="I61" t="s">
        <v>30</v>
      </c>
      <c r="J61" t="s">
        <v>31</v>
      </c>
      <c r="K61" t="s">
        <v>23</v>
      </c>
    </row>
    <row r="62" spans="1:11" x14ac:dyDescent="0.25">
      <c r="A62" t="s">
        <v>114</v>
      </c>
      <c r="B62" s="1">
        <v>45727</v>
      </c>
      <c r="C62" t="s">
        <v>65</v>
      </c>
      <c r="D62" t="s">
        <v>61</v>
      </c>
      <c r="E62">
        <v>1200</v>
      </c>
      <c r="F62">
        <v>1</v>
      </c>
      <c r="G62">
        <v>1200</v>
      </c>
      <c r="H62" t="s">
        <v>80</v>
      </c>
      <c r="I62" t="s">
        <v>15</v>
      </c>
      <c r="J62" t="s">
        <v>39</v>
      </c>
      <c r="K62" t="s">
        <v>17</v>
      </c>
    </row>
    <row r="63" spans="1:11" x14ac:dyDescent="0.25">
      <c r="A63" t="s">
        <v>115</v>
      </c>
      <c r="B63" s="1">
        <v>45698</v>
      </c>
      <c r="C63" t="s">
        <v>56</v>
      </c>
      <c r="D63" t="s">
        <v>20</v>
      </c>
      <c r="E63">
        <v>800</v>
      </c>
      <c r="F63">
        <v>5</v>
      </c>
      <c r="G63">
        <v>4000</v>
      </c>
      <c r="H63" t="s">
        <v>29</v>
      </c>
      <c r="I63" t="s">
        <v>22</v>
      </c>
      <c r="J63" t="s">
        <v>39</v>
      </c>
      <c r="K63" t="s">
        <v>40</v>
      </c>
    </row>
    <row r="64" spans="1:11" x14ac:dyDescent="0.25">
      <c r="A64" t="s">
        <v>116</v>
      </c>
      <c r="B64" s="1">
        <v>45746</v>
      </c>
      <c r="C64" t="s">
        <v>42</v>
      </c>
      <c r="D64" t="s">
        <v>20</v>
      </c>
      <c r="E64">
        <v>500</v>
      </c>
      <c r="F64">
        <v>5</v>
      </c>
      <c r="G64">
        <v>2500</v>
      </c>
      <c r="H64" t="s">
        <v>14</v>
      </c>
      <c r="I64" t="s">
        <v>44</v>
      </c>
      <c r="J64" t="s">
        <v>58</v>
      </c>
      <c r="K64" t="s">
        <v>40</v>
      </c>
    </row>
    <row r="65" spans="1:11" x14ac:dyDescent="0.25">
      <c r="A65" t="s">
        <v>117</v>
      </c>
      <c r="B65" s="1">
        <v>45701</v>
      </c>
      <c r="C65" t="s">
        <v>65</v>
      </c>
      <c r="D65" t="s">
        <v>61</v>
      </c>
      <c r="E65">
        <v>1200</v>
      </c>
      <c r="F65">
        <v>4</v>
      </c>
      <c r="G65">
        <v>4800</v>
      </c>
      <c r="H65" t="s">
        <v>21</v>
      </c>
      <c r="I65" t="s">
        <v>26</v>
      </c>
      <c r="J65" t="s">
        <v>39</v>
      </c>
      <c r="K65" t="s">
        <v>23</v>
      </c>
    </row>
    <row r="66" spans="1:11" x14ac:dyDescent="0.25">
      <c r="A66" t="s">
        <v>118</v>
      </c>
      <c r="B66" s="1">
        <v>45732</v>
      </c>
      <c r="C66" t="s">
        <v>49</v>
      </c>
      <c r="D66" t="s">
        <v>50</v>
      </c>
      <c r="E66">
        <v>15</v>
      </c>
      <c r="F66">
        <v>3</v>
      </c>
      <c r="G66">
        <v>45</v>
      </c>
      <c r="H66" t="s">
        <v>14</v>
      </c>
      <c r="I66" t="s">
        <v>22</v>
      </c>
      <c r="J66" t="s">
        <v>27</v>
      </c>
      <c r="K66" t="s">
        <v>23</v>
      </c>
    </row>
    <row r="67" spans="1:11" x14ac:dyDescent="0.25">
      <c r="A67" t="s">
        <v>119</v>
      </c>
      <c r="B67" s="1">
        <v>45730</v>
      </c>
      <c r="C67" t="s">
        <v>33</v>
      </c>
      <c r="D67" t="s">
        <v>20</v>
      </c>
      <c r="E67">
        <v>150</v>
      </c>
      <c r="F67">
        <v>2</v>
      </c>
      <c r="G67">
        <v>300</v>
      </c>
      <c r="H67" t="s">
        <v>54</v>
      </c>
      <c r="I67" t="s">
        <v>26</v>
      </c>
      <c r="J67" t="s">
        <v>39</v>
      </c>
      <c r="K67" t="s">
        <v>23</v>
      </c>
    </row>
    <row r="68" spans="1:11" x14ac:dyDescent="0.25">
      <c r="A68" t="s">
        <v>120</v>
      </c>
      <c r="B68" s="1">
        <v>45747</v>
      </c>
      <c r="C68" t="s">
        <v>19</v>
      </c>
      <c r="D68" t="s">
        <v>20</v>
      </c>
      <c r="E68">
        <v>100</v>
      </c>
      <c r="F68">
        <v>3</v>
      </c>
      <c r="G68">
        <v>300</v>
      </c>
      <c r="H68" t="s">
        <v>72</v>
      </c>
      <c r="I68" t="s">
        <v>15</v>
      </c>
      <c r="J68" t="s">
        <v>16</v>
      </c>
      <c r="K68" t="s">
        <v>23</v>
      </c>
    </row>
    <row r="69" spans="1:11" x14ac:dyDescent="0.25">
      <c r="A69" t="s">
        <v>121</v>
      </c>
      <c r="B69" s="1">
        <v>45711</v>
      </c>
      <c r="C69" t="s">
        <v>19</v>
      </c>
      <c r="D69" t="s">
        <v>20</v>
      </c>
      <c r="E69">
        <v>100</v>
      </c>
      <c r="F69">
        <v>1</v>
      </c>
      <c r="G69">
        <v>100</v>
      </c>
      <c r="H69" t="s">
        <v>51</v>
      </c>
      <c r="I69" t="s">
        <v>38</v>
      </c>
      <c r="J69" t="s">
        <v>16</v>
      </c>
      <c r="K69" t="s">
        <v>17</v>
      </c>
    </row>
    <row r="70" spans="1:11" x14ac:dyDescent="0.25">
      <c r="A70" t="s">
        <v>122</v>
      </c>
      <c r="B70" s="1">
        <v>45713</v>
      </c>
      <c r="C70" t="s">
        <v>65</v>
      </c>
      <c r="D70" t="s">
        <v>61</v>
      </c>
      <c r="E70">
        <v>1200</v>
      </c>
      <c r="F70">
        <v>4</v>
      </c>
      <c r="G70">
        <v>4800</v>
      </c>
      <c r="H70" t="s">
        <v>51</v>
      </c>
      <c r="I70" t="s">
        <v>46</v>
      </c>
      <c r="J70" t="s">
        <v>58</v>
      </c>
      <c r="K70" t="s">
        <v>23</v>
      </c>
    </row>
    <row r="71" spans="1:11" x14ac:dyDescent="0.25">
      <c r="A71" t="s">
        <v>123</v>
      </c>
      <c r="B71" s="1">
        <v>45726</v>
      </c>
      <c r="C71" t="s">
        <v>49</v>
      </c>
      <c r="D71" t="s">
        <v>50</v>
      </c>
      <c r="E71">
        <v>15</v>
      </c>
      <c r="F71">
        <v>1</v>
      </c>
      <c r="G71">
        <v>15</v>
      </c>
      <c r="H71" t="s">
        <v>21</v>
      </c>
      <c r="I71" t="s">
        <v>46</v>
      </c>
      <c r="J71" t="s">
        <v>31</v>
      </c>
      <c r="K71" t="s">
        <v>40</v>
      </c>
    </row>
    <row r="72" spans="1:11" x14ac:dyDescent="0.25">
      <c r="A72" t="s">
        <v>124</v>
      </c>
      <c r="B72" s="1">
        <v>45732</v>
      </c>
      <c r="C72" t="s">
        <v>33</v>
      </c>
      <c r="D72" t="s">
        <v>20</v>
      </c>
      <c r="E72">
        <v>150</v>
      </c>
      <c r="F72">
        <v>5</v>
      </c>
      <c r="G72">
        <v>750</v>
      </c>
      <c r="H72" t="s">
        <v>25</v>
      </c>
      <c r="I72" t="s">
        <v>26</v>
      </c>
      <c r="J72" t="s">
        <v>31</v>
      </c>
      <c r="K72" t="s">
        <v>23</v>
      </c>
    </row>
    <row r="73" spans="1:11" x14ac:dyDescent="0.25">
      <c r="A73" t="s">
        <v>125</v>
      </c>
      <c r="B73" s="1">
        <v>45723</v>
      </c>
      <c r="C73" t="s">
        <v>56</v>
      </c>
      <c r="D73" t="s">
        <v>20</v>
      </c>
      <c r="E73">
        <v>800</v>
      </c>
      <c r="F73">
        <v>3</v>
      </c>
      <c r="G73">
        <v>2400</v>
      </c>
      <c r="H73" t="s">
        <v>57</v>
      </c>
      <c r="I73" t="s">
        <v>38</v>
      </c>
      <c r="J73" t="s">
        <v>31</v>
      </c>
      <c r="K73" t="s">
        <v>23</v>
      </c>
    </row>
    <row r="74" spans="1:11" x14ac:dyDescent="0.25">
      <c r="A74" t="s">
        <v>126</v>
      </c>
      <c r="B74" s="1">
        <v>45708</v>
      </c>
      <c r="C74" t="s">
        <v>42</v>
      </c>
      <c r="D74" t="s">
        <v>20</v>
      </c>
      <c r="E74">
        <v>500</v>
      </c>
      <c r="F74">
        <v>5</v>
      </c>
      <c r="G74">
        <v>2500</v>
      </c>
      <c r="H74" t="s">
        <v>21</v>
      </c>
      <c r="I74" t="s">
        <v>44</v>
      </c>
      <c r="J74" t="s">
        <v>31</v>
      </c>
      <c r="K74" t="s">
        <v>17</v>
      </c>
    </row>
    <row r="75" spans="1:11" x14ac:dyDescent="0.25">
      <c r="A75" t="s">
        <v>127</v>
      </c>
      <c r="B75" s="1">
        <v>45741</v>
      </c>
      <c r="C75" t="s">
        <v>65</v>
      </c>
      <c r="D75" t="s">
        <v>61</v>
      </c>
      <c r="E75">
        <v>1200</v>
      </c>
      <c r="F75">
        <v>4</v>
      </c>
      <c r="G75">
        <v>4800</v>
      </c>
      <c r="H75" t="s">
        <v>80</v>
      </c>
      <c r="I75" t="s">
        <v>30</v>
      </c>
      <c r="J75" t="s">
        <v>58</v>
      </c>
      <c r="K75" t="s">
        <v>17</v>
      </c>
    </row>
    <row r="76" spans="1:11" x14ac:dyDescent="0.25">
      <c r="A76" t="s">
        <v>128</v>
      </c>
      <c r="B76" s="1">
        <v>45714</v>
      </c>
      <c r="C76" t="s">
        <v>19</v>
      </c>
      <c r="D76" t="s">
        <v>20</v>
      </c>
      <c r="E76">
        <v>100</v>
      </c>
      <c r="F76">
        <v>2</v>
      </c>
      <c r="G76">
        <v>200</v>
      </c>
      <c r="H76" t="s">
        <v>57</v>
      </c>
      <c r="I76" t="s">
        <v>46</v>
      </c>
      <c r="J76" t="s">
        <v>39</v>
      </c>
      <c r="K76" t="s">
        <v>23</v>
      </c>
    </row>
    <row r="77" spans="1:11" x14ac:dyDescent="0.25">
      <c r="A77" t="s">
        <v>129</v>
      </c>
      <c r="B77" s="1">
        <v>45712</v>
      </c>
      <c r="C77" t="s">
        <v>60</v>
      </c>
      <c r="D77" t="s">
        <v>61</v>
      </c>
      <c r="E77">
        <v>600</v>
      </c>
      <c r="F77">
        <v>1</v>
      </c>
      <c r="G77">
        <v>600</v>
      </c>
      <c r="H77" t="s">
        <v>80</v>
      </c>
      <c r="I77" t="s">
        <v>30</v>
      </c>
      <c r="J77" t="s">
        <v>27</v>
      </c>
      <c r="K77" t="s">
        <v>40</v>
      </c>
    </row>
    <row r="78" spans="1:11" x14ac:dyDescent="0.25">
      <c r="A78" t="s">
        <v>130</v>
      </c>
      <c r="B78" s="1">
        <v>45736</v>
      </c>
      <c r="C78" t="s">
        <v>19</v>
      </c>
      <c r="D78" t="s">
        <v>20</v>
      </c>
      <c r="E78">
        <v>100</v>
      </c>
      <c r="F78">
        <v>2</v>
      </c>
      <c r="G78">
        <v>200</v>
      </c>
      <c r="H78" t="s">
        <v>57</v>
      </c>
      <c r="I78" t="s">
        <v>38</v>
      </c>
      <c r="J78" t="s">
        <v>31</v>
      </c>
      <c r="K78" t="s">
        <v>40</v>
      </c>
    </row>
    <row r="79" spans="1:11" x14ac:dyDescent="0.25">
      <c r="A79" t="s">
        <v>131</v>
      </c>
      <c r="B79" s="1">
        <v>45734</v>
      </c>
      <c r="C79" t="s">
        <v>33</v>
      </c>
      <c r="D79" t="s">
        <v>20</v>
      </c>
      <c r="E79">
        <v>150</v>
      </c>
      <c r="F79">
        <v>2</v>
      </c>
      <c r="G79">
        <v>300</v>
      </c>
      <c r="H79" t="s">
        <v>14</v>
      </c>
      <c r="I79" t="s">
        <v>68</v>
      </c>
      <c r="J79" t="s">
        <v>58</v>
      </c>
      <c r="K79" t="s">
        <v>17</v>
      </c>
    </row>
    <row r="80" spans="1:11" x14ac:dyDescent="0.25">
      <c r="A80" t="s">
        <v>132</v>
      </c>
      <c r="B80" s="1">
        <v>45725</v>
      </c>
      <c r="C80" t="s">
        <v>12</v>
      </c>
      <c r="D80" t="s">
        <v>13</v>
      </c>
      <c r="E80">
        <v>60</v>
      </c>
      <c r="F80">
        <v>2</v>
      </c>
      <c r="G80">
        <v>120</v>
      </c>
      <c r="H80" t="s">
        <v>21</v>
      </c>
      <c r="I80" t="s">
        <v>26</v>
      </c>
      <c r="J80" t="s">
        <v>58</v>
      </c>
      <c r="K80" t="s">
        <v>17</v>
      </c>
    </row>
    <row r="81" spans="1:11" x14ac:dyDescent="0.25">
      <c r="A81" t="s">
        <v>133</v>
      </c>
      <c r="B81" s="1">
        <v>45711</v>
      </c>
      <c r="C81" t="s">
        <v>12</v>
      </c>
      <c r="D81" t="s">
        <v>13</v>
      </c>
      <c r="E81">
        <v>60</v>
      </c>
      <c r="F81">
        <v>4</v>
      </c>
      <c r="G81">
        <v>240</v>
      </c>
      <c r="H81" t="s">
        <v>43</v>
      </c>
      <c r="I81" t="s">
        <v>22</v>
      </c>
      <c r="J81" t="s">
        <v>16</v>
      </c>
      <c r="K81" t="s">
        <v>23</v>
      </c>
    </row>
    <row r="82" spans="1:11" x14ac:dyDescent="0.25">
      <c r="A82" t="s">
        <v>134</v>
      </c>
      <c r="B82" s="1">
        <v>45714</v>
      </c>
      <c r="C82" t="s">
        <v>19</v>
      </c>
      <c r="D82" t="s">
        <v>20</v>
      </c>
      <c r="E82">
        <v>100</v>
      </c>
      <c r="F82">
        <v>3</v>
      </c>
      <c r="G82">
        <v>300</v>
      </c>
      <c r="H82" t="s">
        <v>54</v>
      </c>
      <c r="I82" t="s">
        <v>81</v>
      </c>
      <c r="J82" t="s">
        <v>39</v>
      </c>
      <c r="K82" t="s">
        <v>17</v>
      </c>
    </row>
    <row r="83" spans="1:11" x14ac:dyDescent="0.25">
      <c r="A83" t="s">
        <v>135</v>
      </c>
      <c r="B83" s="1">
        <v>45712</v>
      </c>
      <c r="C83" t="s">
        <v>42</v>
      </c>
      <c r="D83" t="s">
        <v>20</v>
      </c>
      <c r="E83">
        <v>500</v>
      </c>
      <c r="F83">
        <v>3</v>
      </c>
      <c r="G83">
        <v>1500</v>
      </c>
      <c r="H83" t="s">
        <v>80</v>
      </c>
      <c r="I83" t="s">
        <v>63</v>
      </c>
      <c r="J83" t="s">
        <v>16</v>
      </c>
      <c r="K83" t="s">
        <v>17</v>
      </c>
    </row>
    <row r="84" spans="1:11" x14ac:dyDescent="0.25">
      <c r="A84" t="s">
        <v>136</v>
      </c>
      <c r="B84" s="1">
        <v>45716</v>
      </c>
      <c r="C84" t="s">
        <v>60</v>
      </c>
      <c r="D84" t="s">
        <v>61</v>
      </c>
      <c r="E84">
        <v>600</v>
      </c>
      <c r="F84">
        <v>4</v>
      </c>
      <c r="G84">
        <v>2400</v>
      </c>
      <c r="H84" t="s">
        <v>14</v>
      </c>
      <c r="I84" t="s">
        <v>38</v>
      </c>
      <c r="J84" t="s">
        <v>58</v>
      </c>
      <c r="K84" t="s">
        <v>17</v>
      </c>
    </row>
    <row r="85" spans="1:11" x14ac:dyDescent="0.25">
      <c r="A85" t="s">
        <v>137</v>
      </c>
      <c r="B85" s="1">
        <v>45702</v>
      </c>
      <c r="C85" t="s">
        <v>35</v>
      </c>
      <c r="D85" t="s">
        <v>36</v>
      </c>
      <c r="E85">
        <v>20</v>
      </c>
      <c r="F85">
        <v>5</v>
      </c>
      <c r="G85">
        <v>100</v>
      </c>
      <c r="H85" t="s">
        <v>29</v>
      </c>
      <c r="I85" t="s">
        <v>46</v>
      </c>
      <c r="J85" t="s">
        <v>39</v>
      </c>
      <c r="K85" t="s">
        <v>40</v>
      </c>
    </row>
    <row r="86" spans="1:11" x14ac:dyDescent="0.25">
      <c r="A86" t="s">
        <v>138</v>
      </c>
      <c r="B86" s="1">
        <v>45694</v>
      </c>
      <c r="C86" t="s">
        <v>42</v>
      </c>
      <c r="D86" t="s">
        <v>20</v>
      </c>
      <c r="E86">
        <v>500</v>
      </c>
      <c r="F86">
        <v>5</v>
      </c>
      <c r="G86">
        <v>2500</v>
      </c>
      <c r="H86" t="s">
        <v>54</v>
      </c>
      <c r="I86" t="s">
        <v>38</v>
      </c>
      <c r="J86" t="s">
        <v>39</v>
      </c>
      <c r="K86" t="s">
        <v>40</v>
      </c>
    </row>
    <row r="87" spans="1:11" x14ac:dyDescent="0.25">
      <c r="A87" t="s">
        <v>139</v>
      </c>
      <c r="B87" s="1">
        <v>45713</v>
      </c>
      <c r="C87" t="s">
        <v>33</v>
      </c>
      <c r="D87" t="s">
        <v>20</v>
      </c>
      <c r="E87">
        <v>150</v>
      </c>
      <c r="F87">
        <v>5</v>
      </c>
      <c r="G87">
        <v>750</v>
      </c>
      <c r="H87" t="s">
        <v>80</v>
      </c>
      <c r="I87" t="s">
        <v>30</v>
      </c>
      <c r="J87" t="s">
        <v>39</v>
      </c>
      <c r="K87" t="s">
        <v>17</v>
      </c>
    </row>
    <row r="88" spans="1:11" x14ac:dyDescent="0.25">
      <c r="A88" t="s">
        <v>140</v>
      </c>
      <c r="B88" s="1">
        <v>45729</v>
      </c>
      <c r="C88" t="s">
        <v>12</v>
      </c>
      <c r="D88" t="s">
        <v>13</v>
      </c>
      <c r="E88">
        <v>60</v>
      </c>
      <c r="F88">
        <v>5</v>
      </c>
      <c r="G88">
        <v>300</v>
      </c>
      <c r="H88" t="s">
        <v>14</v>
      </c>
      <c r="I88" t="s">
        <v>44</v>
      </c>
      <c r="J88" t="s">
        <v>16</v>
      </c>
      <c r="K88" t="s">
        <v>40</v>
      </c>
    </row>
    <row r="89" spans="1:11" x14ac:dyDescent="0.25">
      <c r="A89" t="s">
        <v>141</v>
      </c>
      <c r="B89" s="1">
        <v>45694</v>
      </c>
      <c r="C89" t="s">
        <v>65</v>
      </c>
      <c r="D89" t="s">
        <v>61</v>
      </c>
      <c r="E89">
        <v>1200</v>
      </c>
      <c r="F89">
        <v>2</v>
      </c>
      <c r="G89">
        <v>2400</v>
      </c>
      <c r="H89" t="s">
        <v>72</v>
      </c>
      <c r="I89" t="s">
        <v>63</v>
      </c>
      <c r="J89" t="s">
        <v>16</v>
      </c>
      <c r="K89" t="s">
        <v>23</v>
      </c>
    </row>
    <row r="90" spans="1:11" x14ac:dyDescent="0.25">
      <c r="A90" t="s">
        <v>142</v>
      </c>
      <c r="B90" s="1">
        <v>45742</v>
      </c>
      <c r="C90" t="s">
        <v>12</v>
      </c>
      <c r="D90" t="s">
        <v>13</v>
      </c>
      <c r="E90">
        <v>60</v>
      </c>
      <c r="F90">
        <v>5</v>
      </c>
      <c r="G90">
        <v>300</v>
      </c>
      <c r="H90" t="s">
        <v>14</v>
      </c>
      <c r="I90" t="s">
        <v>68</v>
      </c>
      <c r="J90" t="s">
        <v>31</v>
      </c>
      <c r="K90" t="s">
        <v>17</v>
      </c>
    </row>
    <row r="91" spans="1:11" x14ac:dyDescent="0.25">
      <c r="A91" t="s">
        <v>143</v>
      </c>
      <c r="B91" s="1">
        <v>45740</v>
      </c>
      <c r="C91" t="s">
        <v>33</v>
      </c>
      <c r="D91" t="s">
        <v>20</v>
      </c>
      <c r="E91">
        <v>150</v>
      </c>
      <c r="F91">
        <v>5</v>
      </c>
      <c r="G91">
        <v>750</v>
      </c>
      <c r="H91" t="s">
        <v>21</v>
      </c>
      <c r="I91" t="s">
        <v>38</v>
      </c>
      <c r="J91" t="s">
        <v>27</v>
      </c>
      <c r="K91" t="s">
        <v>40</v>
      </c>
    </row>
    <row r="92" spans="1:11" x14ac:dyDescent="0.25">
      <c r="A92" t="s">
        <v>144</v>
      </c>
      <c r="B92" s="1">
        <v>45691</v>
      </c>
      <c r="C92" t="s">
        <v>56</v>
      </c>
      <c r="D92" t="s">
        <v>20</v>
      </c>
      <c r="E92">
        <v>800</v>
      </c>
      <c r="F92">
        <v>4</v>
      </c>
      <c r="G92">
        <v>3200</v>
      </c>
      <c r="H92" t="s">
        <v>57</v>
      </c>
      <c r="I92" t="s">
        <v>38</v>
      </c>
      <c r="J92" t="s">
        <v>58</v>
      </c>
      <c r="K92" t="s">
        <v>23</v>
      </c>
    </row>
    <row r="93" spans="1:11" x14ac:dyDescent="0.25">
      <c r="A93" t="s">
        <v>145</v>
      </c>
      <c r="B93" s="1">
        <v>45731</v>
      </c>
      <c r="C93" t="s">
        <v>42</v>
      </c>
      <c r="D93" t="s">
        <v>20</v>
      </c>
      <c r="E93">
        <v>500</v>
      </c>
      <c r="F93">
        <v>2</v>
      </c>
      <c r="G93">
        <v>1000</v>
      </c>
      <c r="H93" t="s">
        <v>29</v>
      </c>
      <c r="I93" t="s">
        <v>46</v>
      </c>
      <c r="J93" t="s">
        <v>39</v>
      </c>
      <c r="K93" t="s">
        <v>17</v>
      </c>
    </row>
    <row r="94" spans="1:11" x14ac:dyDescent="0.25">
      <c r="A94" t="s">
        <v>146</v>
      </c>
      <c r="B94" s="1">
        <v>45722</v>
      </c>
      <c r="C94" t="s">
        <v>65</v>
      </c>
      <c r="D94" t="s">
        <v>61</v>
      </c>
      <c r="E94">
        <v>1200</v>
      </c>
      <c r="F94">
        <v>5</v>
      </c>
      <c r="G94">
        <v>6000</v>
      </c>
      <c r="H94" t="s">
        <v>51</v>
      </c>
      <c r="I94" t="s">
        <v>26</v>
      </c>
      <c r="J94" t="s">
        <v>39</v>
      </c>
      <c r="K94" t="s">
        <v>17</v>
      </c>
    </row>
    <row r="95" spans="1:11" x14ac:dyDescent="0.25">
      <c r="A95" t="s">
        <v>147</v>
      </c>
      <c r="B95" s="1">
        <v>45741</v>
      </c>
      <c r="C95" t="s">
        <v>53</v>
      </c>
      <c r="D95" t="s">
        <v>36</v>
      </c>
      <c r="E95">
        <v>40</v>
      </c>
      <c r="F95">
        <v>5</v>
      </c>
      <c r="G95">
        <v>200</v>
      </c>
      <c r="H95" t="s">
        <v>57</v>
      </c>
      <c r="I95" t="s">
        <v>63</v>
      </c>
      <c r="J95" t="s">
        <v>31</v>
      </c>
      <c r="K95" t="s">
        <v>17</v>
      </c>
    </row>
    <row r="96" spans="1:11" x14ac:dyDescent="0.25">
      <c r="A96" t="s">
        <v>148</v>
      </c>
      <c r="B96" s="1">
        <v>45705</v>
      </c>
      <c r="C96" t="s">
        <v>33</v>
      </c>
      <c r="D96" t="s">
        <v>20</v>
      </c>
      <c r="E96">
        <v>150</v>
      </c>
      <c r="F96">
        <v>4</v>
      </c>
      <c r="G96">
        <v>600</v>
      </c>
      <c r="H96" t="s">
        <v>72</v>
      </c>
      <c r="I96" t="s">
        <v>15</v>
      </c>
      <c r="J96" t="s">
        <v>16</v>
      </c>
      <c r="K96" t="s">
        <v>17</v>
      </c>
    </row>
    <row r="97" spans="1:11" x14ac:dyDescent="0.25">
      <c r="A97" t="s">
        <v>149</v>
      </c>
      <c r="B97" s="1">
        <v>45746</v>
      </c>
      <c r="C97" t="s">
        <v>33</v>
      </c>
      <c r="D97" t="s">
        <v>20</v>
      </c>
      <c r="E97">
        <v>150</v>
      </c>
      <c r="F97">
        <v>3</v>
      </c>
      <c r="G97">
        <v>450</v>
      </c>
      <c r="H97" t="s">
        <v>80</v>
      </c>
      <c r="I97" t="s">
        <v>15</v>
      </c>
      <c r="J97" t="s">
        <v>27</v>
      </c>
      <c r="K97" t="s">
        <v>40</v>
      </c>
    </row>
    <row r="98" spans="1:11" x14ac:dyDescent="0.25">
      <c r="A98" t="s">
        <v>150</v>
      </c>
      <c r="B98" s="1">
        <v>45741</v>
      </c>
      <c r="C98" t="s">
        <v>49</v>
      </c>
      <c r="D98" t="s">
        <v>50</v>
      </c>
      <c r="E98">
        <v>15</v>
      </c>
      <c r="F98">
        <v>5</v>
      </c>
      <c r="G98">
        <v>75</v>
      </c>
      <c r="H98" t="s">
        <v>29</v>
      </c>
      <c r="I98" t="s">
        <v>81</v>
      </c>
      <c r="J98" t="s">
        <v>27</v>
      </c>
      <c r="K98" t="s">
        <v>23</v>
      </c>
    </row>
    <row r="99" spans="1:11" x14ac:dyDescent="0.25">
      <c r="A99" t="s">
        <v>151</v>
      </c>
      <c r="B99" s="1">
        <v>45702</v>
      </c>
      <c r="C99" t="s">
        <v>33</v>
      </c>
      <c r="D99" t="s">
        <v>20</v>
      </c>
      <c r="E99">
        <v>150</v>
      </c>
      <c r="F99">
        <v>2</v>
      </c>
      <c r="G99">
        <v>300</v>
      </c>
      <c r="H99" t="s">
        <v>72</v>
      </c>
      <c r="I99" t="s">
        <v>44</v>
      </c>
      <c r="J99" t="s">
        <v>39</v>
      </c>
      <c r="K99" t="s">
        <v>23</v>
      </c>
    </row>
    <row r="100" spans="1:11" x14ac:dyDescent="0.25">
      <c r="A100" t="s">
        <v>152</v>
      </c>
      <c r="B100" s="1">
        <v>45706</v>
      </c>
      <c r="C100" t="s">
        <v>60</v>
      </c>
      <c r="D100" t="s">
        <v>61</v>
      </c>
      <c r="E100">
        <v>600</v>
      </c>
      <c r="F100">
        <v>5</v>
      </c>
      <c r="G100">
        <v>3000</v>
      </c>
      <c r="H100" t="s">
        <v>54</v>
      </c>
      <c r="I100" t="s">
        <v>63</v>
      </c>
      <c r="J100" t="s">
        <v>16</v>
      </c>
      <c r="K100" t="s">
        <v>40</v>
      </c>
    </row>
    <row r="101" spans="1:11" x14ac:dyDescent="0.25">
      <c r="A101" t="s">
        <v>153</v>
      </c>
      <c r="B101" s="1">
        <v>45701</v>
      </c>
      <c r="C101" t="s">
        <v>12</v>
      </c>
      <c r="D101" t="s">
        <v>13</v>
      </c>
      <c r="E101">
        <v>60</v>
      </c>
      <c r="F101">
        <v>1</v>
      </c>
      <c r="G101">
        <v>60</v>
      </c>
      <c r="H101" t="s">
        <v>80</v>
      </c>
      <c r="I101" t="s">
        <v>38</v>
      </c>
      <c r="J101" t="s">
        <v>58</v>
      </c>
      <c r="K101" t="s">
        <v>17</v>
      </c>
    </row>
    <row r="102" spans="1:11" x14ac:dyDescent="0.25">
      <c r="A102" t="s">
        <v>154</v>
      </c>
      <c r="B102" s="1">
        <v>45708</v>
      </c>
      <c r="C102" t="s">
        <v>49</v>
      </c>
      <c r="D102" t="s">
        <v>50</v>
      </c>
      <c r="E102">
        <v>15</v>
      </c>
      <c r="F102">
        <v>5</v>
      </c>
      <c r="G102">
        <v>75</v>
      </c>
      <c r="H102" t="s">
        <v>25</v>
      </c>
      <c r="I102" t="s">
        <v>26</v>
      </c>
      <c r="J102" t="s">
        <v>39</v>
      </c>
      <c r="K102" t="s">
        <v>23</v>
      </c>
    </row>
    <row r="103" spans="1:11" x14ac:dyDescent="0.25">
      <c r="A103" t="s">
        <v>155</v>
      </c>
      <c r="B103" s="1">
        <v>45716</v>
      </c>
      <c r="C103" t="s">
        <v>42</v>
      </c>
      <c r="D103" t="s">
        <v>20</v>
      </c>
      <c r="E103">
        <v>500</v>
      </c>
      <c r="F103">
        <v>2</v>
      </c>
      <c r="G103">
        <v>1000</v>
      </c>
      <c r="H103" t="s">
        <v>51</v>
      </c>
      <c r="I103" t="s">
        <v>46</v>
      </c>
      <c r="J103" t="s">
        <v>39</v>
      </c>
      <c r="K103" t="s">
        <v>23</v>
      </c>
    </row>
    <row r="104" spans="1:11" x14ac:dyDescent="0.25">
      <c r="A104" t="s">
        <v>156</v>
      </c>
      <c r="B104" s="1">
        <v>45730</v>
      </c>
      <c r="C104" t="s">
        <v>35</v>
      </c>
      <c r="D104" t="s">
        <v>36</v>
      </c>
      <c r="E104">
        <v>20</v>
      </c>
      <c r="F104">
        <v>2</v>
      </c>
      <c r="G104">
        <v>40</v>
      </c>
      <c r="H104" t="s">
        <v>54</v>
      </c>
      <c r="I104" t="s">
        <v>81</v>
      </c>
      <c r="J104" t="s">
        <v>39</v>
      </c>
      <c r="K104" t="s">
        <v>23</v>
      </c>
    </row>
    <row r="105" spans="1:11" x14ac:dyDescent="0.25">
      <c r="A105" t="s">
        <v>157</v>
      </c>
      <c r="B105" s="1">
        <v>45710</v>
      </c>
      <c r="C105" t="s">
        <v>53</v>
      </c>
      <c r="D105" t="s">
        <v>36</v>
      </c>
      <c r="E105">
        <v>40</v>
      </c>
      <c r="F105">
        <v>5</v>
      </c>
      <c r="G105">
        <v>200</v>
      </c>
      <c r="H105" t="s">
        <v>80</v>
      </c>
      <c r="I105" t="s">
        <v>30</v>
      </c>
      <c r="J105" t="s">
        <v>16</v>
      </c>
      <c r="K105" t="s">
        <v>23</v>
      </c>
    </row>
    <row r="106" spans="1:11" x14ac:dyDescent="0.25">
      <c r="A106" t="s">
        <v>158</v>
      </c>
      <c r="B106" s="1">
        <v>45732</v>
      </c>
      <c r="C106" t="s">
        <v>53</v>
      </c>
      <c r="D106" t="s">
        <v>36</v>
      </c>
      <c r="E106">
        <v>40</v>
      </c>
      <c r="F106">
        <v>1</v>
      </c>
      <c r="G106">
        <v>40</v>
      </c>
      <c r="H106" t="s">
        <v>80</v>
      </c>
      <c r="I106" t="s">
        <v>46</v>
      </c>
      <c r="J106" t="s">
        <v>16</v>
      </c>
      <c r="K106" t="s">
        <v>23</v>
      </c>
    </row>
    <row r="107" spans="1:11" x14ac:dyDescent="0.25">
      <c r="A107" t="s">
        <v>159</v>
      </c>
      <c r="B107" s="1">
        <v>45731</v>
      </c>
      <c r="C107" t="s">
        <v>35</v>
      </c>
      <c r="D107" t="s">
        <v>36</v>
      </c>
      <c r="E107">
        <v>20</v>
      </c>
      <c r="F107">
        <v>3</v>
      </c>
      <c r="G107">
        <v>60</v>
      </c>
      <c r="H107" t="s">
        <v>29</v>
      </c>
      <c r="I107" t="s">
        <v>81</v>
      </c>
      <c r="J107" t="s">
        <v>39</v>
      </c>
      <c r="K107" t="s">
        <v>23</v>
      </c>
    </row>
    <row r="108" spans="1:11" x14ac:dyDescent="0.25">
      <c r="A108" t="s">
        <v>160</v>
      </c>
      <c r="B108" s="1">
        <v>45735</v>
      </c>
      <c r="C108" t="s">
        <v>53</v>
      </c>
      <c r="D108" t="s">
        <v>36</v>
      </c>
      <c r="E108">
        <v>40</v>
      </c>
      <c r="F108">
        <v>3</v>
      </c>
      <c r="G108">
        <v>120</v>
      </c>
      <c r="H108" t="s">
        <v>29</v>
      </c>
      <c r="I108" t="s">
        <v>30</v>
      </c>
      <c r="J108" t="s">
        <v>31</v>
      </c>
      <c r="K108" t="s">
        <v>17</v>
      </c>
    </row>
    <row r="109" spans="1:11" x14ac:dyDescent="0.25">
      <c r="A109" t="s">
        <v>161</v>
      </c>
      <c r="B109" s="1">
        <v>45732</v>
      </c>
      <c r="C109" t="s">
        <v>19</v>
      </c>
      <c r="D109" t="s">
        <v>20</v>
      </c>
      <c r="E109">
        <v>100</v>
      </c>
      <c r="F109">
        <v>2</v>
      </c>
      <c r="G109">
        <v>200</v>
      </c>
      <c r="H109" t="s">
        <v>57</v>
      </c>
      <c r="I109" t="s">
        <v>44</v>
      </c>
      <c r="J109" t="s">
        <v>39</v>
      </c>
      <c r="K109" t="s">
        <v>23</v>
      </c>
    </row>
    <row r="110" spans="1:11" x14ac:dyDescent="0.25">
      <c r="A110" t="s">
        <v>162</v>
      </c>
      <c r="B110" s="1">
        <v>45733</v>
      </c>
      <c r="C110" t="s">
        <v>53</v>
      </c>
      <c r="D110" t="s">
        <v>36</v>
      </c>
      <c r="E110">
        <v>40</v>
      </c>
      <c r="F110">
        <v>5</v>
      </c>
      <c r="G110">
        <v>200</v>
      </c>
      <c r="H110" t="s">
        <v>54</v>
      </c>
      <c r="I110" t="s">
        <v>15</v>
      </c>
      <c r="J110" t="s">
        <v>39</v>
      </c>
      <c r="K110" t="s">
        <v>40</v>
      </c>
    </row>
    <row r="111" spans="1:11" x14ac:dyDescent="0.25">
      <c r="A111" t="s">
        <v>163</v>
      </c>
      <c r="B111" s="1">
        <v>45706</v>
      </c>
      <c r="C111" t="s">
        <v>42</v>
      </c>
      <c r="D111" t="s">
        <v>20</v>
      </c>
      <c r="E111">
        <v>500</v>
      </c>
      <c r="F111">
        <v>5</v>
      </c>
      <c r="G111">
        <v>2500</v>
      </c>
      <c r="H111" t="s">
        <v>29</v>
      </c>
      <c r="I111" t="s">
        <v>30</v>
      </c>
      <c r="J111" t="s">
        <v>27</v>
      </c>
      <c r="K111" t="s">
        <v>23</v>
      </c>
    </row>
    <row r="112" spans="1:11" x14ac:dyDescent="0.25">
      <c r="A112" t="s">
        <v>164</v>
      </c>
      <c r="B112" s="1">
        <v>45747</v>
      </c>
      <c r="C112" t="s">
        <v>56</v>
      </c>
      <c r="D112" t="s">
        <v>20</v>
      </c>
      <c r="E112">
        <v>800</v>
      </c>
      <c r="F112">
        <v>4</v>
      </c>
      <c r="G112">
        <v>3200</v>
      </c>
      <c r="H112" t="s">
        <v>14</v>
      </c>
      <c r="I112" t="s">
        <v>68</v>
      </c>
      <c r="J112" t="s">
        <v>31</v>
      </c>
      <c r="K112" t="s">
        <v>40</v>
      </c>
    </row>
    <row r="113" spans="1:11" x14ac:dyDescent="0.25">
      <c r="A113" t="s">
        <v>165</v>
      </c>
      <c r="B113" s="1">
        <v>45722</v>
      </c>
      <c r="C113" t="s">
        <v>60</v>
      </c>
      <c r="D113" t="s">
        <v>61</v>
      </c>
      <c r="E113">
        <v>600</v>
      </c>
      <c r="F113">
        <v>2</v>
      </c>
      <c r="G113">
        <v>1200</v>
      </c>
      <c r="H113" t="s">
        <v>51</v>
      </c>
      <c r="I113" t="s">
        <v>30</v>
      </c>
      <c r="J113" t="s">
        <v>58</v>
      </c>
      <c r="K113" t="s">
        <v>17</v>
      </c>
    </row>
    <row r="114" spans="1:11" x14ac:dyDescent="0.25">
      <c r="A114" t="s">
        <v>166</v>
      </c>
      <c r="B114" s="1">
        <v>45735</v>
      </c>
      <c r="C114" t="s">
        <v>49</v>
      </c>
      <c r="D114" t="s">
        <v>50</v>
      </c>
      <c r="E114">
        <v>15</v>
      </c>
      <c r="F114">
        <v>5</v>
      </c>
      <c r="G114">
        <v>75</v>
      </c>
      <c r="H114" t="s">
        <v>51</v>
      </c>
      <c r="I114" t="s">
        <v>22</v>
      </c>
      <c r="J114" t="s">
        <v>16</v>
      </c>
      <c r="K114" t="s">
        <v>23</v>
      </c>
    </row>
    <row r="115" spans="1:11" x14ac:dyDescent="0.25">
      <c r="A115" t="s">
        <v>167</v>
      </c>
      <c r="B115" s="1">
        <v>45711</v>
      </c>
      <c r="C115" t="s">
        <v>12</v>
      </c>
      <c r="D115" t="s">
        <v>13</v>
      </c>
      <c r="E115">
        <v>60</v>
      </c>
      <c r="F115">
        <v>1</v>
      </c>
      <c r="G115">
        <v>60</v>
      </c>
      <c r="H115" t="s">
        <v>14</v>
      </c>
      <c r="I115" t="s">
        <v>38</v>
      </c>
      <c r="J115" t="s">
        <v>31</v>
      </c>
      <c r="K115" t="s">
        <v>23</v>
      </c>
    </row>
    <row r="116" spans="1:11" x14ac:dyDescent="0.25">
      <c r="A116" t="s">
        <v>168</v>
      </c>
      <c r="B116" s="1">
        <v>45737</v>
      </c>
      <c r="C116" t="s">
        <v>12</v>
      </c>
      <c r="D116" t="s">
        <v>13</v>
      </c>
      <c r="E116">
        <v>60</v>
      </c>
      <c r="F116">
        <v>3</v>
      </c>
      <c r="G116">
        <v>180</v>
      </c>
      <c r="H116" t="s">
        <v>29</v>
      </c>
      <c r="I116" t="s">
        <v>44</v>
      </c>
      <c r="J116" t="s">
        <v>27</v>
      </c>
      <c r="K116" t="s">
        <v>40</v>
      </c>
    </row>
    <row r="117" spans="1:11" x14ac:dyDescent="0.25">
      <c r="A117" t="s">
        <v>169</v>
      </c>
      <c r="B117" s="1">
        <v>45735</v>
      </c>
      <c r="C117" t="s">
        <v>56</v>
      </c>
      <c r="D117" t="s">
        <v>20</v>
      </c>
      <c r="E117">
        <v>800</v>
      </c>
      <c r="F117">
        <v>4</v>
      </c>
      <c r="G117">
        <v>3200</v>
      </c>
      <c r="H117" t="s">
        <v>14</v>
      </c>
      <c r="I117" t="s">
        <v>68</v>
      </c>
      <c r="J117" t="s">
        <v>27</v>
      </c>
      <c r="K117" t="s">
        <v>40</v>
      </c>
    </row>
    <row r="118" spans="1:11" x14ac:dyDescent="0.25">
      <c r="A118" t="s">
        <v>170</v>
      </c>
      <c r="B118" s="1">
        <v>45715</v>
      </c>
      <c r="C118" t="s">
        <v>35</v>
      </c>
      <c r="D118" t="s">
        <v>36</v>
      </c>
      <c r="E118">
        <v>20</v>
      </c>
      <c r="F118">
        <v>1</v>
      </c>
      <c r="G118">
        <v>20</v>
      </c>
      <c r="H118" t="s">
        <v>57</v>
      </c>
      <c r="I118" t="s">
        <v>15</v>
      </c>
      <c r="J118" t="s">
        <v>31</v>
      </c>
      <c r="K118" t="s">
        <v>40</v>
      </c>
    </row>
    <row r="119" spans="1:11" x14ac:dyDescent="0.25">
      <c r="A119" t="s">
        <v>171</v>
      </c>
      <c r="B119" s="1">
        <v>45698</v>
      </c>
      <c r="C119" t="s">
        <v>19</v>
      </c>
      <c r="D119" t="s">
        <v>20</v>
      </c>
      <c r="E119">
        <v>100</v>
      </c>
      <c r="F119">
        <v>5</v>
      </c>
      <c r="G119">
        <v>500</v>
      </c>
      <c r="H119" t="s">
        <v>25</v>
      </c>
      <c r="I119" t="s">
        <v>38</v>
      </c>
      <c r="J119" t="s">
        <v>27</v>
      </c>
      <c r="K119" t="s">
        <v>40</v>
      </c>
    </row>
    <row r="120" spans="1:11" x14ac:dyDescent="0.25">
      <c r="A120" t="s">
        <v>172</v>
      </c>
      <c r="B120" s="1">
        <v>45732</v>
      </c>
      <c r="C120" t="s">
        <v>42</v>
      </c>
      <c r="D120" t="s">
        <v>20</v>
      </c>
      <c r="E120">
        <v>500</v>
      </c>
      <c r="F120">
        <v>2</v>
      </c>
      <c r="G120">
        <v>1000</v>
      </c>
      <c r="H120" t="s">
        <v>72</v>
      </c>
      <c r="I120" t="s">
        <v>81</v>
      </c>
      <c r="J120" t="s">
        <v>39</v>
      </c>
      <c r="K120" t="s">
        <v>23</v>
      </c>
    </row>
    <row r="121" spans="1:11" x14ac:dyDescent="0.25">
      <c r="A121" t="s">
        <v>173</v>
      </c>
      <c r="B121" s="1">
        <v>45704</v>
      </c>
      <c r="C121" t="s">
        <v>56</v>
      </c>
      <c r="D121" t="s">
        <v>20</v>
      </c>
      <c r="E121">
        <v>800</v>
      </c>
      <c r="F121">
        <v>5</v>
      </c>
      <c r="G121">
        <v>4000</v>
      </c>
      <c r="H121" t="s">
        <v>21</v>
      </c>
      <c r="I121" t="s">
        <v>26</v>
      </c>
      <c r="J121" t="s">
        <v>39</v>
      </c>
      <c r="K121" t="s">
        <v>40</v>
      </c>
    </row>
    <row r="122" spans="1:11" x14ac:dyDescent="0.25">
      <c r="A122" t="s">
        <v>174</v>
      </c>
      <c r="B122" s="1">
        <v>45706</v>
      </c>
      <c r="C122" t="s">
        <v>42</v>
      </c>
      <c r="D122" t="s">
        <v>20</v>
      </c>
      <c r="E122">
        <v>500</v>
      </c>
      <c r="F122">
        <v>1</v>
      </c>
      <c r="G122">
        <v>500</v>
      </c>
      <c r="H122" t="s">
        <v>25</v>
      </c>
      <c r="I122" t="s">
        <v>30</v>
      </c>
      <c r="J122" t="s">
        <v>58</v>
      </c>
      <c r="K122" t="s">
        <v>23</v>
      </c>
    </row>
    <row r="123" spans="1:11" x14ac:dyDescent="0.25">
      <c r="A123" t="s">
        <v>175</v>
      </c>
      <c r="B123" s="1">
        <v>45744</v>
      </c>
      <c r="C123" t="s">
        <v>56</v>
      </c>
      <c r="D123" t="s">
        <v>20</v>
      </c>
      <c r="E123">
        <v>800</v>
      </c>
      <c r="F123">
        <v>3</v>
      </c>
      <c r="G123">
        <v>2400</v>
      </c>
      <c r="H123" t="s">
        <v>25</v>
      </c>
      <c r="I123" t="s">
        <v>44</v>
      </c>
      <c r="J123" t="s">
        <v>31</v>
      </c>
      <c r="K123" t="s">
        <v>17</v>
      </c>
    </row>
    <row r="124" spans="1:11" x14ac:dyDescent="0.25">
      <c r="A124" t="s">
        <v>176</v>
      </c>
      <c r="B124" s="1">
        <v>45711</v>
      </c>
      <c r="C124" t="s">
        <v>49</v>
      </c>
      <c r="D124" t="s">
        <v>50</v>
      </c>
      <c r="E124">
        <v>15</v>
      </c>
      <c r="F124">
        <v>3</v>
      </c>
      <c r="G124">
        <v>45</v>
      </c>
      <c r="H124" t="s">
        <v>72</v>
      </c>
      <c r="I124" t="s">
        <v>46</v>
      </c>
      <c r="J124" t="s">
        <v>58</v>
      </c>
      <c r="K124" t="s">
        <v>17</v>
      </c>
    </row>
    <row r="125" spans="1:11" x14ac:dyDescent="0.25">
      <c r="A125" t="s">
        <v>177</v>
      </c>
      <c r="B125" s="1">
        <v>45698</v>
      </c>
      <c r="C125" t="s">
        <v>49</v>
      </c>
      <c r="D125" t="s">
        <v>50</v>
      </c>
      <c r="E125">
        <v>15</v>
      </c>
      <c r="F125">
        <v>1</v>
      </c>
      <c r="G125">
        <v>15</v>
      </c>
      <c r="H125" t="s">
        <v>14</v>
      </c>
      <c r="I125" t="s">
        <v>63</v>
      </c>
      <c r="J125" t="s">
        <v>58</v>
      </c>
      <c r="K125" t="s">
        <v>23</v>
      </c>
    </row>
    <row r="126" spans="1:11" x14ac:dyDescent="0.25">
      <c r="A126" t="s">
        <v>178</v>
      </c>
      <c r="B126" s="1">
        <v>45711</v>
      </c>
      <c r="C126" t="s">
        <v>42</v>
      </c>
      <c r="D126" t="s">
        <v>20</v>
      </c>
      <c r="E126">
        <v>500</v>
      </c>
      <c r="F126">
        <v>1</v>
      </c>
      <c r="G126">
        <v>500</v>
      </c>
      <c r="H126" t="s">
        <v>21</v>
      </c>
      <c r="I126" t="s">
        <v>26</v>
      </c>
      <c r="J126" t="s">
        <v>27</v>
      </c>
      <c r="K126" t="s">
        <v>40</v>
      </c>
    </row>
    <row r="127" spans="1:11" x14ac:dyDescent="0.25">
      <c r="A127" t="s">
        <v>179</v>
      </c>
      <c r="B127" s="1">
        <v>45692</v>
      </c>
      <c r="C127" t="s">
        <v>65</v>
      </c>
      <c r="D127" t="s">
        <v>61</v>
      </c>
      <c r="E127">
        <v>1200</v>
      </c>
      <c r="F127">
        <v>5</v>
      </c>
      <c r="G127">
        <v>6000</v>
      </c>
      <c r="H127" t="s">
        <v>29</v>
      </c>
      <c r="I127" t="s">
        <v>81</v>
      </c>
      <c r="J127" t="s">
        <v>58</v>
      </c>
      <c r="K127" t="s">
        <v>23</v>
      </c>
    </row>
    <row r="128" spans="1:11" x14ac:dyDescent="0.25">
      <c r="A128" t="s">
        <v>180</v>
      </c>
      <c r="B128" s="1">
        <v>45706</v>
      </c>
      <c r="C128" t="s">
        <v>35</v>
      </c>
      <c r="D128" t="s">
        <v>36</v>
      </c>
      <c r="E128">
        <v>20</v>
      </c>
      <c r="F128">
        <v>3</v>
      </c>
      <c r="G128">
        <v>60</v>
      </c>
      <c r="H128" t="s">
        <v>14</v>
      </c>
      <c r="I128" t="s">
        <v>30</v>
      </c>
      <c r="J128" t="s">
        <v>16</v>
      </c>
      <c r="K128" t="s">
        <v>40</v>
      </c>
    </row>
    <row r="129" spans="1:11" x14ac:dyDescent="0.25">
      <c r="A129" t="s">
        <v>181</v>
      </c>
      <c r="B129" s="1">
        <v>45739</v>
      </c>
      <c r="C129" t="s">
        <v>33</v>
      </c>
      <c r="D129" t="s">
        <v>20</v>
      </c>
      <c r="E129">
        <v>150</v>
      </c>
      <c r="F129">
        <v>2</v>
      </c>
      <c r="G129">
        <v>300</v>
      </c>
      <c r="H129" t="s">
        <v>21</v>
      </c>
      <c r="I129" t="s">
        <v>30</v>
      </c>
      <c r="J129" t="s">
        <v>39</v>
      </c>
      <c r="K129" t="s">
        <v>17</v>
      </c>
    </row>
    <row r="130" spans="1:11" x14ac:dyDescent="0.25">
      <c r="A130" t="s">
        <v>182</v>
      </c>
      <c r="B130" s="1">
        <v>45714</v>
      </c>
      <c r="C130" t="s">
        <v>53</v>
      </c>
      <c r="D130" t="s">
        <v>36</v>
      </c>
      <c r="E130">
        <v>40</v>
      </c>
      <c r="F130">
        <v>5</v>
      </c>
      <c r="G130">
        <v>200</v>
      </c>
      <c r="H130" t="s">
        <v>21</v>
      </c>
      <c r="I130" t="s">
        <v>15</v>
      </c>
      <c r="J130" t="s">
        <v>16</v>
      </c>
      <c r="K130" t="s">
        <v>23</v>
      </c>
    </row>
    <row r="131" spans="1:11" x14ac:dyDescent="0.25">
      <c r="A131" t="s">
        <v>183</v>
      </c>
      <c r="B131" s="1">
        <v>45698</v>
      </c>
      <c r="C131" t="s">
        <v>33</v>
      </c>
      <c r="D131" t="s">
        <v>20</v>
      </c>
      <c r="E131">
        <v>150</v>
      </c>
      <c r="F131">
        <v>5</v>
      </c>
      <c r="G131">
        <v>750</v>
      </c>
      <c r="H131" t="s">
        <v>51</v>
      </c>
      <c r="I131" t="s">
        <v>46</v>
      </c>
      <c r="J131" t="s">
        <v>39</v>
      </c>
      <c r="K131" t="s">
        <v>40</v>
      </c>
    </row>
    <row r="132" spans="1:11" x14ac:dyDescent="0.25">
      <c r="A132" t="s">
        <v>184</v>
      </c>
      <c r="B132" s="1">
        <v>45714</v>
      </c>
      <c r="C132" t="s">
        <v>53</v>
      </c>
      <c r="D132" t="s">
        <v>36</v>
      </c>
      <c r="E132">
        <v>40</v>
      </c>
      <c r="F132">
        <v>2</v>
      </c>
      <c r="G132">
        <v>80</v>
      </c>
      <c r="H132" t="s">
        <v>57</v>
      </c>
      <c r="I132" t="s">
        <v>81</v>
      </c>
      <c r="J132" t="s">
        <v>31</v>
      </c>
      <c r="K132" t="s">
        <v>23</v>
      </c>
    </row>
    <row r="133" spans="1:11" x14ac:dyDescent="0.25">
      <c r="A133" t="s">
        <v>185</v>
      </c>
      <c r="B133" s="1">
        <v>45723</v>
      </c>
      <c r="C133" t="s">
        <v>42</v>
      </c>
      <c r="D133" t="s">
        <v>20</v>
      </c>
      <c r="E133">
        <v>500</v>
      </c>
      <c r="F133">
        <v>2</v>
      </c>
      <c r="G133">
        <v>1000</v>
      </c>
      <c r="H133" t="s">
        <v>29</v>
      </c>
      <c r="I133" t="s">
        <v>81</v>
      </c>
      <c r="J133" t="s">
        <v>16</v>
      </c>
      <c r="K133" t="s">
        <v>23</v>
      </c>
    </row>
    <row r="134" spans="1:11" x14ac:dyDescent="0.25">
      <c r="A134" t="s">
        <v>186</v>
      </c>
      <c r="B134" s="1">
        <v>45711</v>
      </c>
      <c r="C134" t="s">
        <v>56</v>
      </c>
      <c r="D134" t="s">
        <v>20</v>
      </c>
      <c r="E134">
        <v>800</v>
      </c>
      <c r="F134">
        <v>1</v>
      </c>
      <c r="G134">
        <v>800</v>
      </c>
      <c r="H134" t="s">
        <v>21</v>
      </c>
      <c r="I134" t="s">
        <v>15</v>
      </c>
      <c r="J134" t="s">
        <v>27</v>
      </c>
      <c r="K134" t="s">
        <v>23</v>
      </c>
    </row>
    <row r="135" spans="1:11" x14ac:dyDescent="0.25">
      <c r="A135" t="s">
        <v>187</v>
      </c>
      <c r="B135" s="1">
        <v>45695</v>
      </c>
      <c r="C135" t="s">
        <v>42</v>
      </c>
      <c r="D135" t="s">
        <v>20</v>
      </c>
      <c r="E135">
        <v>500</v>
      </c>
      <c r="F135">
        <v>5</v>
      </c>
      <c r="G135">
        <v>2500</v>
      </c>
      <c r="H135" t="s">
        <v>51</v>
      </c>
      <c r="I135" t="s">
        <v>81</v>
      </c>
      <c r="J135" t="s">
        <v>58</v>
      </c>
      <c r="K135" t="s">
        <v>23</v>
      </c>
    </row>
    <row r="136" spans="1:11" x14ac:dyDescent="0.25">
      <c r="A136" t="s">
        <v>188</v>
      </c>
      <c r="B136" s="1">
        <v>45698</v>
      </c>
      <c r="C136" t="s">
        <v>35</v>
      </c>
      <c r="D136" t="s">
        <v>36</v>
      </c>
      <c r="E136">
        <v>20</v>
      </c>
      <c r="F136">
        <v>1</v>
      </c>
      <c r="G136">
        <v>20</v>
      </c>
      <c r="H136" t="s">
        <v>29</v>
      </c>
      <c r="I136" t="s">
        <v>44</v>
      </c>
      <c r="J136" t="s">
        <v>31</v>
      </c>
      <c r="K136" t="s">
        <v>23</v>
      </c>
    </row>
    <row r="137" spans="1:11" x14ac:dyDescent="0.25">
      <c r="A137" t="s">
        <v>189</v>
      </c>
      <c r="B137" s="1">
        <v>45699</v>
      </c>
      <c r="C137" t="s">
        <v>65</v>
      </c>
      <c r="D137" t="s">
        <v>61</v>
      </c>
      <c r="E137">
        <v>1200</v>
      </c>
      <c r="F137">
        <v>2</v>
      </c>
      <c r="G137">
        <v>2400</v>
      </c>
      <c r="H137" t="s">
        <v>57</v>
      </c>
      <c r="I137" t="s">
        <v>22</v>
      </c>
      <c r="J137" t="s">
        <v>39</v>
      </c>
      <c r="K137" t="s">
        <v>17</v>
      </c>
    </row>
    <row r="138" spans="1:11" x14ac:dyDescent="0.25">
      <c r="A138" t="s">
        <v>190</v>
      </c>
      <c r="B138" s="1">
        <v>45736</v>
      </c>
      <c r="C138" t="s">
        <v>33</v>
      </c>
      <c r="D138" t="s">
        <v>20</v>
      </c>
      <c r="E138">
        <v>150</v>
      </c>
      <c r="F138">
        <v>3</v>
      </c>
      <c r="G138">
        <v>450</v>
      </c>
      <c r="H138" t="s">
        <v>43</v>
      </c>
      <c r="I138" t="s">
        <v>22</v>
      </c>
      <c r="J138" t="s">
        <v>16</v>
      </c>
      <c r="K138" t="s">
        <v>40</v>
      </c>
    </row>
    <row r="139" spans="1:11" x14ac:dyDescent="0.25">
      <c r="A139" t="s">
        <v>191</v>
      </c>
      <c r="B139" s="1">
        <v>45699</v>
      </c>
      <c r="C139" t="s">
        <v>33</v>
      </c>
      <c r="D139" t="s">
        <v>20</v>
      </c>
      <c r="E139">
        <v>150</v>
      </c>
      <c r="F139">
        <v>5</v>
      </c>
      <c r="G139">
        <v>750</v>
      </c>
      <c r="H139" t="s">
        <v>25</v>
      </c>
      <c r="I139" t="s">
        <v>68</v>
      </c>
      <c r="J139" t="s">
        <v>31</v>
      </c>
      <c r="K139" t="s">
        <v>17</v>
      </c>
    </row>
    <row r="140" spans="1:11" x14ac:dyDescent="0.25">
      <c r="A140" t="s">
        <v>192</v>
      </c>
      <c r="B140" s="1">
        <v>45734</v>
      </c>
      <c r="C140" t="s">
        <v>56</v>
      </c>
      <c r="D140" t="s">
        <v>20</v>
      </c>
      <c r="E140">
        <v>800</v>
      </c>
      <c r="F140">
        <v>2</v>
      </c>
      <c r="G140">
        <v>1600</v>
      </c>
      <c r="H140" t="s">
        <v>54</v>
      </c>
      <c r="I140" t="s">
        <v>26</v>
      </c>
      <c r="J140" t="s">
        <v>39</v>
      </c>
      <c r="K140" t="s">
        <v>17</v>
      </c>
    </row>
    <row r="141" spans="1:11" x14ac:dyDescent="0.25">
      <c r="A141" t="s">
        <v>193</v>
      </c>
      <c r="B141" s="1">
        <v>45735</v>
      </c>
      <c r="C141" t="s">
        <v>33</v>
      </c>
      <c r="D141" t="s">
        <v>20</v>
      </c>
      <c r="E141">
        <v>150</v>
      </c>
      <c r="F141">
        <v>2</v>
      </c>
      <c r="G141">
        <v>300</v>
      </c>
      <c r="H141" t="s">
        <v>29</v>
      </c>
      <c r="I141" t="s">
        <v>44</v>
      </c>
      <c r="J141" t="s">
        <v>16</v>
      </c>
      <c r="K141" t="s">
        <v>40</v>
      </c>
    </row>
    <row r="142" spans="1:11" x14ac:dyDescent="0.25">
      <c r="A142" t="s">
        <v>194</v>
      </c>
      <c r="B142" s="1">
        <v>45737</v>
      </c>
      <c r="C142" t="s">
        <v>42</v>
      </c>
      <c r="D142" t="s">
        <v>20</v>
      </c>
      <c r="E142">
        <v>500</v>
      </c>
      <c r="F142">
        <v>2</v>
      </c>
      <c r="G142">
        <v>1000</v>
      </c>
      <c r="H142" t="s">
        <v>25</v>
      </c>
      <c r="I142" t="s">
        <v>44</v>
      </c>
      <c r="J142" t="s">
        <v>39</v>
      </c>
      <c r="K142" t="s">
        <v>40</v>
      </c>
    </row>
    <row r="143" spans="1:11" x14ac:dyDescent="0.25">
      <c r="A143" t="s">
        <v>195</v>
      </c>
      <c r="B143" s="1">
        <v>45731</v>
      </c>
      <c r="C143" t="s">
        <v>42</v>
      </c>
      <c r="D143" t="s">
        <v>20</v>
      </c>
      <c r="E143">
        <v>500</v>
      </c>
      <c r="F143">
        <v>3</v>
      </c>
      <c r="G143">
        <v>1500</v>
      </c>
      <c r="H143" t="s">
        <v>43</v>
      </c>
      <c r="I143" t="s">
        <v>44</v>
      </c>
      <c r="J143" t="s">
        <v>58</v>
      </c>
      <c r="K143" t="s">
        <v>40</v>
      </c>
    </row>
    <row r="144" spans="1:11" x14ac:dyDescent="0.25">
      <c r="A144" t="s">
        <v>196</v>
      </c>
      <c r="B144" s="1">
        <v>45747</v>
      </c>
      <c r="C144" t="s">
        <v>65</v>
      </c>
      <c r="D144" t="s">
        <v>61</v>
      </c>
      <c r="E144">
        <v>1200</v>
      </c>
      <c r="F144">
        <v>2</v>
      </c>
      <c r="G144">
        <v>2400</v>
      </c>
      <c r="H144" t="s">
        <v>80</v>
      </c>
      <c r="I144" t="s">
        <v>30</v>
      </c>
      <c r="J144" t="s">
        <v>39</v>
      </c>
      <c r="K144" t="s">
        <v>17</v>
      </c>
    </row>
    <row r="145" spans="1:11" x14ac:dyDescent="0.25">
      <c r="A145" t="s">
        <v>197</v>
      </c>
      <c r="B145" s="1">
        <v>45715</v>
      </c>
      <c r="C145" t="s">
        <v>53</v>
      </c>
      <c r="D145" t="s">
        <v>36</v>
      </c>
      <c r="E145">
        <v>40</v>
      </c>
      <c r="F145">
        <v>2</v>
      </c>
      <c r="G145">
        <v>80</v>
      </c>
      <c r="H145" t="s">
        <v>54</v>
      </c>
      <c r="I145" t="s">
        <v>68</v>
      </c>
      <c r="J145" t="s">
        <v>58</v>
      </c>
      <c r="K145" t="s">
        <v>17</v>
      </c>
    </row>
    <row r="146" spans="1:11" x14ac:dyDescent="0.25">
      <c r="A146" t="s">
        <v>198</v>
      </c>
      <c r="B146" s="1">
        <v>45724</v>
      </c>
      <c r="C146" t="s">
        <v>33</v>
      </c>
      <c r="D146" t="s">
        <v>20</v>
      </c>
      <c r="E146">
        <v>150</v>
      </c>
      <c r="F146">
        <v>2</v>
      </c>
      <c r="G146">
        <v>300</v>
      </c>
      <c r="H146" t="s">
        <v>54</v>
      </c>
      <c r="I146" t="s">
        <v>63</v>
      </c>
      <c r="J146" t="s">
        <v>16</v>
      </c>
      <c r="K146" t="s">
        <v>17</v>
      </c>
    </row>
    <row r="147" spans="1:11" x14ac:dyDescent="0.25">
      <c r="A147" t="s">
        <v>199</v>
      </c>
      <c r="B147" s="1">
        <v>45741</v>
      </c>
      <c r="C147" t="s">
        <v>33</v>
      </c>
      <c r="D147" t="s">
        <v>20</v>
      </c>
      <c r="E147">
        <v>150</v>
      </c>
      <c r="F147">
        <v>2</v>
      </c>
      <c r="G147">
        <v>300</v>
      </c>
      <c r="H147" t="s">
        <v>14</v>
      </c>
      <c r="I147" t="s">
        <v>46</v>
      </c>
      <c r="J147" t="s">
        <v>16</v>
      </c>
      <c r="K147" t="s">
        <v>40</v>
      </c>
    </row>
    <row r="148" spans="1:11" x14ac:dyDescent="0.25">
      <c r="A148" t="s">
        <v>200</v>
      </c>
      <c r="B148" s="1">
        <v>45693</v>
      </c>
      <c r="C148" t="s">
        <v>12</v>
      </c>
      <c r="D148" t="s">
        <v>13</v>
      </c>
      <c r="E148">
        <v>60</v>
      </c>
      <c r="F148">
        <v>5</v>
      </c>
      <c r="G148">
        <v>300</v>
      </c>
      <c r="H148" t="s">
        <v>80</v>
      </c>
      <c r="I148" t="s">
        <v>30</v>
      </c>
      <c r="J148" t="s">
        <v>39</v>
      </c>
      <c r="K148" t="s">
        <v>23</v>
      </c>
    </row>
    <row r="149" spans="1:11" x14ac:dyDescent="0.25">
      <c r="A149" t="s">
        <v>201</v>
      </c>
      <c r="B149" s="1">
        <v>45694</v>
      </c>
      <c r="C149" t="s">
        <v>19</v>
      </c>
      <c r="D149" t="s">
        <v>20</v>
      </c>
      <c r="E149">
        <v>100</v>
      </c>
      <c r="F149">
        <v>4</v>
      </c>
      <c r="G149">
        <v>400</v>
      </c>
      <c r="H149" t="s">
        <v>21</v>
      </c>
      <c r="I149" t="s">
        <v>68</v>
      </c>
      <c r="J149" t="s">
        <v>27</v>
      </c>
      <c r="K149" t="s">
        <v>17</v>
      </c>
    </row>
    <row r="150" spans="1:11" x14ac:dyDescent="0.25">
      <c r="A150" t="s">
        <v>202</v>
      </c>
      <c r="B150" s="1">
        <v>45736</v>
      </c>
      <c r="C150" t="s">
        <v>12</v>
      </c>
      <c r="D150" t="s">
        <v>13</v>
      </c>
      <c r="E150">
        <v>60</v>
      </c>
      <c r="F150">
        <v>3</v>
      </c>
      <c r="G150">
        <v>180</v>
      </c>
      <c r="H150" t="s">
        <v>54</v>
      </c>
      <c r="I150" t="s">
        <v>15</v>
      </c>
      <c r="J150" t="s">
        <v>58</v>
      </c>
      <c r="K150" t="s">
        <v>23</v>
      </c>
    </row>
    <row r="151" spans="1:11" x14ac:dyDescent="0.25">
      <c r="A151" t="s">
        <v>203</v>
      </c>
      <c r="B151" s="1">
        <v>45696</v>
      </c>
      <c r="C151" t="s">
        <v>49</v>
      </c>
      <c r="D151" t="s">
        <v>50</v>
      </c>
      <c r="E151">
        <v>15</v>
      </c>
      <c r="F151">
        <v>4</v>
      </c>
      <c r="G151">
        <v>60</v>
      </c>
      <c r="H151" t="s">
        <v>57</v>
      </c>
      <c r="I151" t="s">
        <v>81</v>
      </c>
      <c r="J151" t="s">
        <v>58</v>
      </c>
      <c r="K151" t="s">
        <v>17</v>
      </c>
    </row>
    <row r="152" spans="1:11" x14ac:dyDescent="0.25">
      <c r="A152" t="s">
        <v>204</v>
      </c>
      <c r="B152" s="1">
        <v>45745</v>
      </c>
      <c r="C152" t="s">
        <v>60</v>
      </c>
      <c r="D152" t="s">
        <v>61</v>
      </c>
      <c r="E152">
        <v>600</v>
      </c>
      <c r="F152">
        <v>4</v>
      </c>
      <c r="G152">
        <v>2400</v>
      </c>
      <c r="H152" t="s">
        <v>80</v>
      </c>
      <c r="I152" t="s">
        <v>68</v>
      </c>
      <c r="J152" t="s">
        <v>27</v>
      </c>
      <c r="K152" t="s">
        <v>23</v>
      </c>
    </row>
    <row r="153" spans="1:11" x14ac:dyDescent="0.25">
      <c r="A153" t="s">
        <v>205</v>
      </c>
      <c r="B153" s="1">
        <v>45716</v>
      </c>
      <c r="C153" t="s">
        <v>33</v>
      </c>
      <c r="D153" t="s">
        <v>20</v>
      </c>
      <c r="E153">
        <v>150</v>
      </c>
      <c r="F153">
        <v>1</v>
      </c>
      <c r="G153">
        <v>150</v>
      </c>
      <c r="H153" t="s">
        <v>25</v>
      </c>
      <c r="I153" t="s">
        <v>63</v>
      </c>
      <c r="J153" t="s">
        <v>58</v>
      </c>
      <c r="K153" t="s">
        <v>40</v>
      </c>
    </row>
    <row r="154" spans="1:11" x14ac:dyDescent="0.25">
      <c r="A154" t="s">
        <v>206</v>
      </c>
      <c r="B154" s="1">
        <v>45711</v>
      </c>
      <c r="C154" t="s">
        <v>33</v>
      </c>
      <c r="D154" t="s">
        <v>20</v>
      </c>
      <c r="E154">
        <v>150</v>
      </c>
      <c r="F154">
        <v>5</v>
      </c>
      <c r="G154">
        <v>750</v>
      </c>
      <c r="H154" t="s">
        <v>43</v>
      </c>
      <c r="I154" t="s">
        <v>22</v>
      </c>
      <c r="J154" t="s">
        <v>39</v>
      </c>
      <c r="K154" t="s">
        <v>23</v>
      </c>
    </row>
    <row r="155" spans="1:11" x14ac:dyDescent="0.25">
      <c r="A155" t="s">
        <v>207</v>
      </c>
      <c r="B155" s="1">
        <v>45717</v>
      </c>
      <c r="C155" t="s">
        <v>19</v>
      </c>
      <c r="D155" t="s">
        <v>20</v>
      </c>
      <c r="E155">
        <v>100</v>
      </c>
      <c r="F155">
        <v>2</v>
      </c>
      <c r="G155">
        <v>200</v>
      </c>
      <c r="H155" t="s">
        <v>25</v>
      </c>
      <c r="I155" t="s">
        <v>26</v>
      </c>
      <c r="J155" t="s">
        <v>16</v>
      </c>
      <c r="K155" t="s">
        <v>40</v>
      </c>
    </row>
    <row r="156" spans="1:11" x14ac:dyDescent="0.25">
      <c r="A156" t="s">
        <v>208</v>
      </c>
      <c r="B156" s="1">
        <v>45693</v>
      </c>
      <c r="C156" t="s">
        <v>65</v>
      </c>
      <c r="D156" t="s">
        <v>61</v>
      </c>
      <c r="E156">
        <v>1200</v>
      </c>
      <c r="F156">
        <v>4</v>
      </c>
      <c r="G156">
        <v>4800</v>
      </c>
      <c r="H156" t="s">
        <v>43</v>
      </c>
      <c r="I156" t="s">
        <v>63</v>
      </c>
      <c r="J156" t="s">
        <v>31</v>
      </c>
      <c r="K156" t="s">
        <v>23</v>
      </c>
    </row>
    <row r="157" spans="1:11" x14ac:dyDescent="0.25">
      <c r="A157" t="s">
        <v>209</v>
      </c>
      <c r="B157" s="1">
        <v>45732</v>
      </c>
      <c r="C157" t="s">
        <v>33</v>
      </c>
      <c r="D157" t="s">
        <v>20</v>
      </c>
      <c r="E157">
        <v>150</v>
      </c>
      <c r="F157">
        <v>4</v>
      </c>
      <c r="G157">
        <v>600</v>
      </c>
      <c r="H157" t="s">
        <v>29</v>
      </c>
      <c r="I157" t="s">
        <v>44</v>
      </c>
      <c r="J157" t="s">
        <v>39</v>
      </c>
      <c r="K157" t="s">
        <v>17</v>
      </c>
    </row>
    <row r="158" spans="1:11" x14ac:dyDescent="0.25">
      <c r="A158" t="s">
        <v>210</v>
      </c>
      <c r="B158" s="1">
        <v>45696</v>
      </c>
      <c r="C158" t="s">
        <v>42</v>
      </c>
      <c r="D158" t="s">
        <v>20</v>
      </c>
      <c r="E158">
        <v>500</v>
      </c>
      <c r="F158">
        <v>3</v>
      </c>
      <c r="G158">
        <v>1500</v>
      </c>
      <c r="H158" t="s">
        <v>43</v>
      </c>
      <c r="I158" t="s">
        <v>26</v>
      </c>
      <c r="J158" t="s">
        <v>31</v>
      </c>
      <c r="K158" t="s">
        <v>23</v>
      </c>
    </row>
    <row r="159" spans="1:11" x14ac:dyDescent="0.25">
      <c r="A159" t="s">
        <v>211</v>
      </c>
      <c r="B159" s="1">
        <v>45712</v>
      </c>
      <c r="C159" t="s">
        <v>56</v>
      </c>
      <c r="D159" t="s">
        <v>20</v>
      </c>
      <c r="E159">
        <v>800</v>
      </c>
      <c r="F159">
        <v>3</v>
      </c>
      <c r="G159">
        <v>2400</v>
      </c>
      <c r="H159" t="s">
        <v>72</v>
      </c>
      <c r="I159" t="s">
        <v>44</v>
      </c>
      <c r="J159" t="s">
        <v>16</v>
      </c>
      <c r="K159" t="s">
        <v>23</v>
      </c>
    </row>
    <row r="160" spans="1:11" x14ac:dyDescent="0.25">
      <c r="A160" t="s">
        <v>212</v>
      </c>
      <c r="B160" s="1">
        <v>45704</v>
      </c>
      <c r="C160" t="s">
        <v>35</v>
      </c>
      <c r="D160" t="s">
        <v>36</v>
      </c>
      <c r="E160">
        <v>20</v>
      </c>
      <c r="F160">
        <v>2</v>
      </c>
      <c r="G160">
        <v>40</v>
      </c>
      <c r="H160" t="s">
        <v>51</v>
      </c>
      <c r="I160" t="s">
        <v>30</v>
      </c>
      <c r="J160" t="s">
        <v>58</v>
      </c>
      <c r="K160" t="s">
        <v>17</v>
      </c>
    </row>
    <row r="161" spans="1:11" x14ac:dyDescent="0.25">
      <c r="A161" t="s">
        <v>213</v>
      </c>
      <c r="B161" s="1">
        <v>45694</v>
      </c>
      <c r="C161" t="s">
        <v>60</v>
      </c>
      <c r="D161" t="s">
        <v>61</v>
      </c>
      <c r="E161">
        <v>600</v>
      </c>
      <c r="F161">
        <v>3</v>
      </c>
      <c r="G161">
        <v>1800</v>
      </c>
      <c r="H161" t="s">
        <v>29</v>
      </c>
      <c r="I161" t="s">
        <v>26</v>
      </c>
      <c r="J161" t="s">
        <v>58</v>
      </c>
      <c r="K161" t="s">
        <v>17</v>
      </c>
    </row>
    <row r="162" spans="1:11" x14ac:dyDescent="0.25">
      <c r="A162" t="s">
        <v>214</v>
      </c>
      <c r="B162" s="1">
        <v>45710</v>
      </c>
      <c r="C162" t="s">
        <v>19</v>
      </c>
      <c r="D162" t="s">
        <v>20</v>
      </c>
      <c r="E162">
        <v>100</v>
      </c>
      <c r="F162">
        <v>1</v>
      </c>
      <c r="G162">
        <v>100</v>
      </c>
      <c r="H162" t="s">
        <v>21</v>
      </c>
      <c r="I162" t="s">
        <v>68</v>
      </c>
      <c r="J162" t="s">
        <v>31</v>
      </c>
      <c r="K162" t="s">
        <v>40</v>
      </c>
    </row>
    <row r="163" spans="1:11" x14ac:dyDescent="0.25">
      <c r="A163" t="s">
        <v>215</v>
      </c>
      <c r="B163" s="1">
        <v>45697</v>
      </c>
      <c r="C163" t="s">
        <v>42</v>
      </c>
      <c r="D163" t="s">
        <v>20</v>
      </c>
      <c r="E163">
        <v>500</v>
      </c>
      <c r="F163">
        <v>2</v>
      </c>
      <c r="G163">
        <v>1000</v>
      </c>
      <c r="H163" t="s">
        <v>29</v>
      </c>
      <c r="I163" t="s">
        <v>81</v>
      </c>
      <c r="J163" t="s">
        <v>31</v>
      </c>
      <c r="K163" t="s">
        <v>40</v>
      </c>
    </row>
    <row r="164" spans="1:11" x14ac:dyDescent="0.25">
      <c r="A164" t="s">
        <v>216</v>
      </c>
      <c r="B164" s="1">
        <v>45708</v>
      </c>
      <c r="C164" t="s">
        <v>12</v>
      </c>
      <c r="D164" t="s">
        <v>13</v>
      </c>
      <c r="E164">
        <v>60</v>
      </c>
      <c r="F164">
        <v>2</v>
      </c>
      <c r="G164">
        <v>120</v>
      </c>
      <c r="H164" t="s">
        <v>72</v>
      </c>
      <c r="I164" t="s">
        <v>38</v>
      </c>
      <c r="J164" t="s">
        <v>39</v>
      </c>
      <c r="K164" t="s">
        <v>40</v>
      </c>
    </row>
    <row r="165" spans="1:11" x14ac:dyDescent="0.25">
      <c r="A165" t="s">
        <v>217</v>
      </c>
      <c r="B165" s="1">
        <v>45713</v>
      </c>
      <c r="C165" t="s">
        <v>33</v>
      </c>
      <c r="D165" t="s">
        <v>20</v>
      </c>
      <c r="E165">
        <v>150</v>
      </c>
      <c r="F165">
        <v>5</v>
      </c>
      <c r="G165">
        <v>750</v>
      </c>
      <c r="H165" t="s">
        <v>54</v>
      </c>
      <c r="I165" t="s">
        <v>46</v>
      </c>
      <c r="J165" t="s">
        <v>16</v>
      </c>
      <c r="K165" t="s">
        <v>23</v>
      </c>
    </row>
    <row r="166" spans="1:11" x14ac:dyDescent="0.25">
      <c r="A166" t="s">
        <v>218</v>
      </c>
      <c r="B166" s="1">
        <v>45730</v>
      </c>
      <c r="C166" t="s">
        <v>49</v>
      </c>
      <c r="D166" t="s">
        <v>50</v>
      </c>
      <c r="E166">
        <v>15</v>
      </c>
      <c r="F166">
        <v>1</v>
      </c>
      <c r="G166">
        <v>15</v>
      </c>
      <c r="H166" t="s">
        <v>51</v>
      </c>
      <c r="I166" t="s">
        <v>15</v>
      </c>
      <c r="J166" t="s">
        <v>27</v>
      </c>
      <c r="K166" t="s">
        <v>23</v>
      </c>
    </row>
    <row r="167" spans="1:11" x14ac:dyDescent="0.25">
      <c r="A167" t="s">
        <v>219</v>
      </c>
      <c r="B167" s="1">
        <v>45746</v>
      </c>
      <c r="C167" t="s">
        <v>60</v>
      </c>
      <c r="D167" t="s">
        <v>61</v>
      </c>
      <c r="E167">
        <v>600</v>
      </c>
      <c r="F167">
        <v>4</v>
      </c>
      <c r="G167">
        <v>2400</v>
      </c>
      <c r="H167" t="s">
        <v>72</v>
      </c>
      <c r="I167" t="s">
        <v>38</v>
      </c>
      <c r="J167" t="s">
        <v>31</v>
      </c>
      <c r="K167" t="s">
        <v>23</v>
      </c>
    </row>
    <row r="168" spans="1:11" x14ac:dyDescent="0.25">
      <c r="A168" t="s">
        <v>220</v>
      </c>
      <c r="B168" s="1">
        <v>45736</v>
      </c>
      <c r="C168" t="s">
        <v>65</v>
      </c>
      <c r="D168" t="s">
        <v>61</v>
      </c>
      <c r="E168">
        <v>1200</v>
      </c>
      <c r="F168">
        <v>2</v>
      </c>
      <c r="G168">
        <v>2400</v>
      </c>
      <c r="H168" t="s">
        <v>29</v>
      </c>
      <c r="I168" t="s">
        <v>63</v>
      </c>
      <c r="J168" t="s">
        <v>31</v>
      </c>
      <c r="K168" t="s">
        <v>40</v>
      </c>
    </row>
    <row r="169" spans="1:11" x14ac:dyDescent="0.25">
      <c r="A169" t="s">
        <v>221</v>
      </c>
      <c r="B169" s="1">
        <v>45740</v>
      </c>
      <c r="C169" t="s">
        <v>56</v>
      </c>
      <c r="D169" t="s">
        <v>20</v>
      </c>
      <c r="E169">
        <v>800</v>
      </c>
      <c r="F169">
        <v>5</v>
      </c>
      <c r="G169">
        <v>4000</v>
      </c>
      <c r="H169" t="s">
        <v>54</v>
      </c>
      <c r="I169" t="s">
        <v>44</v>
      </c>
      <c r="J169" t="s">
        <v>16</v>
      </c>
      <c r="K169" t="s">
        <v>23</v>
      </c>
    </row>
    <row r="170" spans="1:11" x14ac:dyDescent="0.25">
      <c r="A170" t="s">
        <v>222</v>
      </c>
      <c r="B170" s="1">
        <v>45722</v>
      </c>
      <c r="C170" t="s">
        <v>65</v>
      </c>
      <c r="D170" t="s">
        <v>61</v>
      </c>
      <c r="E170">
        <v>1200</v>
      </c>
      <c r="F170">
        <v>2</v>
      </c>
      <c r="G170">
        <v>2400</v>
      </c>
      <c r="H170" t="s">
        <v>25</v>
      </c>
      <c r="I170" t="s">
        <v>26</v>
      </c>
      <c r="J170" t="s">
        <v>39</v>
      </c>
      <c r="K170" t="s">
        <v>40</v>
      </c>
    </row>
    <row r="171" spans="1:11" x14ac:dyDescent="0.25">
      <c r="A171" t="s">
        <v>223</v>
      </c>
      <c r="B171" s="1">
        <v>45716</v>
      </c>
      <c r="C171" t="s">
        <v>56</v>
      </c>
      <c r="D171" t="s">
        <v>20</v>
      </c>
      <c r="E171">
        <v>800</v>
      </c>
      <c r="F171">
        <v>1</v>
      </c>
      <c r="G171">
        <v>800</v>
      </c>
      <c r="H171" t="s">
        <v>14</v>
      </c>
      <c r="I171" t="s">
        <v>22</v>
      </c>
      <c r="J171" t="s">
        <v>58</v>
      </c>
      <c r="K171" t="s">
        <v>23</v>
      </c>
    </row>
    <row r="172" spans="1:11" x14ac:dyDescent="0.25">
      <c r="A172" t="s">
        <v>224</v>
      </c>
      <c r="B172" s="1">
        <v>45716</v>
      </c>
      <c r="C172" t="s">
        <v>33</v>
      </c>
      <c r="D172" t="s">
        <v>20</v>
      </c>
      <c r="E172">
        <v>150</v>
      </c>
      <c r="F172">
        <v>2</v>
      </c>
      <c r="G172">
        <v>300</v>
      </c>
      <c r="H172" t="s">
        <v>57</v>
      </c>
      <c r="I172" t="s">
        <v>38</v>
      </c>
      <c r="J172" t="s">
        <v>39</v>
      </c>
      <c r="K172" t="s">
        <v>40</v>
      </c>
    </row>
    <row r="173" spans="1:11" x14ac:dyDescent="0.25">
      <c r="A173" t="s">
        <v>225</v>
      </c>
      <c r="B173" s="1">
        <v>45728</v>
      </c>
      <c r="C173" t="s">
        <v>49</v>
      </c>
      <c r="D173" t="s">
        <v>50</v>
      </c>
      <c r="E173">
        <v>15</v>
      </c>
      <c r="F173">
        <v>1</v>
      </c>
      <c r="G173">
        <v>15</v>
      </c>
      <c r="H173" t="s">
        <v>51</v>
      </c>
      <c r="I173" t="s">
        <v>44</v>
      </c>
      <c r="J173" t="s">
        <v>16</v>
      </c>
      <c r="K173" t="s">
        <v>17</v>
      </c>
    </row>
    <row r="174" spans="1:11" x14ac:dyDescent="0.25">
      <c r="A174" t="s">
        <v>226</v>
      </c>
      <c r="B174" s="1">
        <v>45716</v>
      </c>
      <c r="C174" t="s">
        <v>65</v>
      </c>
      <c r="D174" t="s">
        <v>61</v>
      </c>
      <c r="E174">
        <v>1200</v>
      </c>
      <c r="F174">
        <v>1</v>
      </c>
      <c r="G174">
        <v>1200</v>
      </c>
      <c r="H174" t="s">
        <v>29</v>
      </c>
      <c r="I174" t="s">
        <v>63</v>
      </c>
      <c r="J174" t="s">
        <v>39</v>
      </c>
      <c r="K174" t="s">
        <v>40</v>
      </c>
    </row>
    <row r="175" spans="1:11" x14ac:dyDescent="0.25">
      <c r="A175" t="s">
        <v>227</v>
      </c>
      <c r="B175" s="1">
        <v>45729</v>
      </c>
      <c r="C175" t="s">
        <v>33</v>
      </c>
      <c r="D175" t="s">
        <v>20</v>
      </c>
      <c r="E175">
        <v>150</v>
      </c>
      <c r="F175">
        <v>2</v>
      </c>
      <c r="G175">
        <v>300</v>
      </c>
      <c r="H175" t="s">
        <v>51</v>
      </c>
      <c r="I175" t="s">
        <v>81</v>
      </c>
      <c r="J175" t="s">
        <v>16</v>
      </c>
      <c r="K175" t="s">
        <v>23</v>
      </c>
    </row>
    <row r="176" spans="1:11" x14ac:dyDescent="0.25">
      <c r="A176" t="s">
        <v>228</v>
      </c>
      <c r="B176" s="1">
        <v>45740</v>
      </c>
      <c r="C176" t="s">
        <v>53</v>
      </c>
      <c r="D176" t="s">
        <v>36</v>
      </c>
      <c r="E176">
        <v>40</v>
      </c>
      <c r="F176">
        <v>5</v>
      </c>
      <c r="G176">
        <v>200</v>
      </c>
      <c r="H176" t="s">
        <v>51</v>
      </c>
      <c r="I176" t="s">
        <v>15</v>
      </c>
      <c r="J176" t="s">
        <v>16</v>
      </c>
      <c r="K176" t="s">
        <v>17</v>
      </c>
    </row>
    <row r="177" spans="1:11" x14ac:dyDescent="0.25">
      <c r="A177" t="s">
        <v>229</v>
      </c>
      <c r="B177" s="1">
        <v>45743</v>
      </c>
      <c r="C177" t="s">
        <v>49</v>
      </c>
      <c r="D177" t="s">
        <v>50</v>
      </c>
      <c r="E177">
        <v>15</v>
      </c>
      <c r="F177">
        <v>1</v>
      </c>
      <c r="G177">
        <v>15</v>
      </c>
      <c r="H177" t="s">
        <v>54</v>
      </c>
      <c r="I177" t="s">
        <v>46</v>
      </c>
      <c r="J177" t="s">
        <v>27</v>
      </c>
      <c r="K177" t="s">
        <v>40</v>
      </c>
    </row>
    <row r="178" spans="1:11" x14ac:dyDescent="0.25">
      <c r="A178" t="s">
        <v>230</v>
      </c>
      <c r="B178" s="1">
        <v>45730</v>
      </c>
      <c r="C178" t="s">
        <v>49</v>
      </c>
      <c r="D178" t="s">
        <v>50</v>
      </c>
      <c r="E178">
        <v>15</v>
      </c>
      <c r="F178">
        <v>5</v>
      </c>
      <c r="G178">
        <v>75</v>
      </c>
      <c r="H178" t="s">
        <v>51</v>
      </c>
      <c r="I178" t="s">
        <v>22</v>
      </c>
      <c r="J178" t="s">
        <v>31</v>
      </c>
      <c r="K178" t="s">
        <v>23</v>
      </c>
    </row>
    <row r="179" spans="1:11" x14ac:dyDescent="0.25">
      <c r="A179" t="s">
        <v>231</v>
      </c>
      <c r="B179" s="1">
        <v>45694</v>
      </c>
      <c r="C179" t="s">
        <v>42</v>
      </c>
      <c r="D179" t="s">
        <v>20</v>
      </c>
      <c r="E179">
        <v>500</v>
      </c>
      <c r="F179">
        <v>3</v>
      </c>
      <c r="G179">
        <v>1500</v>
      </c>
      <c r="H179" t="s">
        <v>21</v>
      </c>
      <c r="I179" t="s">
        <v>81</v>
      </c>
      <c r="J179" t="s">
        <v>39</v>
      </c>
      <c r="K179" t="s">
        <v>40</v>
      </c>
    </row>
    <row r="180" spans="1:11" x14ac:dyDescent="0.25">
      <c r="A180" t="s">
        <v>232</v>
      </c>
      <c r="B180" s="1">
        <v>45741</v>
      </c>
      <c r="C180" t="s">
        <v>53</v>
      </c>
      <c r="D180" t="s">
        <v>36</v>
      </c>
      <c r="E180">
        <v>40</v>
      </c>
      <c r="F180">
        <v>1</v>
      </c>
      <c r="G180">
        <v>40</v>
      </c>
      <c r="H180" t="s">
        <v>29</v>
      </c>
      <c r="I180" t="s">
        <v>63</v>
      </c>
      <c r="J180" t="s">
        <v>39</v>
      </c>
      <c r="K180" t="s">
        <v>17</v>
      </c>
    </row>
    <row r="181" spans="1:11" x14ac:dyDescent="0.25">
      <c r="A181" t="s">
        <v>233</v>
      </c>
      <c r="B181" s="1">
        <v>45720</v>
      </c>
      <c r="C181" t="s">
        <v>65</v>
      </c>
      <c r="D181" t="s">
        <v>61</v>
      </c>
      <c r="E181">
        <v>1200</v>
      </c>
      <c r="F181">
        <v>3</v>
      </c>
      <c r="G181">
        <v>3600</v>
      </c>
      <c r="H181" t="s">
        <v>51</v>
      </c>
      <c r="I181" t="s">
        <v>46</v>
      </c>
      <c r="J181" t="s">
        <v>58</v>
      </c>
      <c r="K181" t="s">
        <v>40</v>
      </c>
    </row>
    <row r="182" spans="1:11" x14ac:dyDescent="0.25">
      <c r="A182" t="s">
        <v>234</v>
      </c>
      <c r="B182" s="1">
        <v>45719</v>
      </c>
      <c r="C182" t="s">
        <v>12</v>
      </c>
      <c r="D182" t="s">
        <v>13</v>
      </c>
      <c r="E182">
        <v>60</v>
      </c>
      <c r="F182">
        <v>2</v>
      </c>
      <c r="G182">
        <v>120</v>
      </c>
      <c r="H182" t="s">
        <v>51</v>
      </c>
      <c r="I182" t="s">
        <v>68</v>
      </c>
      <c r="J182" t="s">
        <v>16</v>
      </c>
      <c r="K182" t="s">
        <v>17</v>
      </c>
    </row>
    <row r="183" spans="1:11" x14ac:dyDescent="0.25">
      <c r="A183" t="s">
        <v>235</v>
      </c>
      <c r="B183" s="1">
        <v>45749</v>
      </c>
      <c r="C183" t="s">
        <v>35</v>
      </c>
      <c r="D183" t="s">
        <v>36</v>
      </c>
      <c r="E183">
        <v>20</v>
      </c>
      <c r="F183">
        <v>5</v>
      </c>
      <c r="G183">
        <v>100</v>
      </c>
      <c r="H183" t="s">
        <v>14</v>
      </c>
      <c r="I183" t="s">
        <v>26</v>
      </c>
      <c r="J183" t="s">
        <v>39</v>
      </c>
      <c r="K183" t="s">
        <v>40</v>
      </c>
    </row>
    <row r="184" spans="1:11" x14ac:dyDescent="0.25">
      <c r="A184" t="s">
        <v>236</v>
      </c>
      <c r="B184" s="1">
        <v>45741</v>
      </c>
      <c r="C184" t="s">
        <v>60</v>
      </c>
      <c r="D184" t="s">
        <v>61</v>
      </c>
      <c r="E184">
        <v>600</v>
      </c>
      <c r="F184">
        <v>1</v>
      </c>
      <c r="G184">
        <v>600</v>
      </c>
      <c r="H184" t="s">
        <v>14</v>
      </c>
      <c r="I184" t="s">
        <v>63</v>
      </c>
      <c r="J184" t="s">
        <v>16</v>
      </c>
      <c r="K184" t="s">
        <v>23</v>
      </c>
    </row>
    <row r="185" spans="1:11" x14ac:dyDescent="0.25">
      <c r="A185" t="s">
        <v>237</v>
      </c>
      <c r="B185" s="1">
        <v>45705</v>
      </c>
      <c r="C185" t="s">
        <v>49</v>
      </c>
      <c r="D185" t="s">
        <v>50</v>
      </c>
      <c r="E185">
        <v>15</v>
      </c>
      <c r="F185">
        <v>5</v>
      </c>
      <c r="G185">
        <v>75</v>
      </c>
      <c r="H185" t="s">
        <v>57</v>
      </c>
      <c r="I185" t="s">
        <v>44</v>
      </c>
      <c r="J185" t="s">
        <v>16</v>
      </c>
      <c r="K185" t="s">
        <v>23</v>
      </c>
    </row>
    <row r="186" spans="1:11" x14ac:dyDescent="0.25">
      <c r="A186" t="s">
        <v>238</v>
      </c>
      <c r="B186" s="1">
        <v>45738</v>
      </c>
      <c r="C186" t="s">
        <v>35</v>
      </c>
      <c r="D186" t="s">
        <v>36</v>
      </c>
      <c r="E186">
        <v>20</v>
      </c>
      <c r="F186">
        <v>1</v>
      </c>
      <c r="G186">
        <v>20</v>
      </c>
      <c r="H186" t="s">
        <v>72</v>
      </c>
      <c r="I186" t="s">
        <v>30</v>
      </c>
      <c r="J186" t="s">
        <v>16</v>
      </c>
      <c r="K186" t="s">
        <v>40</v>
      </c>
    </row>
    <row r="187" spans="1:11" x14ac:dyDescent="0.25">
      <c r="A187" t="s">
        <v>239</v>
      </c>
      <c r="B187" s="1">
        <v>45718</v>
      </c>
      <c r="C187" t="s">
        <v>60</v>
      </c>
      <c r="D187" t="s">
        <v>61</v>
      </c>
      <c r="E187">
        <v>600</v>
      </c>
      <c r="F187">
        <v>4</v>
      </c>
      <c r="G187">
        <v>2400</v>
      </c>
      <c r="H187" t="s">
        <v>54</v>
      </c>
      <c r="I187" t="s">
        <v>15</v>
      </c>
      <c r="J187" t="s">
        <v>39</v>
      </c>
      <c r="K187" t="s">
        <v>40</v>
      </c>
    </row>
    <row r="188" spans="1:11" x14ac:dyDescent="0.25">
      <c r="A188" t="s">
        <v>240</v>
      </c>
      <c r="B188" s="1">
        <v>45729</v>
      </c>
      <c r="C188" t="s">
        <v>56</v>
      </c>
      <c r="D188" t="s">
        <v>20</v>
      </c>
      <c r="E188">
        <v>800</v>
      </c>
      <c r="F188">
        <v>3</v>
      </c>
      <c r="G188">
        <v>2400</v>
      </c>
      <c r="H188" t="s">
        <v>25</v>
      </c>
      <c r="I188" t="s">
        <v>15</v>
      </c>
      <c r="J188" t="s">
        <v>39</v>
      </c>
      <c r="K188" t="s">
        <v>23</v>
      </c>
    </row>
    <row r="189" spans="1:11" x14ac:dyDescent="0.25">
      <c r="A189" t="s">
        <v>241</v>
      </c>
      <c r="B189" s="1">
        <v>45702</v>
      </c>
      <c r="C189" t="s">
        <v>49</v>
      </c>
      <c r="D189" t="s">
        <v>50</v>
      </c>
      <c r="E189">
        <v>15</v>
      </c>
      <c r="F189">
        <v>1</v>
      </c>
      <c r="G189">
        <v>15</v>
      </c>
      <c r="H189" t="s">
        <v>25</v>
      </c>
      <c r="I189" t="s">
        <v>46</v>
      </c>
      <c r="J189" t="s">
        <v>27</v>
      </c>
      <c r="K189" t="s">
        <v>40</v>
      </c>
    </row>
    <row r="190" spans="1:11" x14ac:dyDescent="0.25">
      <c r="A190" t="s">
        <v>242</v>
      </c>
      <c r="B190" s="1">
        <v>45698</v>
      </c>
      <c r="C190" t="s">
        <v>56</v>
      </c>
      <c r="D190" t="s">
        <v>20</v>
      </c>
      <c r="E190">
        <v>800</v>
      </c>
      <c r="F190">
        <v>3</v>
      </c>
      <c r="G190">
        <v>2400</v>
      </c>
      <c r="H190" t="s">
        <v>80</v>
      </c>
      <c r="I190" t="s">
        <v>38</v>
      </c>
      <c r="J190" t="s">
        <v>27</v>
      </c>
      <c r="K190" t="s">
        <v>40</v>
      </c>
    </row>
    <row r="191" spans="1:11" x14ac:dyDescent="0.25">
      <c r="A191" t="s">
        <v>243</v>
      </c>
      <c r="B191" s="1">
        <v>45711</v>
      </c>
      <c r="C191" t="s">
        <v>12</v>
      </c>
      <c r="D191" t="s">
        <v>13</v>
      </c>
      <c r="E191">
        <v>60</v>
      </c>
      <c r="F191">
        <v>1</v>
      </c>
      <c r="G191">
        <v>60</v>
      </c>
      <c r="H191" t="s">
        <v>43</v>
      </c>
      <c r="I191" t="s">
        <v>38</v>
      </c>
      <c r="J191" t="s">
        <v>39</v>
      </c>
      <c r="K191" t="s">
        <v>40</v>
      </c>
    </row>
    <row r="192" spans="1:11" x14ac:dyDescent="0.25">
      <c r="A192" t="s">
        <v>244</v>
      </c>
      <c r="B192" s="1">
        <v>45716</v>
      </c>
      <c r="C192" t="s">
        <v>53</v>
      </c>
      <c r="D192" t="s">
        <v>36</v>
      </c>
      <c r="E192">
        <v>40</v>
      </c>
      <c r="F192">
        <v>4</v>
      </c>
      <c r="G192">
        <v>160</v>
      </c>
      <c r="H192" t="s">
        <v>25</v>
      </c>
      <c r="I192" t="s">
        <v>63</v>
      </c>
      <c r="J192" t="s">
        <v>27</v>
      </c>
      <c r="K192" t="s">
        <v>23</v>
      </c>
    </row>
    <row r="193" spans="1:11" x14ac:dyDescent="0.25">
      <c r="A193" t="s">
        <v>245</v>
      </c>
      <c r="B193" s="1">
        <v>45747</v>
      </c>
      <c r="C193" t="s">
        <v>19</v>
      </c>
      <c r="D193" t="s">
        <v>20</v>
      </c>
      <c r="E193">
        <v>100</v>
      </c>
      <c r="F193">
        <v>3</v>
      </c>
      <c r="G193">
        <v>300</v>
      </c>
      <c r="H193" t="s">
        <v>43</v>
      </c>
      <c r="I193" t="s">
        <v>30</v>
      </c>
      <c r="J193" t="s">
        <v>58</v>
      </c>
      <c r="K193" t="s">
        <v>23</v>
      </c>
    </row>
    <row r="194" spans="1:11" x14ac:dyDescent="0.25">
      <c r="A194" t="s">
        <v>246</v>
      </c>
      <c r="B194" s="1">
        <v>45746</v>
      </c>
      <c r="C194" t="s">
        <v>49</v>
      </c>
      <c r="D194" t="s">
        <v>50</v>
      </c>
      <c r="E194">
        <v>15</v>
      </c>
      <c r="F194">
        <v>5</v>
      </c>
      <c r="G194">
        <v>75</v>
      </c>
      <c r="H194" t="s">
        <v>51</v>
      </c>
      <c r="I194" t="s">
        <v>81</v>
      </c>
      <c r="J194" t="s">
        <v>27</v>
      </c>
      <c r="K194" t="s">
        <v>23</v>
      </c>
    </row>
    <row r="195" spans="1:11" x14ac:dyDescent="0.25">
      <c r="A195" t="s">
        <v>247</v>
      </c>
      <c r="B195" s="1">
        <v>45708</v>
      </c>
      <c r="C195" t="s">
        <v>53</v>
      </c>
      <c r="D195" t="s">
        <v>36</v>
      </c>
      <c r="E195">
        <v>40</v>
      </c>
      <c r="F195">
        <v>4</v>
      </c>
      <c r="G195">
        <v>160</v>
      </c>
      <c r="H195" t="s">
        <v>25</v>
      </c>
      <c r="I195" t="s">
        <v>22</v>
      </c>
      <c r="J195" t="s">
        <v>16</v>
      </c>
      <c r="K195" t="s">
        <v>17</v>
      </c>
    </row>
    <row r="196" spans="1:11" x14ac:dyDescent="0.25">
      <c r="A196" t="s">
        <v>248</v>
      </c>
      <c r="B196" s="1">
        <v>45726</v>
      </c>
      <c r="C196" t="s">
        <v>42</v>
      </c>
      <c r="D196" t="s">
        <v>20</v>
      </c>
      <c r="E196">
        <v>500</v>
      </c>
      <c r="F196">
        <v>3</v>
      </c>
      <c r="G196">
        <v>1500</v>
      </c>
      <c r="H196" t="s">
        <v>29</v>
      </c>
      <c r="I196" t="s">
        <v>26</v>
      </c>
      <c r="J196" t="s">
        <v>58</v>
      </c>
      <c r="K196" t="s">
        <v>17</v>
      </c>
    </row>
    <row r="197" spans="1:11" x14ac:dyDescent="0.25">
      <c r="A197" t="s">
        <v>249</v>
      </c>
      <c r="B197" s="1">
        <v>45720</v>
      </c>
      <c r="C197" t="s">
        <v>19</v>
      </c>
      <c r="D197" t="s">
        <v>20</v>
      </c>
      <c r="E197">
        <v>100</v>
      </c>
      <c r="F197">
        <v>5</v>
      </c>
      <c r="G197">
        <v>500</v>
      </c>
      <c r="H197" t="s">
        <v>57</v>
      </c>
      <c r="I197" t="s">
        <v>63</v>
      </c>
      <c r="J197" t="s">
        <v>16</v>
      </c>
      <c r="K197" t="s">
        <v>23</v>
      </c>
    </row>
    <row r="198" spans="1:11" x14ac:dyDescent="0.25">
      <c r="A198" t="s">
        <v>250</v>
      </c>
      <c r="B198" s="1">
        <v>45728</v>
      </c>
      <c r="C198" t="s">
        <v>12</v>
      </c>
      <c r="D198" t="s">
        <v>13</v>
      </c>
      <c r="E198">
        <v>60</v>
      </c>
      <c r="F198">
        <v>2</v>
      </c>
      <c r="G198">
        <v>120</v>
      </c>
      <c r="H198" t="s">
        <v>54</v>
      </c>
      <c r="I198" t="s">
        <v>26</v>
      </c>
      <c r="J198" t="s">
        <v>58</v>
      </c>
      <c r="K198" t="s">
        <v>40</v>
      </c>
    </row>
    <row r="199" spans="1:11" x14ac:dyDescent="0.25">
      <c r="A199" t="s">
        <v>251</v>
      </c>
      <c r="B199" s="1">
        <v>45708</v>
      </c>
      <c r="C199" t="s">
        <v>56</v>
      </c>
      <c r="D199" t="s">
        <v>20</v>
      </c>
      <c r="E199">
        <v>800</v>
      </c>
      <c r="F199">
        <v>4</v>
      </c>
      <c r="G199">
        <v>3200</v>
      </c>
      <c r="H199" t="s">
        <v>80</v>
      </c>
      <c r="I199" t="s">
        <v>63</v>
      </c>
      <c r="J199" t="s">
        <v>27</v>
      </c>
      <c r="K199" t="s">
        <v>23</v>
      </c>
    </row>
    <row r="200" spans="1:11" x14ac:dyDescent="0.25">
      <c r="A200" t="s">
        <v>252</v>
      </c>
      <c r="B200" s="1">
        <v>45710</v>
      </c>
      <c r="C200" t="s">
        <v>42</v>
      </c>
      <c r="D200" t="s">
        <v>20</v>
      </c>
      <c r="E200">
        <v>500</v>
      </c>
      <c r="F200">
        <v>3</v>
      </c>
      <c r="G200">
        <v>1500</v>
      </c>
      <c r="H200" t="s">
        <v>72</v>
      </c>
      <c r="I200" t="s">
        <v>30</v>
      </c>
      <c r="J200" t="s">
        <v>31</v>
      </c>
      <c r="K200" t="s">
        <v>40</v>
      </c>
    </row>
    <row r="201" spans="1:11" x14ac:dyDescent="0.25">
      <c r="A201" t="s">
        <v>253</v>
      </c>
      <c r="B201" s="1">
        <v>45698</v>
      </c>
      <c r="C201" t="s">
        <v>49</v>
      </c>
      <c r="D201" t="s">
        <v>50</v>
      </c>
      <c r="E201">
        <v>15</v>
      </c>
      <c r="F201">
        <v>2</v>
      </c>
      <c r="G201">
        <v>30</v>
      </c>
      <c r="H201" t="s">
        <v>72</v>
      </c>
      <c r="I201" t="s">
        <v>68</v>
      </c>
      <c r="J201" t="s">
        <v>16</v>
      </c>
      <c r="K201" t="s">
        <v>40</v>
      </c>
    </row>
    <row r="202" spans="1:11" x14ac:dyDescent="0.25">
      <c r="A202" t="s">
        <v>254</v>
      </c>
      <c r="B202" s="1">
        <v>45691</v>
      </c>
      <c r="C202" t="s">
        <v>49</v>
      </c>
      <c r="D202" t="s">
        <v>50</v>
      </c>
      <c r="E202">
        <v>15</v>
      </c>
      <c r="F202">
        <v>4</v>
      </c>
      <c r="G202">
        <v>60</v>
      </c>
      <c r="H202" t="s">
        <v>54</v>
      </c>
      <c r="I202" t="s">
        <v>22</v>
      </c>
      <c r="J202" t="s">
        <v>31</v>
      </c>
      <c r="K202" t="s">
        <v>40</v>
      </c>
    </row>
    <row r="203" spans="1:11" x14ac:dyDescent="0.25">
      <c r="A203" t="s">
        <v>255</v>
      </c>
      <c r="B203" s="1">
        <v>45709</v>
      </c>
      <c r="C203" t="s">
        <v>42</v>
      </c>
      <c r="D203" t="s">
        <v>20</v>
      </c>
      <c r="E203">
        <v>500</v>
      </c>
      <c r="F203">
        <v>2</v>
      </c>
      <c r="G203">
        <v>1000</v>
      </c>
      <c r="H203" t="s">
        <v>57</v>
      </c>
      <c r="I203" t="s">
        <v>44</v>
      </c>
      <c r="J203" t="s">
        <v>31</v>
      </c>
      <c r="K203" t="s">
        <v>17</v>
      </c>
    </row>
    <row r="204" spans="1:11" x14ac:dyDescent="0.25">
      <c r="A204" t="s">
        <v>256</v>
      </c>
      <c r="B204" s="1">
        <v>45709</v>
      </c>
      <c r="C204" t="s">
        <v>65</v>
      </c>
      <c r="D204" t="s">
        <v>61</v>
      </c>
      <c r="E204">
        <v>1200</v>
      </c>
      <c r="F204">
        <v>3</v>
      </c>
      <c r="G204">
        <v>3600</v>
      </c>
      <c r="H204" t="s">
        <v>25</v>
      </c>
      <c r="I204" t="s">
        <v>30</v>
      </c>
      <c r="J204" t="s">
        <v>16</v>
      </c>
      <c r="K204" t="s">
        <v>40</v>
      </c>
    </row>
    <row r="205" spans="1:11" x14ac:dyDescent="0.25">
      <c r="A205" t="s">
        <v>257</v>
      </c>
      <c r="B205" s="1">
        <v>45724</v>
      </c>
      <c r="C205" t="s">
        <v>12</v>
      </c>
      <c r="D205" t="s">
        <v>13</v>
      </c>
      <c r="E205">
        <v>60</v>
      </c>
      <c r="F205">
        <v>5</v>
      </c>
      <c r="G205">
        <v>300</v>
      </c>
      <c r="H205" t="s">
        <v>80</v>
      </c>
      <c r="I205" t="s">
        <v>44</v>
      </c>
      <c r="J205" t="s">
        <v>58</v>
      </c>
      <c r="K205" t="s">
        <v>23</v>
      </c>
    </row>
    <row r="206" spans="1:11" x14ac:dyDescent="0.25">
      <c r="A206" t="s">
        <v>258</v>
      </c>
      <c r="B206" s="1">
        <v>45715</v>
      </c>
      <c r="C206" t="s">
        <v>19</v>
      </c>
      <c r="D206" t="s">
        <v>20</v>
      </c>
      <c r="E206">
        <v>100</v>
      </c>
      <c r="F206">
        <v>2</v>
      </c>
      <c r="G206">
        <v>200</v>
      </c>
      <c r="H206" t="s">
        <v>51</v>
      </c>
      <c r="I206" t="s">
        <v>38</v>
      </c>
      <c r="J206" t="s">
        <v>39</v>
      </c>
      <c r="K206" t="s">
        <v>40</v>
      </c>
    </row>
    <row r="207" spans="1:11" x14ac:dyDescent="0.25">
      <c r="A207" t="s">
        <v>259</v>
      </c>
      <c r="B207" s="1">
        <v>45700</v>
      </c>
      <c r="C207" t="s">
        <v>60</v>
      </c>
      <c r="D207" t="s">
        <v>61</v>
      </c>
      <c r="E207">
        <v>600</v>
      </c>
      <c r="F207">
        <v>5</v>
      </c>
      <c r="G207">
        <v>3000</v>
      </c>
      <c r="H207" t="s">
        <v>14</v>
      </c>
      <c r="I207" t="s">
        <v>44</v>
      </c>
      <c r="J207" t="s">
        <v>27</v>
      </c>
      <c r="K207" t="s">
        <v>23</v>
      </c>
    </row>
    <row r="208" spans="1:11" x14ac:dyDescent="0.25">
      <c r="A208" t="s">
        <v>260</v>
      </c>
      <c r="B208" s="1">
        <v>45737</v>
      </c>
      <c r="C208" t="s">
        <v>60</v>
      </c>
      <c r="D208" t="s">
        <v>61</v>
      </c>
      <c r="E208">
        <v>600</v>
      </c>
      <c r="F208">
        <v>1</v>
      </c>
      <c r="G208">
        <v>600</v>
      </c>
      <c r="H208" t="s">
        <v>25</v>
      </c>
      <c r="I208" t="s">
        <v>44</v>
      </c>
      <c r="J208" t="s">
        <v>31</v>
      </c>
      <c r="K208" t="s">
        <v>40</v>
      </c>
    </row>
    <row r="209" spans="1:11" x14ac:dyDescent="0.25">
      <c r="A209" t="s">
        <v>261</v>
      </c>
      <c r="B209" s="1">
        <v>45690</v>
      </c>
      <c r="C209" t="s">
        <v>65</v>
      </c>
      <c r="D209" t="s">
        <v>61</v>
      </c>
      <c r="E209">
        <v>1200</v>
      </c>
      <c r="F209">
        <v>3</v>
      </c>
      <c r="G209">
        <v>3600</v>
      </c>
      <c r="H209" t="s">
        <v>25</v>
      </c>
      <c r="I209" t="s">
        <v>44</v>
      </c>
      <c r="J209" t="s">
        <v>39</v>
      </c>
      <c r="K209" t="s">
        <v>40</v>
      </c>
    </row>
    <row r="210" spans="1:11" x14ac:dyDescent="0.25">
      <c r="A210" t="s">
        <v>262</v>
      </c>
      <c r="B210" s="1">
        <v>45745</v>
      </c>
      <c r="C210" t="s">
        <v>53</v>
      </c>
      <c r="D210" t="s">
        <v>36</v>
      </c>
      <c r="E210">
        <v>40</v>
      </c>
      <c r="F210">
        <v>5</v>
      </c>
      <c r="G210">
        <v>200</v>
      </c>
      <c r="H210" t="s">
        <v>57</v>
      </c>
      <c r="I210" t="s">
        <v>30</v>
      </c>
      <c r="J210" t="s">
        <v>39</v>
      </c>
      <c r="K210" t="s">
        <v>40</v>
      </c>
    </row>
    <row r="211" spans="1:11" x14ac:dyDescent="0.25">
      <c r="A211" t="s">
        <v>263</v>
      </c>
      <c r="B211" s="1">
        <v>45739</v>
      </c>
      <c r="C211" t="s">
        <v>56</v>
      </c>
      <c r="D211" t="s">
        <v>20</v>
      </c>
      <c r="E211">
        <v>800</v>
      </c>
      <c r="F211">
        <v>3</v>
      </c>
      <c r="G211">
        <v>2400</v>
      </c>
      <c r="H211" t="s">
        <v>80</v>
      </c>
      <c r="I211" t="s">
        <v>15</v>
      </c>
      <c r="J211" t="s">
        <v>39</v>
      </c>
      <c r="K211" t="s">
        <v>40</v>
      </c>
    </row>
    <row r="212" spans="1:11" x14ac:dyDescent="0.25">
      <c r="A212" t="s">
        <v>264</v>
      </c>
      <c r="B212" s="1">
        <v>45729</v>
      </c>
      <c r="C212" t="s">
        <v>42</v>
      </c>
      <c r="D212" t="s">
        <v>20</v>
      </c>
      <c r="E212">
        <v>500</v>
      </c>
      <c r="F212">
        <v>1</v>
      </c>
      <c r="G212">
        <v>500</v>
      </c>
      <c r="H212" t="s">
        <v>51</v>
      </c>
      <c r="I212" t="s">
        <v>44</v>
      </c>
      <c r="J212" t="s">
        <v>58</v>
      </c>
      <c r="K212" t="s">
        <v>23</v>
      </c>
    </row>
    <row r="213" spans="1:11" x14ac:dyDescent="0.25">
      <c r="A213" t="s">
        <v>265</v>
      </c>
      <c r="B213" s="1">
        <v>45725</v>
      </c>
      <c r="C213" t="s">
        <v>35</v>
      </c>
      <c r="D213" t="s">
        <v>36</v>
      </c>
      <c r="E213">
        <v>20</v>
      </c>
      <c r="F213">
        <v>4</v>
      </c>
      <c r="G213">
        <v>80</v>
      </c>
      <c r="H213" t="s">
        <v>14</v>
      </c>
      <c r="I213" t="s">
        <v>38</v>
      </c>
      <c r="J213" t="s">
        <v>16</v>
      </c>
      <c r="K213" t="s">
        <v>40</v>
      </c>
    </row>
    <row r="214" spans="1:11" x14ac:dyDescent="0.25">
      <c r="A214" t="s">
        <v>266</v>
      </c>
      <c r="B214" s="1">
        <v>45694</v>
      </c>
      <c r="C214" t="s">
        <v>56</v>
      </c>
      <c r="D214" t="s">
        <v>20</v>
      </c>
      <c r="E214">
        <v>800</v>
      </c>
      <c r="F214">
        <v>1</v>
      </c>
      <c r="G214">
        <v>800</v>
      </c>
      <c r="H214" t="s">
        <v>80</v>
      </c>
      <c r="I214" t="s">
        <v>68</v>
      </c>
      <c r="J214" t="s">
        <v>27</v>
      </c>
      <c r="K214" t="s">
        <v>17</v>
      </c>
    </row>
    <row r="215" spans="1:11" x14ac:dyDescent="0.25">
      <c r="A215" t="s">
        <v>267</v>
      </c>
      <c r="B215" s="1">
        <v>45706</v>
      </c>
      <c r="C215" t="s">
        <v>33</v>
      </c>
      <c r="D215" t="s">
        <v>20</v>
      </c>
      <c r="E215">
        <v>150</v>
      </c>
      <c r="F215">
        <v>5</v>
      </c>
      <c r="G215">
        <v>750</v>
      </c>
      <c r="H215" t="s">
        <v>21</v>
      </c>
      <c r="I215" t="s">
        <v>38</v>
      </c>
      <c r="J215" t="s">
        <v>16</v>
      </c>
      <c r="K215" t="s">
        <v>40</v>
      </c>
    </row>
    <row r="216" spans="1:11" x14ac:dyDescent="0.25">
      <c r="A216" t="s">
        <v>268</v>
      </c>
      <c r="B216" s="1">
        <v>45723</v>
      </c>
      <c r="C216" t="s">
        <v>12</v>
      </c>
      <c r="D216" t="s">
        <v>13</v>
      </c>
      <c r="E216">
        <v>60</v>
      </c>
      <c r="F216">
        <v>1</v>
      </c>
      <c r="G216">
        <v>60</v>
      </c>
      <c r="H216" t="s">
        <v>14</v>
      </c>
      <c r="I216" t="s">
        <v>38</v>
      </c>
      <c r="J216" t="s">
        <v>39</v>
      </c>
      <c r="K216" t="s">
        <v>40</v>
      </c>
    </row>
    <row r="217" spans="1:11" x14ac:dyDescent="0.25">
      <c r="A217" t="s">
        <v>269</v>
      </c>
      <c r="B217" s="1">
        <v>45742</v>
      </c>
      <c r="C217" t="s">
        <v>53</v>
      </c>
      <c r="D217" t="s">
        <v>36</v>
      </c>
      <c r="E217">
        <v>40</v>
      </c>
      <c r="F217">
        <v>2</v>
      </c>
      <c r="G217">
        <v>80</v>
      </c>
      <c r="H217" t="s">
        <v>72</v>
      </c>
      <c r="I217" t="s">
        <v>81</v>
      </c>
      <c r="J217" t="s">
        <v>31</v>
      </c>
      <c r="K217" t="s">
        <v>40</v>
      </c>
    </row>
    <row r="218" spans="1:11" x14ac:dyDescent="0.25">
      <c r="A218" t="s">
        <v>270</v>
      </c>
      <c r="B218" s="1">
        <v>45735</v>
      </c>
      <c r="C218" t="s">
        <v>12</v>
      </c>
      <c r="D218" t="s">
        <v>13</v>
      </c>
      <c r="E218">
        <v>60</v>
      </c>
      <c r="F218">
        <v>2</v>
      </c>
      <c r="G218">
        <v>120</v>
      </c>
      <c r="H218" t="s">
        <v>14</v>
      </c>
      <c r="I218" t="s">
        <v>46</v>
      </c>
      <c r="J218" t="s">
        <v>58</v>
      </c>
      <c r="K218" t="s">
        <v>23</v>
      </c>
    </row>
    <row r="219" spans="1:11" x14ac:dyDescent="0.25">
      <c r="A219" t="s">
        <v>271</v>
      </c>
      <c r="B219" s="1">
        <v>45703</v>
      </c>
      <c r="C219" t="s">
        <v>19</v>
      </c>
      <c r="D219" t="s">
        <v>20</v>
      </c>
      <c r="E219">
        <v>100</v>
      </c>
      <c r="F219">
        <v>4</v>
      </c>
      <c r="G219">
        <v>400</v>
      </c>
      <c r="H219" t="s">
        <v>57</v>
      </c>
      <c r="I219" t="s">
        <v>15</v>
      </c>
      <c r="J219" t="s">
        <v>58</v>
      </c>
      <c r="K219" t="s">
        <v>17</v>
      </c>
    </row>
    <row r="220" spans="1:11" x14ac:dyDescent="0.25">
      <c r="A220" t="s">
        <v>272</v>
      </c>
      <c r="B220" s="1">
        <v>45705</v>
      </c>
      <c r="C220" t="s">
        <v>19</v>
      </c>
      <c r="D220" t="s">
        <v>20</v>
      </c>
      <c r="E220">
        <v>100</v>
      </c>
      <c r="F220">
        <v>3</v>
      </c>
      <c r="G220">
        <v>300</v>
      </c>
      <c r="H220" t="s">
        <v>51</v>
      </c>
      <c r="I220" t="s">
        <v>38</v>
      </c>
      <c r="J220" t="s">
        <v>39</v>
      </c>
      <c r="K220" t="s">
        <v>17</v>
      </c>
    </row>
    <row r="221" spans="1:11" x14ac:dyDescent="0.25">
      <c r="A221" t="s">
        <v>273</v>
      </c>
      <c r="B221" s="1">
        <v>45698</v>
      </c>
      <c r="C221" t="s">
        <v>33</v>
      </c>
      <c r="D221" t="s">
        <v>20</v>
      </c>
      <c r="E221">
        <v>150</v>
      </c>
      <c r="F221">
        <v>3</v>
      </c>
      <c r="G221">
        <v>450</v>
      </c>
      <c r="H221" t="s">
        <v>54</v>
      </c>
      <c r="I221" t="s">
        <v>26</v>
      </c>
      <c r="J221" t="s">
        <v>16</v>
      </c>
      <c r="K221" t="s">
        <v>40</v>
      </c>
    </row>
    <row r="222" spans="1:11" x14ac:dyDescent="0.25">
      <c r="A222" t="s">
        <v>274</v>
      </c>
      <c r="B222" s="1">
        <v>45716</v>
      </c>
      <c r="C222" t="s">
        <v>60</v>
      </c>
      <c r="D222" t="s">
        <v>61</v>
      </c>
      <c r="E222">
        <v>600</v>
      </c>
      <c r="F222">
        <v>2</v>
      </c>
      <c r="G222">
        <v>1200</v>
      </c>
      <c r="H222" t="s">
        <v>21</v>
      </c>
      <c r="I222" t="s">
        <v>81</v>
      </c>
      <c r="J222" t="s">
        <v>58</v>
      </c>
      <c r="K222" t="s">
        <v>17</v>
      </c>
    </row>
    <row r="223" spans="1:11" x14ac:dyDescent="0.25">
      <c r="A223" t="s">
        <v>275</v>
      </c>
      <c r="B223" s="1">
        <v>45704</v>
      </c>
      <c r="C223" t="s">
        <v>60</v>
      </c>
      <c r="D223" t="s">
        <v>61</v>
      </c>
      <c r="E223">
        <v>600</v>
      </c>
      <c r="F223">
        <v>2</v>
      </c>
      <c r="G223">
        <v>1200</v>
      </c>
      <c r="H223" t="s">
        <v>72</v>
      </c>
      <c r="I223" t="s">
        <v>63</v>
      </c>
      <c r="J223" t="s">
        <v>39</v>
      </c>
      <c r="K223" t="s">
        <v>17</v>
      </c>
    </row>
    <row r="224" spans="1:11" x14ac:dyDescent="0.25">
      <c r="A224" t="s">
        <v>276</v>
      </c>
      <c r="B224" s="1">
        <v>45740</v>
      </c>
      <c r="C224" t="s">
        <v>53</v>
      </c>
      <c r="D224" t="s">
        <v>36</v>
      </c>
      <c r="E224">
        <v>40</v>
      </c>
      <c r="F224">
        <v>2</v>
      </c>
      <c r="G224">
        <v>80</v>
      </c>
      <c r="H224" t="s">
        <v>51</v>
      </c>
      <c r="I224" t="s">
        <v>26</v>
      </c>
      <c r="J224" t="s">
        <v>27</v>
      </c>
      <c r="K224" t="s">
        <v>17</v>
      </c>
    </row>
    <row r="225" spans="1:11" x14ac:dyDescent="0.25">
      <c r="A225" t="s">
        <v>277</v>
      </c>
      <c r="B225" s="1">
        <v>45734</v>
      </c>
      <c r="C225" t="s">
        <v>65</v>
      </c>
      <c r="D225" t="s">
        <v>61</v>
      </c>
      <c r="E225">
        <v>1200</v>
      </c>
      <c r="F225">
        <v>1</v>
      </c>
      <c r="G225">
        <v>1200</v>
      </c>
      <c r="H225" t="s">
        <v>80</v>
      </c>
      <c r="I225" t="s">
        <v>44</v>
      </c>
      <c r="J225" t="s">
        <v>39</v>
      </c>
      <c r="K225" t="s">
        <v>40</v>
      </c>
    </row>
    <row r="226" spans="1:11" x14ac:dyDescent="0.25">
      <c r="A226" t="s">
        <v>278</v>
      </c>
      <c r="B226" s="1">
        <v>45727</v>
      </c>
      <c r="C226" t="s">
        <v>53</v>
      </c>
      <c r="D226" t="s">
        <v>36</v>
      </c>
      <c r="E226">
        <v>40</v>
      </c>
      <c r="F226">
        <v>1</v>
      </c>
      <c r="G226">
        <v>40</v>
      </c>
      <c r="H226" t="s">
        <v>43</v>
      </c>
      <c r="I226" t="s">
        <v>15</v>
      </c>
      <c r="J226" t="s">
        <v>58</v>
      </c>
      <c r="K226" t="s">
        <v>17</v>
      </c>
    </row>
    <row r="227" spans="1:11" x14ac:dyDescent="0.25">
      <c r="A227" t="s">
        <v>279</v>
      </c>
      <c r="B227" s="1">
        <v>45721</v>
      </c>
      <c r="C227" t="s">
        <v>12</v>
      </c>
      <c r="D227" t="s">
        <v>13</v>
      </c>
      <c r="E227">
        <v>60</v>
      </c>
      <c r="F227">
        <v>4</v>
      </c>
      <c r="G227">
        <v>240</v>
      </c>
      <c r="H227" t="s">
        <v>72</v>
      </c>
      <c r="I227" t="s">
        <v>81</v>
      </c>
      <c r="J227" t="s">
        <v>27</v>
      </c>
      <c r="K227" t="s">
        <v>40</v>
      </c>
    </row>
    <row r="228" spans="1:11" x14ac:dyDescent="0.25">
      <c r="A228" t="s">
        <v>280</v>
      </c>
      <c r="B228" s="1">
        <v>45749</v>
      </c>
      <c r="C228" t="s">
        <v>19</v>
      </c>
      <c r="D228" t="s">
        <v>20</v>
      </c>
      <c r="E228">
        <v>100</v>
      </c>
      <c r="F228">
        <v>5</v>
      </c>
      <c r="G228">
        <v>500</v>
      </c>
      <c r="H228" t="s">
        <v>14</v>
      </c>
      <c r="I228" t="s">
        <v>44</v>
      </c>
      <c r="J228" t="s">
        <v>27</v>
      </c>
      <c r="K228" t="s">
        <v>17</v>
      </c>
    </row>
    <row r="229" spans="1:11" x14ac:dyDescent="0.25">
      <c r="A229" t="s">
        <v>281</v>
      </c>
      <c r="B229" s="1">
        <v>45700</v>
      </c>
      <c r="C229" t="s">
        <v>12</v>
      </c>
      <c r="D229" t="s">
        <v>13</v>
      </c>
      <c r="E229">
        <v>60</v>
      </c>
      <c r="F229">
        <v>1</v>
      </c>
      <c r="G229">
        <v>60</v>
      </c>
      <c r="H229" t="s">
        <v>51</v>
      </c>
      <c r="I229" t="s">
        <v>22</v>
      </c>
      <c r="J229" t="s">
        <v>31</v>
      </c>
      <c r="K229" t="s">
        <v>23</v>
      </c>
    </row>
    <row r="230" spans="1:11" x14ac:dyDescent="0.25">
      <c r="A230" t="s">
        <v>282</v>
      </c>
      <c r="B230" s="1">
        <v>45737</v>
      </c>
      <c r="C230" t="s">
        <v>12</v>
      </c>
      <c r="D230" t="s">
        <v>13</v>
      </c>
      <c r="E230">
        <v>60</v>
      </c>
      <c r="F230">
        <v>3</v>
      </c>
      <c r="G230">
        <v>180</v>
      </c>
      <c r="H230" t="s">
        <v>14</v>
      </c>
      <c r="I230" t="s">
        <v>22</v>
      </c>
      <c r="J230" t="s">
        <v>31</v>
      </c>
      <c r="K230" t="s">
        <v>23</v>
      </c>
    </row>
    <row r="231" spans="1:11" x14ac:dyDescent="0.25">
      <c r="A231" t="s">
        <v>283</v>
      </c>
      <c r="B231" s="1">
        <v>45747</v>
      </c>
      <c r="C231" t="s">
        <v>19</v>
      </c>
      <c r="D231" t="s">
        <v>20</v>
      </c>
      <c r="E231">
        <v>100</v>
      </c>
      <c r="F231">
        <v>4</v>
      </c>
      <c r="G231">
        <v>400</v>
      </c>
      <c r="H231" t="s">
        <v>80</v>
      </c>
      <c r="I231" t="s">
        <v>22</v>
      </c>
      <c r="J231" t="s">
        <v>27</v>
      </c>
      <c r="K231" t="s">
        <v>23</v>
      </c>
    </row>
    <row r="232" spans="1:11" x14ac:dyDescent="0.25">
      <c r="A232" t="s">
        <v>284</v>
      </c>
      <c r="B232" s="1">
        <v>45704</v>
      </c>
      <c r="C232" t="s">
        <v>56</v>
      </c>
      <c r="D232" t="s">
        <v>20</v>
      </c>
      <c r="E232">
        <v>800</v>
      </c>
      <c r="F232">
        <v>5</v>
      </c>
      <c r="G232">
        <v>4000</v>
      </c>
      <c r="H232" t="s">
        <v>80</v>
      </c>
      <c r="I232" t="s">
        <v>46</v>
      </c>
      <c r="J232" t="s">
        <v>31</v>
      </c>
      <c r="K232" t="s">
        <v>17</v>
      </c>
    </row>
    <row r="233" spans="1:11" x14ac:dyDescent="0.25">
      <c r="A233" t="s">
        <v>285</v>
      </c>
      <c r="B233" s="1">
        <v>45730</v>
      </c>
      <c r="C233" t="s">
        <v>65</v>
      </c>
      <c r="D233" t="s">
        <v>61</v>
      </c>
      <c r="E233">
        <v>1200</v>
      </c>
      <c r="F233">
        <v>3</v>
      </c>
      <c r="G233">
        <v>3600</v>
      </c>
      <c r="H233" t="s">
        <v>14</v>
      </c>
      <c r="I233" t="s">
        <v>68</v>
      </c>
      <c r="J233" t="s">
        <v>31</v>
      </c>
      <c r="K233" t="s">
        <v>40</v>
      </c>
    </row>
    <row r="234" spans="1:11" x14ac:dyDescent="0.25">
      <c r="A234" t="s">
        <v>286</v>
      </c>
      <c r="B234" s="1">
        <v>45708</v>
      </c>
      <c r="C234" t="s">
        <v>12</v>
      </c>
      <c r="D234" t="s">
        <v>13</v>
      </c>
      <c r="E234">
        <v>60</v>
      </c>
      <c r="F234">
        <v>1</v>
      </c>
      <c r="G234">
        <v>60</v>
      </c>
      <c r="H234" t="s">
        <v>51</v>
      </c>
      <c r="I234" t="s">
        <v>46</v>
      </c>
      <c r="J234" t="s">
        <v>39</v>
      </c>
      <c r="K234" t="s">
        <v>17</v>
      </c>
    </row>
    <row r="235" spans="1:11" x14ac:dyDescent="0.25">
      <c r="A235" t="s">
        <v>287</v>
      </c>
      <c r="B235" s="1">
        <v>45724</v>
      </c>
      <c r="C235" t="s">
        <v>49</v>
      </c>
      <c r="D235" t="s">
        <v>50</v>
      </c>
      <c r="E235">
        <v>15</v>
      </c>
      <c r="F235">
        <v>1</v>
      </c>
      <c r="G235">
        <v>15</v>
      </c>
      <c r="H235" t="s">
        <v>80</v>
      </c>
      <c r="I235" t="s">
        <v>44</v>
      </c>
      <c r="J235" t="s">
        <v>27</v>
      </c>
      <c r="K235" t="s">
        <v>17</v>
      </c>
    </row>
    <row r="236" spans="1:11" x14ac:dyDescent="0.25">
      <c r="A236" t="s">
        <v>288</v>
      </c>
      <c r="B236" s="1">
        <v>45739</v>
      </c>
      <c r="C236" t="s">
        <v>65</v>
      </c>
      <c r="D236" t="s">
        <v>61</v>
      </c>
      <c r="E236">
        <v>1200</v>
      </c>
      <c r="F236">
        <v>1</v>
      </c>
      <c r="G236">
        <v>1200</v>
      </c>
      <c r="H236" t="s">
        <v>57</v>
      </c>
      <c r="I236" t="s">
        <v>30</v>
      </c>
      <c r="J236" t="s">
        <v>39</v>
      </c>
      <c r="K236" t="s">
        <v>40</v>
      </c>
    </row>
    <row r="237" spans="1:11" x14ac:dyDescent="0.25">
      <c r="A237" t="s">
        <v>289</v>
      </c>
      <c r="B237" s="1">
        <v>45721</v>
      </c>
      <c r="C237" t="s">
        <v>42</v>
      </c>
      <c r="D237" t="s">
        <v>20</v>
      </c>
      <c r="E237">
        <v>500</v>
      </c>
      <c r="F237">
        <v>5</v>
      </c>
      <c r="G237">
        <v>2500</v>
      </c>
      <c r="H237" t="s">
        <v>25</v>
      </c>
      <c r="I237" t="s">
        <v>46</v>
      </c>
      <c r="J237" t="s">
        <v>39</v>
      </c>
      <c r="K237" t="s">
        <v>40</v>
      </c>
    </row>
    <row r="238" spans="1:11" x14ac:dyDescent="0.25">
      <c r="A238" t="s">
        <v>290</v>
      </c>
      <c r="B238" s="1">
        <v>45699</v>
      </c>
      <c r="C238" t="s">
        <v>19</v>
      </c>
      <c r="D238" t="s">
        <v>20</v>
      </c>
      <c r="E238">
        <v>100</v>
      </c>
      <c r="F238">
        <v>3</v>
      </c>
      <c r="G238">
        <v>300</v>
      </c>
      <c r="H238" t="s">
        <v>54</v>
      </c>
      <c r="I238" t="s">
        <v>38</v>
      </c>
      <c r="J238" t="s">
        <v>16</v>
      </c>
      <c r="K238" t="s">
        <v>17</v>
      </c>
    </row>
    <row r="239" spans="1:11" x14ac:dyDescent="0.25">
      <c r="A239" t="s">
        <v>291</v>
      </c>
      <c r="B239" s="1">
        <v>45732</v>
      </c>
      <c r="C239" t="s">
        <v>19</v>
      </c>
      <c r="D239" t="s">
        <v>20</v>
      </c>
      <c r="E239">
        <v>100</v>
      </c>
      <c r="F239">
        <v>1</v>
      </c>
      <c r="G239">
        <v>100</v>
      </c>
      <c r="H239" t="s">
        <v>29</v>
      </c>
      <c r="I239" t="s">
        <v>26</v>
      </c>
      <c r="J239" t="s">
        <v>39</v>
      </c>
      <c r="K239" t="s">
        <v>40</v>
      </c>
    </row>
    <row r="240" spans="1:11" x14ac:dyDescent="0.25">
      <c r="A240" t="s">
        <v>292</v>
      </c>
      <c r="B240" s="1">
        <v>45738</v>
      </c>
      <c r="C240" t="s">
        <v>33</v>
      </c>
      <c r="D240" t="s">
        <v>20</v>
      </c>
      <c r="E240">
        <v>150</v>
      </c>
      <c r="F240">
        <v>5</v>
      </c>
      <c r="G240">
        <v>750</v>
      </c>
      <c r="H240" t="s">
        <v>57</v>
      </c>
      <c r="I240" t="s">
        <v>38</v>
      </c>
      <c r="J240" t="s">
        <v>27</v>
      </c>
      <c r="K240" t="s">
        <v>40</v>
      </c>
    </row>
    <row r="241" spans="1:11" x14ac:dyDescent="0.25">
      <c r="A241" t="s">
        <v>293</v>
      </c>
      <c r="B241" s="1">
        <v>45697</v>
      </c>
      <c r="C241" t="s">
        <v>33</v>
      </c>
      <c r="D241" t="s">
        <v>20</v>
      </c>
      <c r="E241">
        <v>150</v>
      </c>
      <c r="F241">
        <v>1</v>
      </c>
      <c r="G241">
        <v>150</v>
      </c>
      <c r="H241" t="s">
        <v>25</v>
      </c>
      <c r="I241" t="s">
        <v>26</v>
      </c>
      <c r="J241" t="s">
        <v>58</v>
      </c>
      <c r="K241" t="s">
        <v>23</v>
      </c>
    </row>
    <row r="242" spans="1:11" x14ac:dyDescent="0.25">
      <c r="A242" t="s">
        <v>294</v>
      </c>
      <c r="B242" s="1">
        <v>45746</v>
      </c>
      <c r="C242" t="s">
        <v>42</v>
      </c>
      <c r="D242" t="s">
        <v>20</v>
      </c>
      <c r="E242">
        <v>500</v>
      </c>
      <c r="F242">
        <v>4</v>
      </c>
      <c r="G242">
        <v>2000</v>
      </c>
      <c r="H242" t="s">
        <v>29</v>
      </c>
      <c r="I242" t="s">
        <v>15</v>
      </c>
      <c r="J242" t="s">
        <v>31</v>
      </c>
      <c r="K242" t="s">
        <v>23</v>
      </c>
    </row>
    <row r="243" spans="1:11" x14ac:dyDescent="0.25">
      <c r="A243" t="s">
        <v>295</v>
      </c>
      <c r="B243" s="1">
        <v>45724</v>
      </c>
      <c r="C243" t="s">
        <v>42</v>
      </c>
      <c r="D243" t="s">
        <v>20</v>
      </c>
      <c r="E243">
        <v>500</v>
      </c>
      <c r="F243">
        <v>4</v>
      </c>
      <c r="G243">
        <v>2000</v>
      </c>
      <c r="H243" t="s">
        <v>72</v>
      </c>
      <c r="I243" t="s">
        <v>46</v>
      </c>
      <c r="J243" t="s">
        <v>58</v>
      </c>
      <c r="K243" t="s">
        <v>23</v>
      </c>
    </row>
    <row r="244" spans="1:11" x14ac:dyDescent="0.25">
      <c r="A244" t="s">
        <v>296</v>
      </c>
      <c r="B244" s="1">
        <v>45721</v>
      </c>
      <c r="C244" t="s">
        <v>12</v>
      </c>
      <c r="D244" t="s">
        <v>13</v>
      </c>
      <c r="E244">
        <v>60</v>
      </c>
      <c r="F244">
        <v>2</v>
      </c>
      <c r="G244">
        <v>120</v>
      </c>
      <c r="H244" t="s">
        <v>72</v>
      </c>
      <c r="I244" t="s">
        <v>38</v>
      </c>
      <c r="J244" t="s">
        <v>27</v>
      </c>
      <c r="K244" t="s">
        <v>40</v>
      </c>
    </row>
    <row r="245" spans="1:11" x14ac:dyDescent="0.25">
      <c r="A245" t="s">
        <v>297</v>
      </c>
      <c r="B245" s="1">
        <v>45694</v>
      </c>
      <c r="C245" t="s">
        <v>42</v>
      </c>
      <c r="D245" t="s">
        <v>20</v>
      </c>
      <c r="E245">
        <v>500</v>
      </c>
      <c r="F245">
        <v>4</v>
      </c>
      <c r="G245">
        <v>2000</v>
      </c>
      <c r="H245" t="s">
        <v>14</v>
      </c>
      <c r="I245" t="s">
        <v>38</v>
      </c>
      <c r="J245" t="s">
        <v>31</v>
      </c>
      <c r="K245" t="s">
        <v>40</v>
      </c>
    </row>
    <row r="246" spans="1:11" x14ac:dyDescent="0.25">
      <c r="A246" t="s">
        <v>298</v>
      </c>
      <c r="B246" s="1">
        <v>45692</v>
      </c>
      <c r="C246" t="s">
        <v>56</v>
      </c>
      <c r="D246" t="s">
        <v>20</v>
      </c>
      <c r="E246">
        <v>800</v>
      </c>
      <c r="F246">
        <v>1</v>
      </c>
      <c r="G246">
        <v>800</v>
      </c>
      <c r="H246" t="s">
        <v>54</v>
      </c>
      <c r="I246" t="s">
        <v>68</v>
      </c>
      <c r="J246" t="s">
        <v>31</v>
      </c>
      <c r="K246" t="s">
        <v>17</v>
      </c>
    </row>
    <row r="247" spans="1:11" x14ac:dyDescent="0.25">
      <c r="A247" t="s">
        <v>299</v>
      </c>
      <c r="B247" s="1">
        <v>45733</v>
      </c>
      <c r="C247" t="s">
        <v>35</v>
      </c>
      <c r="D247" t="s">
        <v>36</v>
      </c>
      <c r="E247">
        <v>20</v>
      </c>
      <c r="F247">
        <v>2</v>
      </c>
      <c r="G247">
        <v>40</v>
      </c>
      <c r="H247" t="s">
        <v>57</v>
      </c>
      <c r="I247" t="s">
        <v>44</v>
      </c>
      <c r="J247" t="s">
        <v>16</v>
      </c>
      <c r="K247" t="s">
        <v>17</v>
      </c>
    </row>
    <row r="248" spans="1:11" x14ac:dyDescent="0.25">
      <c r="A248" t="s">
        <v>300</v>
      </c>
      <c r="B248" s="1">
        <v>45746</v>
      </c>
      <c r="C248" t="s">
        <v>53</v>
      </c>
      <c r="D248" t="s">
        <v>36</v>
      </c>
      <c r="E248">
        <v>40</v>
      </c>
      <c r="F248">
        <v>1</v>
      </c>
      <c r="G248">
        <v>40</v>
      </c>
      <c r="H248" t="s">
        <v>43</v>
      </c>
      <c r="I248" t="s">
        <v>30</v>
      </c>
      <c r="J248" t="s">
        <v>16</v>
      </c>
      <c r="K248" t="s">
        <v>17</v>
      </c>
    </row>
    <row r="249" spans="1:11" x14ac:dyDescent="0.25">
      <c r="A249" t="s">
        <v>301</v>
      </c>
      <c r="B249" s="1">
        <v>45721</v>
      </c>
      <c r="C249" t="s">
        <v>35</v>
      </c>
      <c r="D249" t="s">
        <v>36</v>
      </c>
      <c r="E249">
        <v>20</v>
      </c>
      <c r="F249">
        <v>2</v>
      </c>
      <c r="G249">
        <v>40</v>
      </c>
      <c r="H249" t="s">
        <v>72</v>
      </c>
      <c r="I249" t="s">
        <v>26</v>
      </c>
      <c r="J249" t="s">
        <v>16</v>
      </c>
      <c r="K249" t="s">
        <v>17</v>
      </c>
    </row>
    <row r="250" spans="1:11" x14ac:dyDescent="0.25">
      <c r="A250" t="s">
        <v>302</v>
      </c>
      <c r="B250" s="1">
        <v>45724</v>
      </c>
      <c r="C250" t="s">
        <v>33</v>
      </c>
      <c r="D250" t="s">
        <v>20</v>
      </c>
      <c r="E250">
        <v>150</v>
      </c>
      <c r="F250">
        <v>3</v>
      </c>
      <c r="G250">
        <v>450</v>
      </c>
      <c r="H250" t="s">
        <v>21</v>
      </c>
      <c r="I250" t="s">
        <v>15</v>
      </c>
      <c r="J250" t="s">
        <v>16</v>
      </c>
      <c r="K250" t="s">
        <v>17</v>
      </c>
    </row>
    <row r="251" spans="1:11" x14ac:dyDescent="0.25">
      <c r="A251" t="s">
        <v>303</v>
      </c>
      <c r="B251" s="1">
        <v>45707</v>
      </c>
      <c r="C251" t="s">
        <v>42</v>
      </c>
      <c r="D251" t="s">
        <v>20</v>
      </c>
      <c r="E251">
        <v>500</v>
      </c>
      <c r="F251">
        <v>4</v>
      </c>
      <c r="G251">
        <v>2000</v>
      </c>
      <c r="H251" t="s">
        <v>21</v>
      </c>
      <c r="I251" t="s">
        <v>63</v>
      </c>
      <c r="J251" t="s">
        <v>27</v>
      </c>
      <c r="K25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C11B3-4F92-4428-B882-BCE0E0E0C671}">
  <dimension ref="A1:M251"/>
  <sheetViews>
    <sheetView zoomScaleNormal="100" workbookViewId="0">
      <selection sqref="A1:B1048576"/>
    </sheetView>
  </sheetViews>
  <sheetFormatPr defaultColWidth="19.5703125" defaultRowHeight="15" x14ac:dyDescent="0.25"/>
  <cols>
    <col min="1" max="2" width="7" style="19"/>
    <col min="3" max="3" width="19.5703125" style="2"/>
    <col min="4" max="4" width="19.5703125" style="3"/>
    <col min="5" max="6" width="19.5703125" style="2"/>
    <col min="7" max="7" width="16" style="4" customWidth="1"/>
    <col min="8" max="8" width="17.28515625" style="5" customWidth="1"/>
    <col min="9" max="9" width="19.5703125" style="4"/>
    <col min="10" max="10" width="21" style="2" customWidth="1"/>
    <col min="11" max="11" width="23" style="2" customWidth="1"/>
    <col min="12" max="12" width="21.42578125" style="2" customWidth="1"/>
    <col min="13" max="16384" width="19.5703125" style="2"/>
  </cols>
  <sheetData>
    <row r="1" spans="3:13" x14ac:dyDescent="0.25">
      <c r="C1" s="2" t="s">
        <v>0</v>
      </c>
      <c r="D1" s="3" t="s">
        <v>1</v>
      </c>
      <c r="E1" s="2" t="s">
        <v>2</v>
      </c>
      <c r="F1" s="2" t="s">
        <v>3</v>
      </c>
      <c r="G1" s="4" t="s">
        <v>4</v>
      </c>
      <c r="H1" s="5" t="s">
        <v>5</v>
      </c>
      <c r="I1" s="4" t="s">
        <v>6</v>
      </c>
      <c r="J1" s="2" t="s">
        <v>7</v>
      </c>
      <c r="K1" s="2" t="s">
        <v>8</v>
      </c>
      <c r="L1" s="2" t="s">
        <v>9</v>
      </c>
      <c r="M1" s="2" t="s">
        <v>10</v>
      </c>
    </row>
    <row r="2" spans="3:13" x14ac:dyDescent="0.25">
      <c r="C2" s="2" t="s">
        <v>11</v>
      </c>
      <c r="D2" s="3">
        <v>45730</v>
      </c>
      <c r="E2" s="2" t="s">
        <v>12</v>
      </c>
      <c r="F2" s="2" t="s">
        <v>13</v>
      </c>
      <c r="G2" s="4">
        <v>60</v>
      </c>
      <c r="H2" s="5">
        <v>3</v>
      </c>
      <c r="I2" s="4">
        <v>180</v>
      </c>
      <c r="J2" s="2" t="s">
        <v>14</v>
      </c>
      <c r="K2" s="2" t="s">
        <v>15</v>
      </c>
      <c r="L2" s="2" t="s">
        <v>16</v>
      </c>
      <c r="M2" s="2" t="s">
        <v>17</v>
      </c>
    </row>
    <row r="3" spans="3:13" x14ac:dyDescent="0.25">
      <c r="C3" s="2" t="s">
        <v>18</v>
      </c>
      <c r="D3" s="3">
        <v>45736</v>
      </c>
      <c r="E3" s="2" t="s">
        <v>19</v>
      </c>
      <c r="F3" s="2" t="s">
        <v>20</v>
      </c>
      <c r="G3" s="4">
        <v>100</v>
      </c>
      <c r="H3" s="5">
        <v>4</v>
      </c>
      <c r="I3" s="4">
        <v>400</v>
      </c>
      <c r="J3" s="2" t="s">
        <v>21</v>
      </c>
      <c r="K3" s="2" t="s">
        <v>22</v>
      </c>
      <c r="L3" s="2" t="s">
        <v>16</v>
      </c>
      <c r="M3" s="2" t="s">
        <v>23</v>
      </c>
    </row>
    <row r="4" spans="3:13" x14ac:dyDescent="0.25">
      <c r="C4" s="2" t="s">
        <v>24</v>
      </c>
      <c r="D4" s="3">
        <v>45703</v>
      </c>
      <c r="E4" s="2" t="s">
        <v>12</v>
      </c>
      <c r="F4" s="2" t="s">
        <v>13</v>
      </c>
      <c r="G4" s="4">
        <v>60</v>
      </c>
      <c r="H4" s="5">
        <v>2</v>
      </c>
      <c r="I4" s="4">
        <v>120</v>
      </c>
      <c r="J4" s="2" t="s">
        <v>25</v>
      </c>
      <c r="K4" s="2" t="s">
        <v>26</v>
      </c>
      <c r="L4" s="2" t="s">
        <v>27</v>
      </c>
      <c r="M4" s="2" t="s">
        <v>17</v>
      </c>
    </row>
    <row r="5" spans="3:13" x14ac:dyDescent="0.25">
      <c r="C5" s="2" t="s">
        <v>28</v>
      </c>
      <c r="D5" s="3">
        <v>45707</v>
      </c>
      <c r="E5" s="2" t="s">
        <v>12</v>
      </c>
      <c r="F5" s="2" t="s">
        <v>13</v>
      </c>
      <c r="G5" s="4">
        <v>60</v>
      </c>
      <c r="H5" s="5">
        <v>3</v>
      </c>
      <c r="I5" s="4">
        <v>180</v>
      </c>
      <c r="J5" s="2" t="s">
        <v>29</v>
      </c>
      <c r="K5" s="2" t="s">
        <v>30</v>
      </c>
      <c r="L5" s="2" t="s">
        <v>31</v>
      </c>
      <c r="M5" s="2" t="s">
        <v>23</v>
      </c>
    </row>
    <row r="6" spans="3:13" x14ac:dyDescent="0.25">
      <c r="C6" s="2" t="s">
        <v>32</v>
      </c>
      <c r="D6" s="3">
        <v>45726</v>
      </c>
      <c r="E6" s="2" t="s">
        <v>33</v>
      </c>
      <c r="F6" s="2" t="s">
        <v>20</v>
      </c>
      <c r="G6" s="4">
        <v>150</v>
      </c>
      <c r="H6" s="5">
        <v>3</v>
      </c>
      <c r="I6" s="4">
        <v>450</v>
      </c>
      <c r="J6" s="2" t="s">
        <v>14</v>
      </c>
      <c r="K6" s="2" t="s">
        <v>15</v>
      </c>
      <c r="L6" s="2" t="s">
        <v>16</v>
      </c>
      <c r="M6" s="2" t="s">
        <v>23</v>
      </c>
    </row>
    <row r="7" spans="3:13" x14ac:dyDescent="0.25">
      <c r="C7" s="2" t="s">
        <v>34</v>
      </c>
      <c r="D7" s="3">
        <v>45730</v>
      </c>
      <c r="E7" s="2" t="s">
        <v>35</v>
      </c>
      <c r="F7" s="2" t="s">
        <v>36</v>
      </c>
      <c r="G7" s="4">
        <v>20</v>
      </c>
      <c r="H7" s="5">
        <v>1</v>
      </c>
      <c r="I7" s="4">
        <v>20</v>
      </c>
      <c r="J7" s="2" t="s">
        <v>25</v>
      </c>
      <c r="K7" s="2" t="s">
        <v>30</v>
      </c>
      <c r="L7" s="2" t="s">
        <v>31</v>
      </c>
      <c r="M7" s="2" t="s">
        <v>23</v>
      </c>
    </row>
    <row r="8" spans="3:13" x14ac:dyDescent="0.25">
      <c r="C8" s="2" t="s">
        <v>37</v>
      </c>
      <c r="D8" s="3">
        <v>45734</v>
      </c>
      <c r="E8" s="2" t="s">
        <v>33</v>
      </c>
      <c r="F8" s="2" t="s">
        <v>20</v>
      </c>
      <c r="G8" s="4">
        <v>150</v>
      </c>
      <c r="H8" s="5">
        <v>4</v>
      </c>
      <c r="I8" s="4">
        <v>600</v>
      </c>
      <c r="J8" s="2" t="s">
        <v>14</v>
      </c>
      <c r="K8" s="2" t="s">
        <v>38</v>
      </c>
      <c r="L8" s="2" t="s">
        <v>39</v>
      </c>
      <c r="M8" s="2" t="s">
        <v>40</v>
      </c>
    </row>
    <row r="9" spans="3:13" x14ac:dyDescent="0.25">
      <c r="C9" s="2" t="s">
        <v>41</v>
      </c>
      <c r="D9" s="3">
        <v>45718</v>
      </c>
      <c r="E9" s="2" t="s">
        <v>42</v>
      </c>
      <c r="F9" s="2" t="s">
        <v>20</v>
      </c>
      <c r="G9" s="4">
        <v>500</v>
      </c>
      <c r="H9" s="5">
        <v>1</v>
      </c>
      <c r="I9" s="4">
        <v>500</v>
      </c>
      <c r="J9" s="2" t="s">
        <v>43</v>
      </c>
      <c r="K9" s="2" t="s">
        <v>44</v>
      </c>
      <c r="L9" s="2" t="s">
        <v>39</v>
      </c>
      <c r="M9" s="2" t="s">
        <v>40</v>
      </c>
    </row>
    <row r="10" spans="3:13" x14ac:dyDescent="0.25">
      <c r="C10" s="2" t="s">
        <v>45</v>
      </c>
      <c r="D10" s="3">
        <v>45724</v>
      </c>
      <c r="E10" s="2" t="s">
        <v>35</v>
      </c>
      <c r="F10" s="2" t="s">
        <v>36</v>
      </c>
      <c r="G10" s="4">
        <v>20</v>
      </c>
      <c r="H10" s="5">
        <v>3</v>
      </c>
      <c r="I10" s="4">
        <v>60</v>
      </c>
      <c r="J10" s="2" t="s">
        <v>43</v>
      </c>
      <c r="K10" s="2" t="s">
        <v>46</v>
      </c>
      <c r="L10" s="2" t="s">
        <v>39</v>
      </c>
      <c r="M10" s="2" t="s">
        <v>40</v>
      </c>
    </row>
    <row r="11" spans="3:13" x14ac:dyDescent="0.25">
      <c r="C11" s="2" t="s">
        <v>47</v>
      </c>
      <c r="D11" s="3">
        <v>45728</v>
      </c>
      <c r="E11" s="2" t="s">
        <v>42</v>
      </c>
      <c r="F11" s="2" t="s">
        <v>20</v>
      </c>
      <c r="G11" s="4">
        <v>500</v>
      </c>
      <c r="H11" s="5">
        <v>1</v>
      </c>
      <c r="I11" s="4">
        <v>500</v>
      </c>
      <c r="J11" s="2" t="s">
        <v>21</v>
      </c>
      <c r="K11" s="2" t="s">
        <v>22</v>
      </c>
      <c r="L11" s="2" t="s">
        <v>31</v>
      </c>
      <c r="M11" s="2" t="s">
        <v>17</v>
      </c>
    </row>
    <row r="12" spans="3:13" x14ac:dyDescent="0.25">
      <c r="C12" s="2" t="s">
        <v>48</v>
      </c>
      <c r="D12" s="3">
        <v>45705</v>
      </c>
      <c r="E12" s="2" t="s">
        <v>49</v>
      </c>
      <c r="F12" s="2" t="s">
        <v>50</v>
      </c>
      <c r="G12" s="4">
        <v>15</v>
      </c>
      <c r="H12" s="5">
        <v>2</v>
      </c>
      <c r="I12" s="4">
        <v>30</v>
      </c>
      <c r="J12" s="2" t="s">
        <v>51</v>
      </c>
      <c r="K12" s="2" t="s">
        <v>46</v>
      </c>
      <c r="L12" s="2" t="s">
        <v>27</v>
      </c>
      <c r="M12" s="2" t="s">
        <v>23</v>
      </c>
    </row>
    <row r="13" spans="3:13" x14ac:dyDescent="0.25">
      <c r="C13" s="2" t="s">
        <v>52</v>
      </c>
      <c r="D13" s="3">
        <v>45729</v>
      </c>
      <c r="E13" s="2" t="s">
        <v>53</v>
      </c>
      <c r="F13" s="2" t="s">
        <v>36</v>
      </c>
      <c r="G13" s="4">
        <v>40</v>
      </c>
      <c r="H13" s="5">
        <v>4</v>
      </c>
      <c r="I13" s="4">
        <v>160</v>
      </c>
      <c r="J13" s="2" t="s">
        <v>54</v>
      </c>
      <c r="K13" s="2" t="s">
        <v>30</v>
      </c>
      <c r="L13" s="2" t="s">
        <v>31</v>
      </c>
      <c r="M13" s="2" t="s">
        <v>40</v>
      </c>
    </row>
    <row r="14" spans="3:13" x14ac:dyDescent="0.25">
      <c r="C14" s="2" t="s">
        <v>55</v>
      </c>
      <c r="D14" s="3">
        <v>45717</v>
      </c>
      <c r="E14" s="2" t="s">
        <v>56</v>
      </c>
      <c r="F14" s="2" t="s">
        <v>20</v>
      </c>
      <c r="G14" s="4">
        <v>800</v>
      </c>
      <c r="H14" s="5">
        <v>2</v>
      </c>
      <c r="I14" s="4">
        <v>1600</v>
      </c>
      <c r="J14" s="2" t="s">
        <v>57</v>
      </c>
      <c r="K14" s="2" t="s">
        <v>22</v>
      </c>
      <c r="L14" s="2" t="s">
        <v>58</v>
      </c>
      <c r="M14" s="2" t="s">
        <v>23</v>
      </c>
    </row>
    <row r="15" spans="3:13" x14ac:dyDescent="0.25">
      <c r="C15" s="2" t="s">
        <v>59</v>
      </c>
      <c r="D15" s="3">
        <v>45720</v>
      </c>
      <c r="E15" s="2" t="s">
        <v>60</v>
      </c>
      <c r="F15" s="2" t="s">
        <v>61</v>
      </c>
      <c r="G15" s="4">
        <v>600</v>
      </c>
      <c r="H15" s="5">
        <v>3</v>
      </c>
      <c r="I15" s="4">
        <v>1800</v>
      </c>
      <c r="J15" s="2" t="s">
        <v>54</v>
      </c>
      <c r="K15" s="2" t="s">
        <v>44</v>
      </c>
      <c r="L15" s="2" t="s">
        <v>31</v>
      </c>
      <c r="M15" s="2" t="s">
        <v>17</v>
      </c>
    </row>
    <row r="16" spans="3:13" x14ac:dyDescent="0.25">
      <c r="C16" s="2" t="s">
        <v>62</v>
      </c>
      <c r="D16" s="3">
        <v>45708</v>
      </c>
      <c r="E16" s="2" t="s">
        <v>33</v>
      </c>
      <c r="F16" s="2" t="s">
        <v>20</v>
      </c>
      <c r="G16" s="4">
        <v>150</v>
      </c>
      <c r="H16" s="5">
        <v>4</v>
      </c>
      <c r="I16" s="4">
        <v>600</v>
      </c>
      <c r="J16" s="2" t="s">
        <v>25</v>
      </c>
      <c r="K16" s="2" t="s">
        <v>63</v>
      </c>
      <c r="L16" s="2" t="s">
        <v>31</v>
      </c>
      <c r="M16" s="2" t="s">
        <v>40</v>
      </c>
    </row>
    <row r="17" spans="3:13" x14ac:dyDescent="0.25">
      <c r="C17" s="2" t="s">
        <v>64</v>
      </c>
      <c r="D17" s="3">
        <v>45714</v>
      </c>
      <c r="E17" s="2" t="s">
        <v>65</v>
      </c>
      <c r="F17" s="2" t="s">
        <v>61</v>
      </c>
      <c r="G17" s="4">
        <v>1200</v>
      </c>
      <c r="H17" s="5">
        <v>1</v>
      </c>
      <c r="I17" s="4">
        <v>1200</v>
      </c>
      <c r="J17" s="2" t="s">
        <v>25</v>
      </c>
      <c r="K17" s="2" t="s">
        <v>46</v>
      </c>
      <c r="L17" s="2" t="s">
        <v>31</v>
      </c>
      <c r="M17" s="2" t="s">
        <v>17</v>
      </c>
    </row>
    <row r="18" spans="3:13" x14ac:dyDescent="0.25">
      <c r="C18" s="2" t="s">
        <v>66</v>
      </c>
      <c r="D18" s="3">
        <v>45748</v>
      </c>
      <c r="E18" s="2" t="s">
        <v>35</v>
      </c>
      <c r="F18" s="2" t="s">
        <v>36</v>
      </c>
      <c r="G18" s="4">
        <v>20</v>
      </c>
      <c r="H18" s="5">
        <v>1</v>
      </c>
      <c r="I18" s="4">
        <v>20</v>
      </c>
      <c r="J18" s="2" t="s">
        <v>14</v>
      </c>
      <c r="K18" s="2" t="s">
        <v>15</v>
      </c>
      <c r="L18" s="2" t="s">
        <v>27</v>
      </c>
      <c r="M18" s="2" t="s">
        <v>40</v>
      </c>
    </row>
    <row r="19" spans="3:13" x14ac:dyDescent="0.25">
      <c r="C19" s="2" t="s">
        <v>67</v>
      </c>
      <c r="D19" s="3">
        <v>45698</v>
      </c>
      <c r="E19" s="2" t="s">
        <v>42</v>
      </c>
      <c r="F19" s="2" t="s">
        <v>20</v>
      </c>
      <c r="G19" s="4">
        <v>500</v>
      </c>
      <c r="H19" s="5">
        <v>2</v>
      </c>
      <c r="I19" s="4">
        <v>1000</v>
      </c>
      <c r="J19" s="2" t="s">
        <v>54</v>
      </c>
      <c r="K19" s="2" t="s">
        <v>68</v>
      </c>
      <c r="L19" s="2" t="s">
        <v>27</v>
      </c>
      <c r="M19" s="2" t="s">
        <v>40</v>
      </c>
    </row>
    <row r="20" spans="3:13" x14ac:dyDescent="0.25">
      <c r="C20" s="2" t="s">
        <v>69</v>
      </c>
      <c r="D20" s="3">
        <v>45738</v>
      </c>
      <c r="E20" s="2" t="s">
        <v>12</v>
      </c>
      <c r="F20" s="2" t="s">
        <v>13</v>
      </c>
      <c r="G20" s="4">
        <v>60</v>
      </c>
      <c r="H20" s="5">
        <v>3</v>
      </c>
      <c r="I20" s="4">
        <v>180</v>
      </c>
      <c r="J20" s="2" t="s">
        <v>29</v>
      </c>
      <c r="K20" s="2" t="s">
        <v>38</v>
      </c>
      <c r="L20" s="2" t="s">
        <v>31</v>
      </c>
      <c r="M20" s="2" t="s">
        <v>40</v>
      </c>
    </row>
    <row r="21" spans="3:13" x14ac:dyDescent="0.25">
      <c r="C21" s="2" t="s">
        <v>70</v>
      </c>
      <c r="D21" s="3">
        <v>45723</v>
      </c>
      <c r="E21" s="2" t="s">
        <v>19</v>
      </c>
      <c r="F21" s="2" t="s">
        <v>20</v>
      </c>
      <c r="G21" s="4">
        <v>100</v>
      </c>
      <c r="H21" s="5">
        <v>4</v>
      </c>
      <c r="I21" s="4">
        <v>400</v>
      </c>
      <c r="J21" s="2" t="s">
        <v>29</v>
      </c>
      <c r="K21" s="2" t="s">
        <v>63</v>
      </c>
      <c r="L21" s="2" t="s">
        <v>16</v>
      </c>
      <c r="M21" s="2" t="s">
        <v>23</v>
      </c>
    </row>
    <row r="22" spans="3:13" x14ac:dyDescent="0.25">
      <c r="C22" s="2" t="s">
        <v>71</v>
      </c>
      <c r="D22" s="3">
        <v>45693</v>
      </c>
      <c r="E22" s="2" t="s">
        <v>19</v>
      </c>
      <c r="F22" s="2" t="s">
        <v>20</v>
      </c>
      <c r="G22" s="4">
        <v>100</v>
      </c>
      <c r="H22" s="5">
        <v>3</v>
      </c>
      <c r="I22" s="4">
        <v>300</v>
      </c>
      <c r="J22" s="2" t="s">
        <v>72</v>
      </c>
      <c r="K22" s="2" t="s">
        <v>44</v>
      </c>
      <c r="L22" s="2" t="s">
        <v>16</v>
      </c>
      <c r="M22" s="2" t="s">
        <v>17</v>
      </c>
    </row>
    <row r="23" spans="3:13" x14ac:dyDescent="0.25">
      <c r="C23" s="2" t="s">
        <v>73</v>
      </c>
      <c r="D23" s="3">
        <v>45723</v>
      </c>
      <c r="E23" s="2" t="s">
        <v>65</v>
      </c>
      <c r="F23" s="2" t="s">
        <v>61</v>
      </c>
      <c r="G23" s="4">
        <v>1200</v>
      </c>
      <c r="H23" s="5">
        <v>4</v>
      </c>
      <c r="I23" s="4">
        <v>4800</v>
      </c>
      <c r="J23" s="2" t="s">
        <v>29</v>
      </c>
      <c r="K23" s="2" t="s">
        <v>38</v>
      </c>
      <c r="L23" s="2" t="s">
        <v>31</v>
      </c>
      <c r="M23" s="2" t="s">
        <v>23</v>
      </c>
    </row>
    <row r="24" spans="3:13" x14ac:dyDescent="0.25">
      <c r="C24" s="2" t="s">
        <v>74</v>
      </c>
      <c r="D24" s="3">
        <v>45711</v>
      </c>
      <c r="E24" s="2" t="s">
        <v>49</v>
      </c>
      <c r="F24" s="2" t="s">
        <v>50</v>
      </c>
      <c r="G24" s="4">
        <v>15</v>
      </c>
      <c r="H24" s="5">
        <v>1</v>
      </c>
      <c r="I24" s="4">
        <v>15</v>
      </c>
      <c r="J24" s="2" t="s">
        <v>14</v>
      </c>
      <c r="K24" s="2" t="s">
        <v>38</v>
      </c>
      <c r="L24" s="2" t="s">
        <v>31</v>
      </c>
      <c r="M24" s="2" t="s">
        <v>23</v>
      </c>
    </row>
    <row r="25" spans="3:13" x14ac:dyDescent="0.25">
      <c r="C25" s="2" t="s">
        <v>75</v>
      </c>
      <c r="D25" s="3">
        <v>45740</v>
      </c>
      <c r="E25" s="2" t="s">
        <v>65</v>
      </c>
      <c r="F25" s="2" t="s">
        <v>61</v>
      </c>
      <c r="G25" s="4">
        <v>1200</v>
      </c>
      <c r="H25" s="5">
        <v>3</v>
      </c>
      <c r="I25" s="4">
        <v>3600</v>
      </c>
      <c r="J25" s="2" t="s">
        <v>72</v>
      </c>
      <c r="K25" s="2" t="s">
        <v>30</v>
      </c>
      <c r="L25" s="2" t="s">
        <v>31</v>
      </c>
      <c r="M25" s="2" t="s">
        <v>17</v>
      </c>
    </row>
    <row r="26" spans="3:13" x14ac:dyDescent="0.25">
      <c r="C26" s="2" t="s">
        <v>76</v>
      </c>
      <c r="D26" s="3">
        <v>45718</v>
      </c>
      <c r="E26" s="2" t="s">
        <v>49</v>
      </c>
      <c r="F26" s="2" t="s">
        <v>50</v>
      </c>
      <c r="G26" s="4">
        <v>15</v>
      </c>
      <c r="H26" s="5">
        <v>5</v>
      </c>
      <c r="I26" s="4">
        <v>75</v>
      </c>
      <c r="J26" s="2" t="s">
        <v>43</v>
      </c>
      <c r="K26" s="2" t="s">
        <v>63</v>
      </c>
      <c r="L26" s="2" t="s">
        <v>27</v>
      </c>
      <c r="M26" s="2" t="s">
        <v>40</v>
      </c>
    </row>
    <row r="27" spans="3:13" x14ac:dyDescent="0.25">
      <c r="C27" s="2" t="s">
        <v>77</v>
      </c>
      <c r="D27" s="3">
        <v>45702</v>
      </c>
      <c r="E27" s="2" t="s">
        <v>60</v>
      </c>
      <c r="F27" s="2" t="s">
        <v>61</v>
      </c>
      <c r="G27" s="4">
        <v>600</v>
      </c>
      <c r="H27" s="5">
        <v>1</v>
      </c>
      <c r="I27" s="4">
        <v>600</v>
      </c>
      <c r="J27" s="2" t="s">
        <v>29</v>
      </c>
      <c r="K27" s="2" t="s">
        <v>46</v>
      </c>
      <c r="L27" s="2" t="s">
        <v>16</v>
      </c>
      <c r="M27" s="2" t="s">
        <v>17</v>
      </c>
    </row>
    <row r="28" spans="3:13" x14ac:dyDescent="0.25">
      <c r="C28" s="2" t="s">
        <v>78</v>
      </c>
      <c r="D28" s="3">
        <v>45695</v>
      </c>
      <c r="E28" s="2" t="s">
        <v>35</v>
      </c>
      <c r="F28" s="2" t="s">
        <v>36</v>
      </c>
      <c r="G28" s="4">
        <v>20</v>
      </c>
      <c r="H28" s="5">
        <v>1</v>
      </c>
      <c r="I28" s="4">
        <v>20</v>
      </c>
      <c r="J28" s="2" t="s">
        <v>57</v>
      </c>
      <c r="K28" s="2" t="s">
        <v>15</v>
      </c>
      <c r="L28" s="2" t="s">
        <v>27</v>
      </c>
      <c r="M28" s="2" t="s">
        <v>23</v>
      </c>
    </row>
    <row r="29" spans="3:13" x14ac:dyDescent="0.25">
      <c r="C29" s="2" t="s">
        <v>79</v>
      </c>
      <c r="D29" s="3">
        <v>45691</v>
      </c>
      <c r="E29" s="2" t="s">
        <v>19</v>
      </c>
      <c r="F29" s="2" t="s">
        <v>20</v>
      </c>
      <c r="G29" s="4">
        <v>100</v>
      </c>
      <c r="H29" s="5">
        <v>1</v>
      </c>
      <c r="I29" s="4">
        <v>100</v>
      </c>
      <c r="J29" s="2" t="s">
        <v>80</v>
      </c>
      <c r="K29" s="2" t="s">
        <v>81</v>
      </c>
      <c r="L29" s="2" t="s">
        <v>27</v>
      </c>
      <c r="M29" s="2" t="s">
        <v>40</v>
      </c>
    </row>
    <row r="30" spans="3:13" x14ac:dyDescent="0.25">
      <c r="C30" s="2" t="s">
        <v>82</v>
      </c>
      <c r="D30" s="3">
        <v>45700</v>
      </c>
      <c r="E30" s="2" t="s">
        <v>42</v>
      </c>
      <c r="F30" s="2" t="s">
        <v>20</v>
      </c>
      <c r="G30" s="4">
        <v>500</v>
      </c>
      <c r="H30" s="5">
        <v>1</v>
      </c>
      <c r="I30" s="4">
        <v>500</v>
      </c>
      <c r="J30" s="2" t="s">
        <v>43</v>
      </c>
      <c r="K30" s="2" t="s">
        <v>26</v>
      </c>
      <c r="L30" s="2" t="s">
        <v>31</v>
      </c>
      <c r="M30" s="2" t="s">
        <v>17</v>
      </c>
    </row>
    <row r="31" spans="3:13" x14ac:dyDescent="0.25">
      <c r="C31" s="2" t="s">
        <v>83</v>
      </c>
      <c r="D31" s="3">
        <v>45698</v>
      </c>
      <c r="E31" s="2" t="s">
        <v>60</v>
      </c>
      <c r="F31" s="2" t="s">
        <v>61</v>
      </c>
      <c r="G31" s="4">
        <v>600</v>
      </c>
      <c r="H31" s="5">
        <v>3</v>
      </c>
      <c r="I31" s="4">
        <v>1800</v>
      </c>
      <c r="J31" s="2" t="s">
        <v>21</v>
      </c>
      <c r="K31" s="2" t="s">
        <v>30</v>
      </c>
      <c r="L31" s="2" t="s">
        <v>58</v>
      </c>
      <c r="M31" s="2" t="s">
        <v>17</v>
      </c>
    </row>
    <row r="32" spans="3:13" x14ac:dyDescent="0.25">
      <c r="C32" s="2" t="s">
        <v>84</v>
      </c>
      <c r="D32" s="3">
        <v>45740</v>
      </c>
      <c r="E32" s="2" t="s">
        <v>42</v>
      </c>
      <c r="F32" s="2" t="s">
        <v>20</v>
      </c>
      <c r="G32" s="4">
        <v>500</v>
      </c>
      <c r="H32" s="5">
        <v>1</v>
      </c>
      <c r="I32" s="4">
        <v>500</v>
      </c>
      <c r="J32" s="2" t="s">
        <v>25</v>
      </c>
      <c r="K32" s="2" t="s">
        <v>38</v>
      </c>
      <c r="L32" s="2" t="s">
        <v>58</v>
      </c>
      <c r="M32" s="2" t="s">
        <v>23</v>
      </c>
    </row>
    <row r="33" spans="3:13" x14ac:dyDescent="0.25">
      <c r="C33" s="2" t="s">
        <v>85</v>
      </c>
      <c r="D33" s="3">
        <v>45726</v>
      </c>
      <c r="E33" s="2" t="s">
        <v>42</v>
      </c>
      <c r="F33" s="2" t="s">
        <v>20</v>
      </c>
      <c r="G33" s="4">
        <v>500</v>
      </c>
      <c r="H33" s="5">
        <v>4</v>
      </c>
      <c r="I33" s="4">
        <v>2000</v>
      </c>
      <c r="J33" s="2" t="s">
        <v>54</v>
      </c>
      <c r="K33" s="2" t="s">
        <v>63</v>
      </c>
      <c r="L33" s="2" t="s">
        <v>39</v>
      </c>
      <c r="M33" s="2" t="s">
        <v>23</v>
      </c>
    </row>
    <row r="34" spans="3:13" x14ac:dyDescent="0.25">
      <c r="C34" s="2" t="s">
        <v>86</v>
      </c>
      <c r="D34" s="3">
        <v>45692</v>
      </c>
      <c r="E34" s="2" t="s">
        <v>49</v>
      </c>
      <c r="F34" s="2" t="s">
        <v>50</v>
      </c>
      <c r="G34" s="4">
        <v>15</v>
      </c>
      <c r="H34" s="5">
        <v>1</v>
      </c>
      <c r="I34" s="4">
        <v>15</v>
      </c>
      <c r="J34" s="2" t="s">
        <v>29</v>
      </c>
      <c r="K34" s="2" t="s">
        <v>15</v>
      </c>
      <c r="L34" s="2" t="s">
        <v>16</v>
      </c>
      <c r="M34" s="2" t="s">
        <v>17</v>
      </c>
    </row>
    <row r="35" spans="3:13" x14ac:dyDescent="0.25">
      <c r="C35" s="2" t="s">
        <v>87</v>
      </c>
      <c r="D35" s="3">
        <v>45749</v>
      </c>
      <c r="E35" s="2" t="s">
        <v>35</v>
      </c>
      <c r="F35" s="2" t="s">
        <v>36</v>
      </c>
      <c r="G35" s="4">
        <v>20</v>
      </c>
      <c r="H35" s="5">
        <v>5</v>
      </c>
      <c r="I35" s="4">
        <v>100</v>
      </c>
      <c r="J35" s="2" t="s">
        <v>80</v>
      </c>
      <c r="K35" s="2" t="s">
        <v>15</v>
      </c>
      <c r="L35" s="2" t="s">
        <v>31</v>
      </c>
      <c r="M35" s="2" t="s">
        <v>23</v>
      </c>
    </row>
    <row r="36" spans="3:13" x14ac:dyDescent="0.25">
      <c r="C36" s="2" t="s">
        <v>88</v>
      </c>
      <c r="D36" s="3">
        <v>45749</v>
      </c>
      <c r="E36" s="2" t="s">
        <v>56</v>
      </c>
      <c r="F36" s="2" t="s">
        <v>20</v>
      </c>
      <c r="G36" s="4">
        <v>800</v>
      </c>
      <c r="H36" s="5">
        <v>3</v>
      </c>
      <c r="I36" s="4">
        <v>2400</v>
      </c>
      <c r="J36" s="2" t="s">
        <v>14</v>
      </c>
      <c r="K36" s="2" t="s">
        <v>26</v>
      </c>
      <c r="L36" s="2" t="s">
        <v>27</v>
      </c>
      <c r="M36" s="2" t="s">
        <v>40</v>
      </c>
    </row>
    <row r="37" spans="3:13" x14ac:dyDescent="0.25">
      <c r="C37" s="2" t="s">
        <v>89</v>
      </c>
      <c r="D37" s="3">
        <v>45697</v>
      </c>
      <c r="E37" s="2" t="s">
        <v>65</v>
      </c>
      <c r="F37" s="2" t="s">
        <v>61</v>
      </c>
      <c r="G37" s="4">
        <v>1200</v>
      </c>
      <c r="H37" s="5">
        <v>2</v>
      </c>
      <c r="I37" s="4">
        <v>2400</v>
      </c>
      <c r="J37" s="2" t="s">
        <v>43</v>
      </c>
      <c r="K37" s="2" t="s">
        <v>46</v>
      </c>
      <c r="L37" s="2" t="s">
        <v>39</v>
      </c>
      <c r="M37" s="2" t="s">
        <v>17</v>
      </c>
    </row>
    <row r="38" spans="3:13" x14ac:dyDescent="0.25">
      <c r="C38" s="2" t="s">
        <v>90</v>
      </c>
      <c r="D38" s="3">
        <v>45704</v>
      </c>
      <c r="E38" s="2" t="s">
        <v>19</v>
      </c>
      <c r="F38" s="2" t="s">
        <v>20</v>
      </c>
      <c r="G38" s="4">
        <v>100</v>
      </c>
      <c r="H38" s="5">
        <v>3</v>
      </c>
      <c r="I38" s="4">
        <v>300</v>
      </c>
      <c r="J38" s="2" t="s">
        <v>54</v>
      </c>
      <c r="K38" s="2" t="s">
        <v>15</v>
      </c>
      <c r="L38" s="2" t="s">
        <v>16</v>
      </c>
      <c r="M38" s="2" t="s">
        <v>17</v>
      </c>
    </row>
    <row r="39" spans="3:13" x14ac:dyDescent="0.25">
      <c r="C39" s="2" t="s">
        <v>91</v>
      </c>
      <c r="D39" s="3">
        <v>45742</v>
      </c>
      <c r="E39" s="2" t="s">
        <v>56</v>
      </c>
      <c r="F39" s="2" t="s">
        <v>20</v>
      </c>
      <c r="G39" s="4">
        <v>800</v>
      </c>
      <c r="H39" s="5">
        <v>3</v>
      </c>
      <c r="I39" s="4">
        <v>2400</v>
      </c>
      <c r="J39" s="2" t="s">
        <v>29</v>
      </c>
      <c r="K39" s="2" t="s">
        <v>81</v>
      </c>
      <c r="L39" s="2" t="s">
        <v>27</v>
      </c>
      <c r="M39" s="2" t="s">
        <v>40</v>
      </c>
    </row>
    <row r="40" spans="3:13" x14ac:dyDescent="0.25">
      <c r="C40" s="2" t="s">
        <v>92</v>
      </c>
      <c r="D40" s="3">
        <v>45718</v>
      </c>
      <c r="E40" s="2" t="s">
        <v>56</v>
      </c>
      <c r="F40" s="2" t="s">
        <v>20</v>
      </c>
      <c r="G40" s="4">
        <v>800</v>
      </c>
      <c r="H40" s="5">
        <v>2</v>
      </c>
      <c r="I40" s="4">
        <v>1600</v>
      </c>
      <c r="J40" s="2" t="s">
        <v>29</v>
      </c>
      <c r="K40" s="2" t="s">
        <v>22</v>
      </c>
      <c r="L40" s="2" t="s">
        <v>39</v>
      </c>
      <c r="M40" s="2" t="s">
        <v>40</v>
      </c>
    </row>
    <row r="41" spans="3:13" x14ac:dyDescent="0.25">
      <c r="C41" s="2" t="s">
        <v>93</v>
      </c>
      <c r="D41" s="3">
        <v>45742</v>
      </c>
      <c r="E41" s="2" t="s">
        <v>33</v>
      </c>
      <c r="F41" s="2" t="s">
        <v>20</v>
      </c>
      <c r="G41" s="4">
        <v>150</v>
      </c>
      <c r="H41" s="5">
        <v>1</v>
      </c>
      <c r="I41" s="4">
        <v>150</v>
      </c>
      <c r="J41" s="2" t="s">
        <v>21</v>
      </c>
      <c r="K41" s="2" t="s">
        <v>63</v>
      </c>
      <c r="L41" s="2" t="s">
        <v>58</v>
      </c>
      <c r="M41" s="2" t="s">
        <v>23</v>
      </c>
    </row>
    <row r="42" spans="3:13" x14ac:dyDescent="0.25">
      <c r="C42" s="2" t="s">
        <v>94</v>
      </c>
      <c r="D42" s="3">
        <v>45708</v>
      </c>
      <c r="E42" s="2" t="s">
        <v>49</v>
      </c>
      <c r="F42" s="2" t="s">
        <v>50</v>
      </c>
      <c r="G42" s="4">
        <v>15</v>
      </c>
      <c r="H42" s="5">
        <v>1</v>
      </c>
      <c r="I42" s="4">
        <v>15</v>
      </c>
      <c r="J42" s="2" t="s">
        <v>80</v>
      </c>
      <c r="K42" s="2" t="s">
        <v>44</v>
      </c>
      <c r="L42" s="2" t="s">
        <v>31</v>
      </c>
      <c r="M42" s="2" t="s">
        <v>17</v>
      </c>
    </row>
    <row r="43" spans="3:13" x14ac:dyDescent="0.25">
      <c r="C43" s="2" t="s">
        <v>95</v>
      </c>
      <c r="D43" s="3">
        <v>45733</v>
      </c>
      <c r="E43" s="2" t="s">
        <v>19</v>
      </c>
      <c r="F43" s="2" t="s">
        <v>20</v>
      </c>
      <c r="G43" s="4">
        <v>100</v>
      </c>
      <c r="H43" s="5">
        <v>3</v>
      </c>
      <c r="I43" s="4">
        <v>300</v>
      </c>
      <c r="J43" s="2" t="s">
        <v>80</v>
      </c>
      <c r="K43" s="2" t="s">
        <v>81</v>
      </c>
      <c r="L43" s="2" t="s">
        <v>27</v>
      </c>
      <c r="M43" s="2" t="s">
        <v>17</v>
      </c>
    </row>
    <row r="44" spans="3:13" x14ac:dyDescent="0.25">
      <c r="C44" s="2" t="s">
        <v>96</v>
      </c>
      <c r="D44" s="3">
        <v>45696</v>
      </c>
      <c r="E44" s="2" t="s">
        <v>35</v>
      </c>
      <c r="F44" s="2" t="s">
        <v>36</v>
      </c>
      <c r="G44" s="4">
        <v>20</v>
      </c>
      <c r="H44" s="5">
        <v>4</v>
      </c>
      <c r="I44" s="4">
        <v>80</v>
      </c>
      <c r="J44" s="2" t="s">
        <v>80</v>
      </c>
      <c r="K44" s="2" t="s">
        <v>26</v>
      </c>
      <c r="L44" s="2" t="s">
        <v>31</v>
      </c>
      <c r="M44" s="2" t="s">
        <v>23</v>
      </c>
    </row>
    <row r="45" spans="3:13" x14ac:dyDescent="0.25">
      <c r="C45" s="2" t="s">
        <v>97</v>
      </c>
      <c r="D45" s="3">
        <v>45740</v>
      </c>
      <c r="E45" s="2" t="s">
        <v>33</v>
      </c>
      <c r="F45" s="2" t="s">
        <v>20</v>
      </c>
      <c r="G45" s="4">
        <v>150</v>
      </c>
      <c r="H45" s="5">
        <v>1</v>
      </c>
      <c r="I45" s="4">
        <v>150</v>
      </c>
      <c r="J45" s="2" t="s">
        <v>72</v>
      </c>
      <c r="K45" s="2" t="s">
        <v>38</v>
      </c>
      <c r="L45" s="2" t="s">
        <v>16</v>
      </c>
      <c r="M45" s="2" t="s">
        <v>23</v>
      </c>
    </row>
    <row r="46" spans="3:13" x14ac:dyDescent="0.25">
      <c r="C46" s="2" t="s">
        <v>98</v>
      </c>
      <c r="D46" s="3">
        <v>45731</v>
      </c>
      <c r="E46" s="2" t="s">
        <v>65</v>
      </c>
      <c r="F46" s="2" t="s">
        <v>61</v>
      </c>
      <c r="G46" s="4">
        <v>1200</v>
      </c>
      <c r="H46" s="5">
        <v>3</v>
      </c>
      <c r="I46" s="4">
        <v>3600</v>
      </c>
      <c r="J46" s="2" t="s">
        <v>57</v>
      </c>
      <c r="K46" s="2" t="s">
        <v>15</v>
      </c>
      <c r="L46" s="2" t="s">
        <v>31</v>
      </c>
      <c r="M46" s="2" t="s">
        <v>23</v>
      </c>
    </row>
    <row r="47" spans="3:13" x14ac:dyDescent="0.25">
      <c r="C47" s="2" t="s">
        <v>99</v>
      </c>
      <c r="D47" s="3">
        <v>45722</v>
      </c>
      <c r="E47" s="2" t="s">
        <v>12</v>
      </c>
      <c r="F47" s="2" t="s">
        <v>13</v>
      </c>
      <c r="G47" s="4">
        <v>60</v>
      </c>
      <c r="H47" s="5">
        <v>2</v>
      </c>
      <c r="I47" s="4">
        <v>120</v>
      </c>
      <c r="J47" s="2" t="s">
        <v>51</v>
      </c>
      <c r="K47" s="2" t="s">
        <v>38</v>
      </c>
      <c r="L47" s="2" t="s">
        <v>16</v>
      </c>
      <c r="M47" s="2" t="s">
        <v>17</v>
      </c>
    </row>
    <row r="48" spans="3:13" x14ac:dyDescent="0.25">
      <c r="C48" s="2" t="s">
        <v>100</v>
      </c>
      <c r="D48" s="3">
        <v>45742</v>
      </c>
      <c r="E48" s="2" t="s">
        <v>35</v>
      </c>
      <c r="F48" s="2" t="s">
        <v>36</v>
      </c>
      <c r="G48" s="4">
        <v>20</v>
      </c>
      <c r="H48" s="5">
        <v>2</v>
      </c>
      <c r="I48" s="4">
        <v>40</v>
      </c>
      <c r="J48" s="2" t="s">
        <v>72</v>
      </c>
      <c r="K48" s="2" t="s">
        <v>44</v>
      </c>
      <c r="L48" s="2" t="s">
        <v>58</v>
      </c>
      <c r="M48" s="2" t="s">
        <v>17</v>
      </c>
    </row>
    <row r="49" spans="3:13" x14ac:dyDescent="0.25">
      <c r="C49" s="2" t="s">
        <v>101</v>
      </c>
      <c r="D49" s="3">
        <v>45699</v>
      </c>
      <c r="E49" s="2" t="s">
        <v>35</v>
      </c>
      <c r="F49" s="2" t="s">
        <v>36</v>
      </c>
      <c r="G49" s="4">
        <v>20</v>
      </c>
      <c r="H49" s="5">
        <v>5</v>
      </c>
      <c r="I49" s="4">
        <v>100</v>
      </c>
      <c r="J49" s="2" t="s">
        <v>80</v>
      </c>
      <c r="K49" s="2" t="s">
        <v>26</v>
      </c>
      <c r="L49" s="2" t="s">
        <v>27</v>
      </c>
      <c r="M49" s="2" t="s">
        <v>40</v>
      </c>
    </row>
    <row r="50" spans="3:13" x14ac:dyDescent="0.25">
      <c r="C50" s="2" t="s">
        <v>102</v>
      </c>
      <c r="D50" s="3">
        <v>45706</v>
      </c>
      <c r="E50" s="2" t="s">
        <v>42</v>
      </c>
      <c r="F50" s="2" t="s">
        <v>20</v>
      </c>
      <c r="G50" s="4">
        <v>500</v>
      </c>
      <c r="H50" s="5">
        <v>4</v>
      </c>
      <c r="I50" s="4">
        <v>2000</v>
      </c>
      <c r="J50" s="2" t="s">
        <v>14</v>
      </c>
      <c r="K50" s="2" t="s">
        <v>81</v>
      </c>
      <c r="L50" s="2" t="s">
        <v>16</v>
      </c>
      <c r="M50" s="2" t="s">
        <v>40</v>
      </c>
    </row>
    <row r="51" spans="3:13" x14ac:dyDescent="0.25">
      <c r="C51" s="2" t="s">
        <v>103</v>
      </c>
      <c r="D51" s="3">
        <v>45730</v>
      </c>
      <c r="E51" s="2" t="s">
        <v>53</v>
      </c>
      <c r="F51" s="2" t="s">
        <v>36</v>
      </c>
      <c r="G51" s="4">
        <v>40</v>
      </c>
      <c r="H51" s="5">
        <v>3</v>
      </c>
      <c r="I51" s="4">
        <v>120</v>
      </c>
      <c r="J51" s="2" t="s">
        <v>25</v>
      </c>
      <c r="K51" s="2" t="s">
        <v>46</v>
      </c>
      <c r="L51" s="2" t="s">
        <v>58</v>
      </c>
      <c r="M51" s="2" t="s">
        <v>40</v>
      </c>
    </row>
    <row r="52" spans="3:13" x14ac:dyDescent="0.25">
      <c r="C52" s="2" t="s">
        <v>104</v>
      </c>
      <c r="D52" s="3">
        <v>45707</v>
      </c>
      <c r="E52" s="2" t="s">
        <v>49</v>
      </c>
      <c r="F52" s="2" t="s">
        <v>50</v>
      </c>
      <c r="G52" s="4">
        <v>15</v>
      </c>
      <c r="H52" s="5">
        <v>1</v>
      </c>
      <c r="I52" s="4">
        <v>15</v>
      </c>
      <c r="J52" s="2" t="s">
        <v>14</v>
      </c>
      <c r="K52" s="2" t="s">
        <v>38</v>
      </c>
      <c r="L52" s="2" t="s">
        <v>58</v>
      </c>
      <c r="M52" s="2" t="s">
        <v>17</v>
      </c>
    </row>
    <row r="53" spans="3:13" x14ac:dyDescent="0.25">
      <c r="C53" s="2" t="s">
        <v>105</v>
      </c>
      <c r="D53" s="3">
        <v>45712</v>
      </c>
      <c r="E53" s="2" t="s">
        <v>56</v>
      </c>
      <c r="F53" s="2" t="s">
        <v>20</v>
      </c>
      <c r="G53" s="4">
        <v>800</v>
      </c>
      <c r="H53" s="5">
        <v>3</v>
      </c>
      <c r="I53" s="4">
        <v>2400</v>
      </c>
      <c r="J53" s="2" t="s">
        <v>25</v>
      </c>
      <c r="K53" s="2" t="s">
        <v>22</v>
      </c>
      <c r="L53" s="2" t="s">
        <v>31</v>
      </c>
      <c r="M53" s="2" t="s">
        <v>23</v>
      </c>
    </row>
    <row r="54" spans="3:13" x14ac:dyDescent="0.25">
      <c r="C54" s="2" t="s">
        <v>106</v>
      </c>
      <c r="D54" s="3">
        <v>45740</v>
      </c>
      <c r="E54" s="2" t="s">
        <v>12</v>
      </c>
      <c r="F54" s="2" t="s">
        <v>13</v>
      </c>
      <c r="G54" s="4">
        <v>60</v>
      </c>
      <c r="H54" s="5">
        <v>4</v>
      </c>
      <c r="I54" s="4">
        <v>240</v>
      </c>
      <c r="J54" s="2" t="s">
        <v>21</v>
      </c>
      <c r="K54" s="2" t="s">
        <v>68</v>
      </c>
      <c r="L54" s="2" t="s">
        <v>39</v>
      </c>
      <c r="M54" s="2" t="s">
        <v>40</v>
      </c>
    </row>
    <row r="55" spans="3:13" x14ac:dyDescent="0.25">
      <c r="C55" s="2" t="s">
        <v>107</v>
      </c>
      <c r="D55" s="3">
        <v>45731</v>
      </c>
      <c r="E55" s="2" t="s">
        <v>33</v>
      </c>
      <c r="F55" s="2" t="s">
        <v>20</v>
      </c>
      <c r="G55" s="4">
        <v>150</v>
      </c>
      <c r="H55" s="5">
        <v>3</v>
      </c>
      <c r="I55" s="4">
        <v>450</v>
      </c>
      <c r="J55" s="2" t="s">
        <v>51</v>
      </c>
      <c r="K55" s="2" t="s">
        <v>46</v>
      </c>
      <c r="L55" s="2" t="s">
        <v>58</v>
      </c>
      <c r="M55" s="2" t="s">
        <v>23</v>
      </c>
    </row>
    <row r="56" spans="3:13" x14ac:dyDescent="0.25">
      <c r="C56" s="2" t="s">
        <v>108</v>
      </c>
      <c r="D56" s="3">
        <v>45731</v>
      </c>
      <c r="E56" s="2" t="s">
        <v>53</v>
      </c>
      <c r="F56" s="2" t="s">
        <v>36</v>
      </c>
      <c r="G56" s="4">
        <v>40</v>
      </c>
      <c r="H56" s="5">
        <v>2</v>
      </c>
      <c r="I56" s="4">
        <v>80</v>
      </c>
      <c r="J56" s="2" t="s">
        <v>43</v>
      </c>
      <c r="K56" s="2" t="s">
        <v>30</v>
      </c>
      <c r="L56" s="2" t="s">
        <v>39</v>
      </c>
      <c r="M56" s="2" t="s">
        <v>40</v>
      </c>
    </row>
    <row r="57" spans="3:13" x14ac:dyDescent="0.25">
      <c r="C57" s="2" t="s">
        <v>109</v>
      </c>
      <c r="D57" s="3">
        <v>45735</v>
      </c>
      <c r="E57" s="2" t="s">
        <v>33</v>
      </c>
      <c r="F57" s="2" t="s">
        <v>20</v>
      </c>
      <c r="G57" s="4">
        <v>150</v>
      </c>
      <c r="H57" s="5">
        <v>2</v>
      </c>
      <c r="I57" s="4">
        <v>300</v>
      </c>
      <c r="J57" s="2" t="s">
        <v>14</v>
      </c>
      <c r="K57" s="2" t="s">
        <v>30</v>
      </c>
      <c r="L57" s="2" t="s">
        <v>31</v>
      </c>
      <c r="M57" s="2" t="s">
        <v>40</v>
      </c>
    </row>
    <row r="58" spans="3:13" x14ac:dyDescent="0.25">
      <c r="C58" s="2" t="s">
        <v>110</v>
      </c>
      <c r="D58" s="3">
        <v>45731</v>
      </c>
      <c r="E58" s="2" t="s">
        <v>42</v>
      </c>
      <c r="F58" s="2" t="s">
        <v>20</v>
      </c>
      <c r="G58" s="4">
        <v>500</v>
      </c>
      <c r="H58" s="5">
        <v>1</v>
      </c>
      <c r="I58" s="4">
        <v>500</v>
      </c>
      <c r="J58" s="2" t="s">
        <v>80</v>
      </c>
      <c r="K58" s="2" t="s">
        <v>68</v>
      </c>
      <c r="L58" s="2" t="s">
        <v>16</v>
      </c>
      <c r="M58" s="2" t="s">
        <v>17</v>
      </c>
    </row>
    <row r="59" spans="3:13" x14ac:dyDescent="0.25">
      <c r="C59" s="2" t="s">
        <v>111</v>
      </c>
      <c r="D59" s="3">
        <v>45729</v>
      </c>
      <c r="E59" s="2" t="s">
        <v>42</v>
      </c>
      <c r="F59" s="2" t="s">
        <v>20</v>
      </c>
      <c r="G59" s="4">
        <v>500</v>
      </c>
      <c r="H59" s="5">
        <v>1</v>
      </c>
      <c r="I59" s="4">
        <v>500</v>
      </c>
      <c r="J59" s="2" t="s">
        <v>80</v>
      </c>
      <c r="K59" s="2" t="s">
        <v>81</v>
      </c>
      <c r="L59" s="2" t="s">
        <v>39</v>
      </c>
      <c r="M59" s="2" t="s">
        <v>17</v>
      </c>
    </row>
    <row r="60" spans="3:13" x14ac:dyDescent="0.25">
      <c r="C60" s="2" t="s">
        <v>112</v>
      </c>
      <c r="D60" s="3">
        <v>45748</v>
      </c>
      <c r="E60" s="2" t="s">
        <v>33</v>
      </c>
      <c r="F60" s="2" t="s">
        <v>20</v>
      </c>
      <c r="G60" s="4">
        <v>150</v>
      </c>
      <c r="H60" s="5">
        <v>2</v>
      </c>
      <c r="I60" s="4">
        <v>300</v>
      </c>
      <c r="J60" s="2" t="s">
        <v>57</v>
      </c>
      <c r="K60" s="2" t="s">
        <v>30</v>
      </c>
      <c r="L60" s="2" t="s">
        <v>31</v>
      </c>
      <c r="M60" s="2" t="s">
        <v>17</v>
      </c>
    </row>
    <row r="61" spans="3:13" x14ac:dyDescent="0.25">
      <c r="C61" s="2" t="s">
        <v>113</v>
      </c>
      <c r="D61" s="3">
        <v>45728</v>
      </c>
      <c r="E61" s="2" t="s">
        <v>49</v>
      </c>
      <c r="F61" s="2" t="s">
        <v>50</v>
      </c>
      <c r="G61" s="4">
        <v>15</v>
      </c>
      <c r="H61" s="5">
        <v>5</v>
      </c>
      <c r="I61" s="4">
        <v>75</v>
      </c>
      <c r="J61" s="2" t="s">
        <v>80</v>
      </c>
      <c r="K61" s="2" t="s">
        <v>30</v>
      </c>
      <c r="L61" s="2" t="s">
        <v>31</v>
      </c>
      <c r="M61" s="2" t="s">
        <v>23</v>
      </c>
    </row>
    <row r="62" spans="3:13" x14ac:dyDescent="0.25">
      <c r="C62" s="2" t="s">
        <v>114</v>
      </c>
      <c r="D62" s="3">
        <v>45727</v>
      </c>
      <c r="E62" s="2" t="s">
        <v>65</v>
      </c>
      <c r="F62" s="2" t="s">
        <v>61</v>
      </c>
      <c r="G62" s="4">
        <v>1200</v>
      </c>
      <c r="H62" s="5">
        <v>1</v>
      </c>
      <c r="I62" s="4">
        <v>1200</v>
      </c>
      <c r="J62" s="2" t="s">
        <v>80</v>
      </c>
      <c r="K62" s="2" t="s">
        <v>15</v>
      </c>
      <c r="L62" s="2" t="s">
        <v>39</v>
      </c>
      <c r="M62" s="2" t="s">
        <v>17</v>
      </c>
    </row>
    <row r="63" spans="3:13" x14ac:dyDescent="0.25">
      <c r="C63" s="2" t="s">
        <v>115</v>
      </c>
      <c r="D63" s="3">
        <v>45698</v>
      </c>
      <c r="E63" s="2" t="s">
        <v>56</v>
      </c>
      <c r="F63" s="2" t="s">
        <v>20</v>
      </c>
      <c r="G63" s="4">
        <v>800</v>
      </c>
      <c r="H63" s="5">
        <v>5</v>
      </c>
      <c r="I63" s="4">
        <v>4000</v>
      </c>
      <c r="J63" s="2" t="s">
        <v>29</v>
      </c>
      <c r="K63" s="2" t="s">
        <v>22</v>
      </c>
      <c r="L63" s="2" t="s">
        <v>39</v>
      </c>
      <c r="M63" s="2" t="s">
        <v>40</v>
      </c>
    </row>
    <row r="64" spans="3:13" x14ac:dyDescent="0.25">
      <c r="C64" s="2" t="s">
        <v>116</v>
      </c>
      <c r="D64" s="3">
        <v>45746</v>
      </c>
      <c r="E64" s="2" t="s">
        <v>42</v>
      </c>
      <c r="F64" s="2" t="s">
        <v>20</v>
      </c>
      <c r="G64" s="4">
        <v>500</v>
      </c>
      <c r="H64" s="5">
        <v>5</v>
      </c>
      <c r="I64" s="4">
        <v>2500</v>
      </c>
      <c r="J64" s="2" t="s">
        <v>14</v>
      </c>
      <c r="K64" s="2" t="s">
        <v>44</v>
      </c>
      <c r="L64" s="2" t="s">
        <v>58</v>
      </c>
      <c r="M64" s="2" t="s">
        <v>40</v>
      </c>
    </row>
    <row r="65" spans="3:13" x14ac:dyDescent="0.25">
      <c r="C65" s="2" t="s">
        <v>117</v>
      </c>
      <c r="D65" s="3">
        <v>45701</v>
      </c>
      <c r="E65" s="2" t="s">
        <v>65</v>
      </c>
      <c r="F65" s="2" t="s">
        <v>61</v>
      </c>
      <c r="G65" s="4">
        <v>1200</v>
      </c>
      <c r="H65" s="5">
        <v>4</v>
      </c>
      <c r="I65" s="4">
        <v>4800</v>
      </c>
      <c r="J65" s="2" t="s">
        <v>21</v>
      </c>
      <c r="K65" s="2" t="s">
        <v>26</v>
      </c>
      <c r="L65" s="2" t="s">
        <v>39</v>
      </c>
      <c r="M65" s="2" t="s">
        <v>23</v>
      </c>
    </row>
    <row r="66" spans="3:13" x14ac:dyDescent="0.25">
      <c r="C66" s="2" t="s">
        <v>118</v>
      </c>
      <c r="D66" s="3">
        <v>45732</v>
      </c>
      <c r="E66" s="2" t="s">
        <v>49</v>
      </c>
      <c r="F66" s="2" t="s">
        <v>50</v>
      </c>
      <c r="G66" s="4">
        <v>15</v>
      </c>
      <c r="H66" s="5">
        <v>3</v>
      </c>
      <c r="I66" s="4">
        <v>45</v>
      </c>
      <c r="J66" s="2" t="s">
        <v>14</v>
      </c>
      <c r="K66" s="2" t="s">
        <v>22</v>
      </c>
      <c r="L66" s="2" t="s">
        <v>27</v>
      </c>
      <c r="M66" s="2" t="s">
        <v>23</v>
      </c>
    </row>
    <row r="67" spans="3:13" x14ac:dyDescent="0.25">
      <c r="C67" s="2" t="s">
        <v>119</v>
      </c>
      <c r="D67" s="3">
        <v>45730</v>
      </c>
      <c r="E67" s="2" t="s">
        <v>33</v>
      </c>
      <c r="F67" s="2" t="s">
        <v>20</v>
      </c>
      <c r="G67" s="4">
        <v>150</v>
      </c>
      <c r="H67" s="5">
        <v>2</v>
      </c>
      <c r="I67" s="4">
        <v>300</v>
      </c>
      <c r="J67" s="2" t="s">
        <v>54</v>
      </c>
      <c r="K67" s="2" t="s">
        <v>26</v>
      </c>
      <c r="L67" s="2" t="s">
        <v>39</v>
      </c>
      <c r="M67" s="2" t="s">
        <v>23</v>
      </c>
    </row>
    <row r="68" spans="3:13" x14ac:dyDescent="0.25">
      <c r="C68" s="2" t="s">
        <v>120</v>
      </c>
      <c r="D68" s="3">
        <v>45747</v>
      </c>
      <c r="E68" s="2" t="s">
        <v>19</v>
      </c>
      <c r="F68" s="2" t="s">
        <v>20</v>
      </c>
      <c r="G68" s="4">
        <v>100</v>
      </c>
      <c r="H68" s="5">
        <v>3</v>
      </c>
      <c r="I68" s="4">
        <v>300</v>
      </c>
      <c r="J68" s="2" t="s">
        <v>72</v>
      </c>
      <c r="K68" s="2" t="s">
        <v>15</v>
      </c>
      <c r="L68" s="2" t="s">
        <v>16</v>
      </c>
      <c r="M68" s="2" t="s">
        <v>23</v>
      </c>
    </row>
    <row r="69" spans="3:13" x14ac:dyDescent="0.25">
      <c r="C69" s="2" t="s">
        <v>121</v>
      </c>
      <c r="D69" s="3">
        <v>45711</v>
      </c>
      <c r="E69" s="2" t="s">
        <v>19</v>
      </c>
      <c r="F69" s="2" t="s">
        <v>20</v>
      </c>
      <c r="G69" s="4">
        <v>100</v>
      </c>
      <c r="H69" s="5">
        <v>1</v>
      </c>
      <c r="I69" s="4">
        <v>100</v>
      </c>
      <c r="J69" s="2" t="s">
        <v>51</v>
      </c>
      <c r="K69" s="2" t="s">
        <v>38</v>
      </c>
      <c r="L69" s="2" t="s">
        <v>16</v>
      </c>
      <c r="M69" s="2" t="s">
        <v>17</v>
      </c>
    </row>
    <row r="70" spans="3:13" x14ac:dyDescent="0.25">
      <c r="C70" s="2" t="s">
        <v>122</v>
      </c>
      <c r="D70" s="3">
        <v>45713</v>
      </c>
      <c r="E70" s="2" t="s">
        <v>65</v>
      </c>
      <c r="F70" s="2" t="s">
        <v>61</v>
      </c>
      <c r="G70" s="4">
        <v>1200</v>
      </c>
      <c r="H70" s="5">
        <v>4</v>
      </c>
      <c r="I70" s="4">
        <v>4800</v>
      </c>
      <c r="J70" s="2" t="s">
        <v>51</v>
      </c>
      <c r="K70" s="2" t="s">
        <v>46</v>
      </c>
      <c r="L70" s="2" t="s">
        <v>58</v>
      </c>
      <c r="M70" s="2" t="s">
        <v>23</v>
      </c>
    </row>
    <row r="71" spans="3:13" x14ac:dyDescent="0.25">
      <c r="C71" s="2" t="s">
        <v>123</v>
      </c>
      <c r="D71" s="3">
        <v>45726</v>
      </c>
      <c r="E71" s="2" t="s">
        <v>49</v>
      </c>
      <c r="F71" s="2" t="s">
        <v>50</v>
      </c>
      <c r="G71" s="4">
        <v>15</v>
      </c>
      <c r="H71" s="5">
        <v>1</v>
      </c>
      <c r="I71" s="4">
        <v>15</v>
      </c>
      <c r="J71" s="2" t="s">
        <v>21</v>
      </c>
      <c r="K71" s="2" t="s">
        <v>46</v>
      </c>
      <c r="L71" s="2" t="s">
        <v>31</v>
      </c>
      <c r="M71" s="2" t="s">
        <v>40</v>
      </c>
    </row>
    <row r="72" spans="3:13" x14ac:dyDescent="0.25">
      <c r="C72" s="2" t="s">
        <v>124</v>
      </c>
      <c r="D72" s="3">
        <v>45732</v>
      </c>
      <c r="E72" s="2" t="s">
        <v>33</v>
      </c>
      <c r="F72" s="2" t="s">
        <v>20</v>
      </c>
      <c r="G72" s="4">
        <v>150</v>
      </c>
      <c r="H72" s="5">
        <v>5</v>
      </c>
      <c r="I72" s="4">
        <v>750</v>
      </c>
      <c r="J72" s="2" t="s">
        <v>25</v>
      </c>
      <c r="K72" s="2" t="s">
        <v>26</v>
      </c>
      <c r="L72" s="2" t="s">
        <v>31</v>
      </c>
      <c r="M72" s="2" t="s">
        <v>23</v>
      </c>
    </row>
    <row r="73" spans="3:13" x14ac:dyDescent="0.25">
      <c r="C73" s="2" t="s">
        <v>125</v>
      </c>
      <c r="D73" s="3">
        <v>45723</v>
      </c>
      <c r="E73" s="2" t="s">
        <v>56</v>
      </c>
      <c r="F73" s="2" t="s">
        <v>20</v>
      </c>
      <c r="G73" s="4">
        <v>800</v>
      </c>
      <c r="H73" s="5">
        <v>3</v>
      </c>
      <c r="I73" s="4">
        <v>2400</v>
      </c>
      <c r="J73" s="2" t="s">
        <v>57</v>
      </c>
      <c r="K73" s="2" t="s">
        <v>38</v>
      </c>
      <c r="L73" s="2" t="s">
        <v>31</v>
      </c>
      <c r="M73" s="2" t="s">
        <v>23</v>
      </c>
    </row>
    <row r="74" spans="3:13" x14ac:dyDescent="0.25">
      <c r="C74" s="2" t="s">
        <v>126</v>
      </c>
      <c r="D74" s="3">
        <v>45708</v>
      </c>
      <c r="E74" s="2" t="s">
        <v>42</v>
      </c>
      <c r="F74" s="2" t="s">
        <v>20</v>
      </c>
      <c r="G74" s="4">
        <v>500</v>
      </c>
      <c r="H74" s="5">
        <v>5</v>
      </c>
      <c r="I74" s="4">
        <v>2500</v>
      </c>
      <c r="J74" s="2" t="s">
        <v>21</v>
      </c>
      <c r="K74" s="2" t="s">
        <v>44</v>
      </c>
      <c r="L74" s="2" t="s">
        <v>31</v>
      </c>
      <c r="M74" s="2" t="s">
        <v>17</v>
      </c>
    </row>
    <row r="75" spans="3:13" x14ac:dyDescent="0.25">
      <c r="C75" s="2" t="s">
        <v>127</v>
      </c>
      <c r="D75" s="3">
        <v>45741</v>
      </c>
      <c r="E75" s="2" t="s">
        <v>65</v>
      </c>
      <c r="F75" s="2" t="s">
        <v>61</v>
      </c>
      <c r="G75" s="4">
        <v>1200</v>
      </c>
      <c r="H75" s="5">
        <v>4</v>
      </c>
      <c r="I75" s="4">
        <v>4800</v>
      </c>
      <c r="J75" s="2" t="s">
        <v>80</v>
      </c>
      <c r="K75" s="2" t="s">
        <v>30</v>
      </c>
      <c r="L75" s="2" t="s">
        <v>58</v>
      </c>
      <c r="M75" s="2" t="s">
        <v>17</v>
      </c>
    </row>
    <row r="76" spans="3:13" x14ac:dyDescent="0.25">
      <c r="C76" s="2" t="s">
        <v>128</v>
      </c>
      <c r="D76" s="3">
        <v>45714</v>
      </c>
      <c r="E76" s="2" t="s">
        <v>19</v>
      </c>
      <c r="F76" s="2" t="s">
        <v>20</v>
      </c>
      <c r="G76" s="4">
        <v>100</v>
      </c>
      <c r="H76" s="5">
        <v>2</v>
      </c>
      <c r="I76" s="4">
        <v>200</v>
      </c>
      <c r="J76" s="2" t="s">
        <v>57</v>
      </c>
      <c r="K76" s="2" t="s">
        <v>46</v>
      </c>
      <c r="L76" s="2" t="s">
        <v>39</v>
      </c>
      <c r="M76" s="2" t="s">
        <v>23</v>
      </c>
    </row>
    <row r="77" spans="3:13" x14ac:dyDescent="0.25">
      <c r="C77" s="2" t="s">
        <v>129</v>
      </c>
      <c r="D77" s="3">
        <v>45712</v>
      </c>
      <c r="E77" s="2" t="s">
        <v>60</v>
      </c>
      <c r="F77" s="2" t="s">
        <v>61</v>
      </c>
      <c r="G77" s="4">
        <v>600</v>
      </c>
      <c r="H77" s="5">
        <v>1</v>
      </c>
      <c r="I77" s="4">
        <v>600</v>
      </c>
      <c r="J77" s="2" t="s">
        <v>80</v>
      </c>
      <c r="K77" s="2" t="s">
        <v>30</v>
      </c>
      <c r="L77" s="2" t="s">
        <v>27</v>
      </c>
      <c r="M77" s="2" t="s">
        <v>40</v>
      </c>
    </row>
    <row r="78" spans="3:13" x14ac:dyDescent="0.25">
      <c r="C78" s="2" t="s">
        <v>130</v>
      </c>
      <c r="D78" s="3">
        <v>45736</v>
      </c>
      <c r="E78" s="2" t="s">
        <v>19</v>
      </c>
      <c r="F78" s="2" t="s">
        <v>20</v>
      </c>
      <c r="G78" s="4">
        <v>100</v>
      </c>
      <c r="H78" s="5">
        <v>2</v>
      </c>
      <c r="I78" s="4">
        <v>200</v>
      </c>
      <c r="J78" s="2" t="s">
        <v>57</v>
      </c>
      <c r="K78" s="2" t="s">
        <v>38</v>
      </c>
      <c r="L78" s="2" t="s">
        <v>31</v>
      </c>
      <c r="M78" s="2" t="s">
        <v>40</v>
      </c>
    </row>
    <row r="79" spans="3:13" x14ac:dyDescent="0.25">
      <c r="C79" s="2" t="s">
        <v>131</v>
      </c>
      <c r="D79" s="3">
        <v>45734</v>
      </c>
      <c r="E79" s="2" t="s">
        <v>33</v>
      </c>
      <c r="F79" s="2" t="s">
        <v>20</v>
      </c>
      <c r="G79" s="4">
        <v>150</v>
      </c>
      <c r="H79" s="5">
        <v>2</v>
      </c>
      <c r="I79" s="4">
        <v>300</v>
      </c>
      <c r="J79" s="2" t="s">
        <v>14</v>
      </c>
      <c r="K79" s="2" t="s">
        <v>68</v>
      </c>
      <c r="L79" s="2" t="s">
        <v>58</v>
      </c>
      <c r="M79" s="2" t="s">
        <v>17</v>
      </c>
    </row>
    <row r="80" spans="3:13" x14ac:dyDescent="0.25">
      <c r="C80" s="2" t="s">
        <v>132</v>
      </c>
      <c r="D80" s="3">
        <v>45725</v>
      </c>
      <c r="E80" s="2" t="s">
        <v>12</v>
      </c>
      <c r="F80" s="2" t="s">
        <v>13</v>
      </c>
      <c r="G80" s="4">
        <v>60</v>
      </c>
      <c r="H80" s="5">
        <v>2</v>
      </c>
      <c r="I80" s="4">
        <v>120</v>
      </c>
      <c r="J80" s="2" t="s">
        <v>21</v>
      </c>
      <c r="K80" s="2" t="s">
        <v>26</v>
      </c>
      <c r="L80" s="2" t="s">
        <v>58</v>
      </c>
      <c r="M80" s="2" t="s">
        <v>17</v>
      </c>
    </row>
    <row r="81" spans="3:13" x14ac:dyDescent="0.25">
      <c r="C81" s="2" t="s">
        <v>133</v>
      </c>
      <c r="D81" s="3">
        <v>45711</v>
      </c>
      <c r="E81" s="2" t="s">
        <v>12</v>
      </c>
      <c r="F81" s="2" t="s">
        <v>13</v>
      </c>
      <c r="G81" s="4">
        <v>60</v>
      </c>
      <c r="H81" s="5">
        <v>4</v>
      </c>
      <c r="I81" s="4">
        <v>240</v>
      </c>
      <c r="J81" s="2" t="s">
        <v>43</v>
      </c>
      <c r="K81" s="2" t="s">
        <v>22</v>
      </c>
      <c r="L81" s="2" t="s">
        <v>16</v>
      </c>
      <c r="M81" s="2" t="s">
        <v>23</v>
      </c>
    </row>
    <row r="82" spans="3:13" x14ac:dyDescent="0.25">
      <c r="C82" s="2" t="s">
        <v>134</v>
      </c>
      <c r="D82" s="3">
        <v>45714</v>
      </c>
      <c r="E82" s="2" t="s">
        <v>19</v>
      </c>
      <c r="F82" s="2" t="s">
        <v>20</v>
      </c>
      <c r="G82" s="4">
        <v>100</v>
      </c>
      <c r="H82" s="5">
        <v>3</v>
      </c>
      <c r="I82" s="4">
        <v>300</v>
      </c>
      <c r="J82" s="2" t="s">
        <v>54</v>
      </c>
      <c r="K82" s="2" t="s">
        <v>81</v>
      </c>
      <c r="L82" s="2" t="s">
        <v>39</v>
      </c>
      <c r="M82" s="2" t="s">
        <v>17</v>
      </c>
    </row>
    <row r="83" spans="3:13" x14ac:dyDescent="0.25">
      <c r="C83" s="2" t="s">
        <v>135</v>
      </c>
      <c r="D83" s="3">
        <v>45712</v>
      </c>
      <c r="E83" s="2" t="s">
        <v>42</v>
      </c>
      <c r="F83" s="2" t="s">
        <v>20</v>
      </c>
      <c r="G83" s="4">
        <v>500</v>
      </c>
      <c r="H83" s="5">
        <v>3</v>
      </c>
      <c r="I83" s="4">
        <v>1500</v>
      </c>
      <c r="J83" s="2" t="s">
        <v>80</v>
      </c>
      <c r="K83" s="2" t="s">
        <v>63</v>
      </c>
      <c r="L83" s="2" t="s">
        <v>16</v>
      </c>
      <c r="M83" s="2" t="s">
        <v>17</v>
      </c>
    </row>
    <row r="84" spans="3:13" x14ac:dyDescent="0.25">
      <c r="C84" s="2" t="s">
        <v>136</v>
      </c>
      <c r="D84" s="3">
        <v>45716</v>
      </c>
      <c r="E84" s="2" t="s">
        <v>60</v>
      </c>
      <c r="F84" s="2" t="s">
        <v>61</v>
      </c>
      <c r="G84" s="4">
        <v>600</v>
      </c>
      <c r="H84" s="5">
        <v>4</v>
      </c>
      <c r="I84" s="4">
        <v>2400</v>
      </c>
      <c r="J84" s="2" t="s">
        <v>14</v>
      </c>
      <c r="K84" s="2" t="s">
        <v>38</v>
      </c>
      <c r="L84" s="2" t="s">
        <v>58</v>
      </c>
      <c r="M84" s="2" t="s">
        <v>17</v>
      </c>
    </row>
    <row r="85" spans="3:13" x14ac:dyDescent="0.25">
      <c r="C85" s="2" t="s">
        <v>137</v>
      </c>
      <c r="D85" s="3">
        <v>45702</v>
      </c>
      <c r="E85" s="2" t="s">
        <v>35</v>
      </c>
      <c r="F85" s="2" t="s">
        <v>36</v>
      </c>
      <c r="G85" s="4">
        <v>20</v>
      </c>
      <c r="H85" s="5">
        <v>5</v>
      </c>
      <c r="I85" s="4">
        <v>100</v>
      </c>
      <c r="J85" s="2" t="s">
        <v>29</v>
      </c>
      <c r="K85" s="2" t="s">
        <v>46</v>
      </c>
      <c r="L85" s="2" t="s">
        <v>39</v>
      </c>
      <c r="M85" s="2" t="s">
        <v>40</v>
      </c>
    </row>
    <row r="86" spans="3:13" x14ac:dyDescent="0.25">
      <c r="C86" s="2" t="s">
        <v>138</v>
      </c>
      <c r="D86" s="3">
        <v>45694</v>
      </c>
      <c r="E86" s="2" t="s">
        <v>42</v>
      </c>
      <c r="F86" s="2" t="s">
        <v>20</v>
      </c>
      <c r="G86" s="4">
        <v>500</v>
      </c>
      <c r="H86" s="5">
        <v>5</v>
      </c>
      <c r="I86" s="4">
        <v>2500</v>
      </c>
      <c r="J86" s="2" t="s">
        <v>54</v>
      </c>
      <c r="K86" s="2" t="s">
        <v>38</v>
      </c>
      <c r="L86" s="2" t="s">
        <v>39</v>
      </c>
      <c r="M86" s="2" t="s">
        <v>40</v>
      </c>
    </row>
    <row r="87" spans="3:13" x14ac:dyDescent="0.25">
      <c r="C87" s="2" t="s">
        <v>139</v>
      </c>
      <c r="D87" s="3">
        <v>45713</v>
      </c>
      <c r="E87" s="2" t="s">
        <v>33</v>
      </c>
      <c r="F87" s="2" t="s">
        <v>20</v>
      </c>
      <c r="G87" s="4">
        <v>150</v>
      </c>
      <c r="H87" s="5">
        <v>5</v>
      </c>
      <c r="I87" s="4">
        <v>750</v>
      </c>
      <c r="J87" s="2" t="s">
        <v>80</v>
      </c>
      <c r="K87" s="2" t="s">
        <v>30</v>
      </c>
      <c r="L87" s="2" t="s">
        <v>39</v>
      </c>
      <c r="M87" s="2" t="s">
        <v>17</v>
      </c>
    </row>
    <row r="88" spans="3:13" x14ac:dyDescent="0.25">
      <c r="C88" s="2" t="s">
        <v>140</v>
      </c>
      <c r="D88" s="3">
        <v>45729</v>
      </c>
      <c r="E88" s="2" t="s">
        <v>12</v>
      </c>
      <c r="F88" s="2" t="s">
        <v>13</v>
      </c>
      <c r="G88" s="4">
        <v>60</v>
      </c>
      <c r="H88" s="5">
        <v>5</v>
      </c>
      <c r="I88" s="4">
        <v>300</v>
      </c>
      <c r="J88" s="2" t="s">
        <v>14</v>
      </c>
      <c r="K88" s="2" t="s">
        <v>44</v>
      </c>
      <c r="L88" s="2" t="s">
        <v>16</v>
      </c>
      <c r="M88" s="2" t="s">
        <v>40</v>
      </c>
    </row>
    <row r="89" spans="3:13" x14ac:dyDescent="0.25">
      <c r="C89" s="2" t="s">
        <v>141</v>
      </c>
      <c r="D89" s="3">
        <v>45694</v>
      </c>
      <c r="E89" s="2" t="s">
        <v>65</v>
      </c>
      <c r="F89" s="2" t="s">
        <v>61</v>
      </c>
      <c r="G89" s="4">
        <v>1200</v>
      </c>
      <c r="H89" s="5">
        <v>2</v>
      </c>
      <c r="I89" s="4">
        <v>2400</v>
      </c>
      <c r="J89" s="2" t="s">
        <v>72</v>
      </c>
      <c r="K89" s="2" t="s">
        <v>63</v>
      </c>
      <c r="L89" s="2" t="s">
        <v>16</v>
      </c>
      <c r="M89" s="2" t="s">
        <v>23</v>
      </c>
    </row>
    <row r="90" spans="3:13" x14ac:dyDescent="0.25">
      <c r="C90" s="2" t="s">
        <v>142</v>
      </c>
      <c r="D90" s="3">
        <v>45742</v>
      </c>
      <c r="E90" s="2" t="s">
        <v>12</v>
      </c>
      <c r="F90" s="2" t="s">
        <v>13</v>
      </c>
      <c r="G90" s="4">
        <v>60</v>
      </c>
      <c r="H90" s="5">
        <v>5</v>
      </c>
      <c r="I90" s="4">
        <v>300</v>
      </c>
      <c r="J90" s="2" t="s">
        <v>14</v>
      </c>
      <c r="K90" s="2" t="s">
        <v>68</v>
      </c>
      <c r="L90" s="2" t="s">
        <v>31</v>
      </c>
      <c r="M90" s="2" t="s">
        <v>17</v>
      </c>
    </row>
    <row r="91" spans="3:13" x14ac:dyDescent="0.25">
      <c r="C91" s="2" t="s">
        <v>143</v>
      </c>
      <c r="D91" s="3">
        <v>45740</v>
      </c>
      <c r="E91" s="2" t="s">
        <v>33</v>
      </c>
      <c r="F91" s="2" t="s">
        <v>20</v>
      </c>
      <c r="G91" s="4">
        <v>150</v>
      </c>
      <c r="H91" s="5">
        <v>5</v>
      </c>
      <c r="I91" s="4">
        <v>750</v>
      </c>
      <c r="J91" s="2" t="s">
        <v>21</v>
      </c>
      <c r="K91" s="2" t="s">
        <v>38</v>
      </c>
      <c r="L91" s="2" t="s">
        <v>27</v>
      </c>
      <c r="M91" s="2" t="s">
        <v>40</v>
      </c>
    </row>
    <row r="92" spans="3:13" x14ac:dyDescent="0.25">
      <c r="C92" s="2" t="s">
        <v>144</v>
      </c>
      <c r="D92" s="3">
        <v>45691</v>
      </c>
      <c r="E92" s="2" t="s">
        <v>56</v>
      </c>
      <c r="F92" s="2" t="s">
        <v>20</v>
      </c>
      <c r="G92" s="4">
        <v>800</v>
      </c>
      <c r="H92" s="5">
        <v>4</v>
      </c>
      <c r="I92" s="4">
        <v>3200</v>
      </c>
      <c r="J92" s="2" t="s">
        <v>57</v>
      </c>
      <c r="K92" s="2" t="s">
        <v>38</v>
      </c>
      <c r="L92" s="2" t="s">
        <v>58</v>
      </c>
      <c r="M92" s="2" t="s">
        <v>23</v>
      </c>
    </row>
    <row r="93" spans="3:13" x14ac:dyDescent="0.25">
      <c r="C93" s="2" t="s">
        <v>145</v>
      </c>
      <c r="D93" s="3">
        <v>45731</v>
      </c>
      <c r="E93" s="2" t="s">
        <v>42</v>
      </c>
      <c r="F93" s="2" t="s">
        <v>20</v>
      </c>
      <c r="G93" s="4">
        <v>500</v>
      </c>
      <c r="H93" s="5">
        <v>2</v>
      </c>
      <c r="I93" s="4">
        <v>1000</v>
      </c>
      <c r="J93" s="2" t="s">
        <v>29</v>
      </c>
      <c r="K93" s="2" t="s">
        <v>46</v>
      </c>
      <c r="L93" s="2" t="s">
        <v>39</v>
      </c>
      <c r="M93" s="2" t="s">
        <v>17</v>
      </c>
    </row>
    <row r="94" spans="3:13" x14ac:dyDescent="0.25">
      <c r="C94" s="2" t="s">
        <v>146</v>
      </c>
      <c r="D94" s="3">
        <v>45722</v>
      </c>
      <c r="E94" s="2" t="s">
        <v>65</v>
      </c>
      <c r="F94" s="2" t="s">
        <v>61</v>
      </c>
      <c r="G94" s="4">
        <v>1200</v>
      </c>
      <c r="H94" s="5">
        <v>5</v>
      </c>
      <c r="I94" s="4">
        <v>6000</v>
      </c>
      <c r="J94" s="2" t="s">
        <v>51</v>
      </c>
      <c r="K94" s="2" t="s">
        <v>26</v>
      </c>
      <c r="L94" s="2" t="s">
        <v>39</v>
      </c>
      <c r="M94" s="2" t="s">
        <v>17</v>
      </c>
    </row>
    <row r="95" spans="3:13" x14ac:dyDescent="0.25">
      <c r="C95" s="2" t="s">
        <v>147</v>
      </c>
      <c r="D95" s="3">
        <v>45741</v>
      </c>
      <c r="E95" s="2" t="s">
        <v>53</v>
      </c>
      <c r="F95" s="2" t="s">
        <v>36</v>
      </c>
      <c r="G95" s="4">
        <v>40</v>
      </c>
      <c r="H95" s="5">
        <v>5</v>
      </c>
      <c r="I95" s="4">
        <v>200</v>
      </c>
      <c r="J95" s="2" t="s">
        <v>57</v>
      </c>
      <c r="K95" s="2" t="s">
        <v>63</v>
      </c>
      <c r="L95" s="2" t="s">
        <v>31</v>
      </c>
      <c r="M95" s="2" t="s">
        <v>17</v>
      </c>
    </row>
    <row r="96" spans="3:13" x14ac:dyDescent="0.25">
      <c r="C96" s="2" t="s">
        <v>148</v>
      </c>
      <c r="D96" s="3">
        <v>45705</v>
      </c>
      <c r="E96" s="2" t="s">
        <v>33</v>
      </c>
      <c r="F96" s="2" t="s">
        <v>20</v>
      </c>
      <c r="G96" s="4">
        <v>150</v>
      </c>
      <c r="H96" s="5">
        <v>4</v>
      </c>
      <c r="I96" s="4">
        <v>600</v>
      </c>
      <c r="J96" s="2" t="s">
        <v>72</v>
      </c>
      <c r="K96" s="2" t="s">
        <v>15</v>
      </c>
      <c r="L96" s="2" t="s">
        <v>16</v>
      </c>
      <c r="M96" s="2" t="s">
        <v>17</v>
      </c>
    </row>
    <row r="97" spans="3:13" x14ac:dyDescent="0.25">
      <c r="C97" s="2" t="s">
        <v>149</v>
      </c>
      <c r="D97" s="3">
        <v>45746</v>
      </c>
      <c r="E97" s="2" t="s">
        <v>33</v>
      </c>
      <c r="F97" s="2" t="s">
        <v>20</v>
      </c>
      <c r="G97" s="4">
        <v>150</v>
      </c>
      <c r="H97" s="5">
        <v>3</v>
      </c>
      <c r="I97" s="4">
        <v>450</v>
      </c>
      <c r="J97" s="2" t="s">
        <v>80</v>
      </c>
      <c r="K97" s="2" t="s">
        <v>15</v>
      </c>
      <c r="L97" s="2" t="s">
        <v>27</v>
      </c>
      <c r="M97" s="2" t="s">
        <v>40</v>
      </c>
    </row>
    <row r="98" spans="3:13" x14ac:dyDescent="0.25">
      <c r="C98" s="2" t="s">
        <v>150</v>
      </c>
      <c r="D98" s="3">
        <v>45741</v>
      </c>
      <c r="E98" s="2" t="s">
        <v>49</v>
      </c>
      <c r="F98" s="2" t="s">
        <v>50</v>
      </c>
      <c r="G98" s="4">
        <v>15</v>
      </c>
      <c r="H98" s="5">
        <v>5</v>
      </c>
      <c r="I98" s="4">
        <v>75</v>
      </c>
      <c r="J98" s="2" t="s">
        <v>29</v>
      </c>
      <c r="K98" s="2" t="s">
        <v>81</v>
      </c>
      <c r="L98" s="2" t="s">
        <v>27</v>
      </c>
      <c r="M98" s="2" t="s">
        <v>23</v>
      </c>
    </row>
    <row r="99" spans="3:13" x14ac:dyDescent="0.25">
      <c r="C99" s="2" t="s">
        <v>151</v>
      </c>
      <c r="D99" s="3">
        <v>45702</v>
      </c>
      <c r="E99" s="2" t="s">
        <v>33</v>
      </c>
      <c r="F99" s="2" t="s">
        <v>20</v>
      </c>
      <c r="G99" s="4">
        <v>150</v>
      </c>
      <c r="H99" s="5">
        <v>2</v>
      </c>
      <c r="I99" s="4">
        <v>300</v>
      </c>
      <c r="J99" s="2" t="s">
        <v>72</v>
      </c>
      <c r="K99" s="2" t="s">
        <v>44</v>
      </c>
      <c r="L99" s="2" t="s">
        <v>39</v>
      </c>
      <c r="M99" s="2" t="s">
        <v>23</v>
      </c>
    </row>
    <row r="100" spans="3:13" x14ac:dyDescent="0.25">
      <c r="C100" s="2" t="s">
        <v>152</v>
      </c>
      <c r="D100" s="3">
        <v>45706</v>
      </c>
      <c r="E100" s="2" t="s">
        <v>60</v>
      </c>
      <c r="F100" s="2" t="s">
        <v>61</v>
      </c>
      <c r="G100" s="4">
        <v>600</v>
      </c>
      <c r="H100" s="5">
        <v>5</v>
      </c>
      <c r="I100" s="4">
        <v>3000</v>
      </c>
      <c r="J100" s="2" t="s">
        <v>54</v>
      </c>
      <c r="K100" s="2" t="s">
        <v>63</v>
      </c>
      <c r="L100" s="2" t="s">
        <v>16</v>
      </c>
      <c r="M100" s="2" t="s">
        <v>40</v>
      </c>
    </row>
    <row r="101" spans="3:13" x14ac:dyDescent="0.25">
      <c r="C101" s="2" t="s">
        <v>153</v>
      </c>
      <c r="D101" s="3">
        <v>45701</v>
      </c>
      <c r="E101" s="2" t="s">
        <v>12</v>
      </c>
      <c r="F101" s="2" t="s">
        <v>13</v>
      </c>
      <c r="G101" s="4">
        <v>60</v>
      </c>
      <c r="H101" s="5">
        <v>1</v>
      </c>
      <c r="I101" s="4">
        <v>60</v>
      </c>
      <c r="J101" s="2" t="s">
        <v>80</v>
      </c>
      <c r="K101" s="2" t="s">
        <v>38</v>
      </c>
      <c r="L101" s="2" t="s">
        <v>58</v>
      </c>
      <c r="M101" s="2" t="s">
        <v>17</v>
      </c>
    </row>
    <row r="102" spans="3:13" x14ac:dyDescent="0.25">
      <c r="C102" s="2" t="s">
        <v>154</v>
      </c>
      <c r="D102" s="3">
        <v>45708</v>
      </c>
      <c r="E102" s="2" t="s">
        <v>49</v>
      </c>
      <c r="F102" s="2" t="s">
        <v>50</v>
      </c>
      <c r="G102" s="4">
        <v>15</v>
      </c>
      <c r="H102" s="5">
        <v>5</v>
      </c>
      <c r="I102" s="4">
        <v>75</v>
      </c>
      <c r="J102" s="2" t="s">
        <v>25</v>
      </c>
      <c r="K102" s="2" t="s">
        <v>26</v>
      </c>
      <c r="L102" s="2" t="s">
        <v>39</v>
      </c>
      <c r="M102" s="2" t="s">
        <v>23</v>
      </c>
    </row>
    <row r="103" spans="3:13" x14ac:dyDescent="0.25">
      <c r="C103" s="2" t="s">
        <v>155</v>
      </c>
      <c r="D103" s="3">
        <v>45716</v>
      </c>
      <c r="E103" s="2" t="s">
        <v>42</v>
      </c>
      <c r="F103" s="2" t="s">
        <v>20</v>
      </c>
      <c r="G103" s="4">
        <v>500</v>
      </c>
      <c r="H103" s="5">
        <v>2</v>
      </c>
      <c r="I103" s="4">
        <v>1000</v>
      </c>
      <c r="J103" s="2" t="s">
        <v>51</v>
      </c>
      <c r="K103" s="2" t="s">
        <v>46</v>
      </c>
      <c r="L103" s="2" t="s">
        <v>39</v>
      </c>
      <c r="M103" s="2" t="s">
        <v>23</v>
      </c>
    </row>
    <row r="104" spans="3:13" x14ac:dyDescent="0.25">
      <c r="C104" s="2" t="s">
        <v>156</v>
      </c>
      <c r="D104" s="3">
        <v>45730</v>
      </c>
      <c r="E104" s="2" t="s">
        <v>35</v>
      </c>
      <c r="F104" s="2" t="s">
        <v>36</v>
      </c>
      <c r="G104" s="4">
        <v>20</v>
      </c>
      <c r="H104" s="5">
        <v>2</v>
      </c>
      <c r="I104" s="4">
        <v>40</v>
      </c>
      <c r="J104" s="2" t="s">
        <v>54</v>
      </c>
      <c r="K104" s="2" t="s">
        <v>81</v>
      </c>
      <c r="L104" s="2" t="s">
        <v>39</v>
      </c>
      <c r="M104" s="2" t="s">
        <v>23</v>
      </c>
    </row>
    <row r="105" spans="3:13" x14ac:dyDescent="0.25">
      <c r="C105" s="2" t="s">
        <v>157</v>
      </c>
      <c r="D105" s="3">
        <v>45710</v>
      </c>
      <c r="E105" s="2" t="s">
        <v>53</v>
      </c>
      <c r="F105" s="2" t="s">
        <v>36</v>
      </c>
      <c r="G105" s="4">
        <v>40</v>
      </c>
      <c r="H105" s="5">
        <v>5</v>
      </c>
      <c r="I105" s="4">
        <v>200</v>
      </c>
      <c r="J105" s="2" t="s">
        <v>80</v>
      </c>
      <c r="K105" s="2" t="s">
        <v>30</v>
      </c>
      <c r="L105" s="2" t="s">
        <v>16</v>
      </c>
      <c r="M105" s="2" t="s">
        <v>23</v>
      </c>
    </row>
    <row r="106" spans="3:13" x14ac:dyDescent="0.25">
      <c r="C106" s="2" t="s">
        <v>158</v>
      </c>
      <c r="D106" s="3">
        <v>45732</v>
      </c>
      <c r="E106" s="2" t="s">
        <v>53</v>
      </c>
      <c r="F106" s="2" t="s">
        <v>36</v>
      </c>
      <c r="G106" s="4">
        <v>40</v>
      </c>
      <c r="H106" s="5">
        <v>1</v>
      </c>
      <c r="I106" s="4">
        <v>40</v>
      </c>
      <c r="J106" s="2" t="s">
        <v>80</v>
      </c>
      <c r="K106" s="2" t="s">
        <v>46</v>
      </c>
      <c r="L106" s="2" t="s">
        <v>16</v>
      </c>
      <c r="M106" s="2" t="s">
        <v>23</v>
      </c>
    </row>
    <row r="107" spans="3:13" x14ac:dyDescent="0.25">
      <c r="C107" s="2" t="s">
        <v>159</v>
      </c>
      <c r="D107" s="3">
        <v>45731</v>
      </c>
      <c r="E107" s="2" t="s">
        <v>35</v>
      </c>
      <c r="F107" s="2" t="s">
        <v>36</v>
      </c>
      <c r="G107" s="4">
        <v>20</v>
      </c>
      <c r="H107" s="5">
        <v>3</v>
      </c>
      <c r="I107" s="4">
        <v>60</v>
      </c>
      <c r="J107" s="2" t="s">
        <v>29</v>
      </c>
      <c r="K107" s="2" t="s">
        <v>81</v>
      </c>
      <c r="L107" s="2" t="s">
        <v>39</v>
      </c>
      <c r="M107" s="2" t="s">
        <v>23</v>
      </c>
    </row>
    <row r="108" spans="3:13" x14ac:dyDescent="0.25">
      <c r="C108" s="2" t="s">
        <v>160</v>
      </c>
      <c r="D108" s="3">
        <v>45735</v>
      </c>
      <c r="E108" s="2" t="s">
        <v>53</v>
      </c>
      <c r="F108" s="2" t="s">
        <v>36</v>
      </c>
      <c r="G108" s="4">
        <v>40</v>
      </c>
      <c r="H108" s="5">
        <v>3</v>
      </c>
      <c r="I108" s="4">
        <v>120</v>
      </c>
      <c r="J108" s="2" t="s">
        <v>29</v>
      </c>
      <c r="K108" s="2" t="s">
        <v>30</v>
      </c>
      <c r="L108" s="2" t="s">
        <v>31</v>
      </c>
      <c r="M108" s="2" t="s">
        <v>17</v>
      </c>
    </row>
    <row r="109" spans="3:13" x14ac:dyDescent="0.25">
      <c r="C109" s="2" t="s">
        <v>161</v>
      </c>
      <c r="D109" s="3">
        <v>45732</v>
      </c>
      <c r="E109" s="2" t="s">
        <v>19</v>
      </c>
      <c r="F109" s="2" t="s">
        <v>20</v>
      </c>
      <c r="G109" s="4">
        <v>100</v>
      </c>
      <c r="H109" s="5">
        <v>2</v>
      </c>
      <c r="I109" s="4">
        <v>200</v>
      </c>
      <c r="J109" s="2" t="s">
        <v>57</v>
      </c>
      <c r="K109" s="2" t="s">
        <v>44</v>
      </c>
      <c r="L109" s="2" t="s">
        <v>39</v>
      </c>
      <c r="M109" s="2" t="s">
        <v>23</v>
      </c>
    </row>
    <row r="110" spans="3:13" x14ac:dyDescent="0.25">
      <c r="C110" s="2" t="s">
        <v>162</v>
      </c>
      <c r="D110" s="3">
        <v>45733</v>
      </c>
      <c r="E110" s="2" t="s">
        <v>53</v>
      </c>
      <c r="F110" s="2" t="s">
        <v>36</v>
      </c>
      <c r="G110" s="4">
        <v>40</v>
      </c>
      <c r="H110" s="5">
        <v>5</v>
      </c>
      <c r="I110" s="4">
        <v>200</v>
      </c>
      <c r="J110" s="2" t="s">
        <v>54</v>
      </c>
      <c r="K110" s="2" t="s">
        <v>15</v>
      </c>
      <c r="L110" s="2" t="s">
        <v>39</v>
      </c>
      <c r="M110" s="2" t="s">
        <v>40</v>
      </c>
    </row>
    <row r="111" spans="3:13" x14ac:dyDescent="0.25">
      <c r="C111" s="2" t="s">
        <v>163</v>
      </c>
      <c r="D111" s="3">
        <v>45706</v>
      </c>
      <c r="E111" s="2" t="s">
        <v>42</v>
      </c>
      <c r="F111" s="2" t="s">
        <v>20</v>
      </c>
      <c r="G111" s="4">
        <v>500</v>
      </c>
      <c r="H111" s="5">
        <v>5</v>
      </c>
      <c r="I111" s="4">
        <v>2500</v>
      </c>
      <c r="J111" s="2" t="s">
        <v>29</v>
      </c>
      <c r="K111" s="2" t="s">
        <v>30</v>
      </c>
      <c r="L111" s="2" t="s">
        <v>27</v>
      </c>
      <c r="M111" s="2" t="s">
        <v>23</v>
      </c>
    </row>
    <row r="112" spans="3:13" x14ac:dyDescent="0.25">
      <c r="C112" s="2" t="s">
        <v>164</v>
      </c>
      <c r="D112" s="3">
        <v>45747</v>
      </c>
      <c r="E112" s="2" t="s">
        <v>56</v>
      </c>
      <c r="F112" s="2" t="s">
        <v>20</v>
      </c>
      <c r="G112" s="4">
        <v>800</v>
      </c>
      <c r="H112" s="5">
        <v>4</v>
      </c>
      <c r="I112" s="4">
        <v>3200</v>
      </c>
      <c r="J112" s="2" t="s">
        <v>14</v>
      </c>
      <c r="K112" s="2" t="s">
        <v>68</v>
      </c>
      <c r="L112" s="2" t="s">
        <v>31</v>
      </c>
      <c r="M112" s="2" t="s">
        <v>40</v>
      </c>
    </row>
    <row r="113" spans="3:13" x14ac:dyDescent="0.25">
      <c r="C113" s="2" t="s">
        <v>165</v>
      </c>
      <c r="D113" s="3">
        <v>45722</v>
      </c>
      <c r="E113" s="2" t="s">
        <v>60</v>
      </c>
      <c r="F113" s="2" t="s">
        <v>61</v>
      </c>
      <c r="G113" s="4">
        <v>600</v>
      </c>
      <c r="H113" s="5">
        <v>2</v>
      </c>
      <c r="I113" s="4">
        <v>1200</v>
      </c>
      <c r="J113" s="2" t="s">
        <v>51</v>
      </c>
      <c r="K113" s="2" t="s">
        <v>30</v>
      </c>
      <c r="L113" s="2" t="s">
        <v>58</v>
      </c>
      <c r="M113" s="2" t="s">
        <v>17</v>
      </c>
    </row>
    <row r="114" spans="3:13" x14ac:dyDescent="0.25">
      <c r="C114" s="2" t="s">
        <v>166</v>
      </c>
      <c r="D114" s="3">
        <v>45735</v>
      </c>
      <c r="E114" s="2" t="s">
        <v>49</v>
      </c>
      <c r="F114" s="2" t="s">
        <v>50</v>
      </c>
      <c r="G114" s="4">
        <v>15</v>
      </c>
      <c r="H114" s="5">
        <v>5</v>
      </c>
      <c r="I114" s="4">
        <v>75</v>
      </c>
      <c r="J114" s="2" t="s">
        <v>51</v>
      </c>
      <c r="K114" s="2" t="s">
        <v>22</v>
      </c>
      <c r="L114" s="2" t="s">
        <v>16</v>
      </c>
      <c r="M114" s="2" t="s">
        <v>23</v>
      </c>
    </row>
    <row r="115" spans="3:13" x14ac:dyDescent="0.25">
      <c r="C115" s="2" t="s">
        <v>167</v>
      </c>
      <c r="D115" s="3">
        <v>45711</v>
      </c>
      <c r="E115" s="2" t="s">
        <v>12</v>
      </c>
      <c r="F115" s="2" t="s">
        <v>13</v>
      </c>
      <c r="G115" s="4">
        <v>60</v>
      </c>
      <c r="H115" s="5">
        <v>1</v>
      </c>
      <c r="I115" s="4">
        <v>60</v>
      </c>
      <c r="J115" s="2" t="s">
        <v>14</v>
      </c>
      <c r="K115" s="2" t="s">
        <v>38</v>
      </c>
      <c r="L115" s="2" t="s">
        <v>31</v>
      </c>
      <c r="M115" s="2" t="s">
        <v>23</v>
      </c>
    </row>
    <row r="116" spans="3:13" x14ac:dyDescent="0.25">
      <c r="C116" s="2" t="s">
        <v>168</v>
      </c>
      <c r="D116" s="3">
        <v>45737</v>
      </c>
      <c r="E116" s="2" t="s">
        <v>12</v>
      </c>
      <c r="F116" s="2" t="s">
        <v>13</v>
      </c>
      <c r="G116" s="4">
        <v>60</v>
      </c>
      <c r="H116" s="5">
        <v>3</v>
      </c>
      <c r="I116" s="4">
        <v>180</v>
      </c>
      <c r="J116" s="2" t="s">
        <v>29</v>
      </c>
      <c r="K116" s="2" t="s">
        <v>44</v>
      </c>
      <c r="L116" s="2" t="s">
        <v>27</v>
      </c>
      <c r="M116" s="2" t="s">
        <v>40</v>
      </c>
    </row>
    <row r="117" spans="3:13" x14ac:dyDescent="0.25">
      <c r="C117" s="2" t="s">
        <v>169</v>
      </c>
      <c r="D117" s="3">
        <v>45735</v>
      </c>
      <c r="E117" s="2" t="s">
        <v>56</v>
      </c>
      <c r="F117" s="2" t="s">
        <v>20</v>
      </c>
      <c r="G117" s="4">
        <v>800</v>
      </c>
      <c r="H117" s="5">
        <v>4</v>
      </c>
      <c r="I117" s="4">
        <v>3200</v>
      </c>
      <c r="J117" s="2" t="s">
        <v>14</v>
      </c>
      <c r="K117" s="2" t="s">
        <v>68</v>
      </c>
      <c r="L117" s="2" t="s">
        <v>27</v>
      </c>
      <c r="M117" s="2" t="s">
        <v>40</v>
      </c>
    </row>
    <row r="118" spans="3:13" x14ac:dyDescent="0.25">
      <c r="C118" s="2" t="s">
        <v>170</v>
      </c>
      <c r="D118" s="3">
        <v>45715</v>
      </c>
      <c r="E118" s="2" t="s">
        <v>35</v>
      </c>
      <c r="F118" s="2" t="s">
        <v>36</v>
      </c>
      <c r="G118" s="4">
        <v>20</v>
      </c>
      <c r="H118" s="5">
        <v>1</v>
      </c>
      <c r="I118" s="4">
        <v>20</v>
      </c>
      <c r="J118" s="2" t="s">
        <v>57</v>
      </c>
      <c r="K118" s="2" t="s">
        <v>15</v>
      </c>
      <c r="L118" s="2" t="s">
        <v>31</v>
      </c>
      <c r="M118" s="2" t="s">
        <v>40</v>
      </c>
    </row>
    <row r="119" spans="3:13" x14ac:dyDescent="0.25">
      <c r="C119" s="2" t="s">
        <v>171</v>
      </c>
      <c r="D119" s="3">
        <v>45698</v>
      </c>
      <c r="E119" s="2" t="s">
        <v>19</v>
      </c>
      <c r="F119" s="2" t="s">
        <v>20</v>
      </c>
      <c r="G119" s="4">
        <v>100</v>
      </c>
      <c r="H119" s="5">
        <v>5</v>
      </c>
      <c r="I119" s="4">
        <v>500</v>
      </c>
      <c r="J119" s="2" t="s">
        <v>25</v>
      </c>
      <c r="K119" s="2" t="s">
        <v>38</v>
      </c>
      <c r="L119" s="2" t="s">
        <v>27</v>
      </c>
      <c r="M119" s="2" t="s">
        <v>40</v>
      </c>
    </row>
    <row r="120" spans="3:13" x14ac:dyDescent="0.25">
      <c r="C120" s="2" t="s">
        <v>172</v>
      </c>
      <c r="D120" s="3">
        <v>45732</v>
      </c>
      <c r="E120" s="2" t="s">
        <v>42</v>
      </c>
      <c r="F120" s="2" t="s">
        <v>20</v>
      </c>
      <c r="G120" s="4">
        <v>500</v>
      </c>
      <c r="H120" s="5">
        <v>2</v>
      </c>
      <c r="I120" s="4">
        <v>1000</v>
      </c>
      <c r="J120" s="2" t="s">
        <v>72</v>
      </c>
      <c r="K120" s="2" t="s">
        <v>81</v>
      </c>
      <c r="L120" s="2" t="s">
        <v>39</v>
      </c>
      <c r="M120" s="2" t="s">
        <v>23</v>
      </c>
    </row>
    <row r="121" spans="3:13" x14ac:dyDescent="0.25">
      <c r="C121" s="2" t="s">
        <v>173</v>
      </c>
      <c r="D121" s="3">
        <v>45704</v>
      </c>
      <c r="E121" s="2" t="s">
        <v>56</v>
      </c>
      <c r="F121" s="2" t="s">
        <v>20</v>
      </c>
      <c r="G121" s="4">
        <v>800</v>
      </c>
      <c r="H121" s="5">
        <v>5</v>
      </c>
      <c r="I121" s="4">
        <v>4000</v>
      </c>
      <c r="J121" s="2" t="s">
        <v>21</v>
      </c>
      <c r="K121" s="2" t="s">
        <v>26</v>
      </c>
      <c r="L121" s="2" t="s">
        <v>39</v>
      </c>
      <c r="M121" s="2" t="s">
        <v>40</v>
      </c>
    </row>
    <row r="122" spans="3:13" x14ac:dyDescent="0.25">
      <c r="C122" s="2" t="s">
        <v>174</v>
      </c>
      <c r="D122" s="3">
        <v>45706</v>
      </c>
      <c r="E122" s="2" t="s">
        <v>42</v>
      </c>
      <c r="F122" s="2" t="s">
        <v>20</v>
      </c>
      <c r="G122" s="4">
        <v>500</v>
      </c>
      <c r="H122" s="5">
        <v>1</v>
      </c>
      <c r="I122" s="4">
        <v>500</v>
      </c>
      <c r="J122" s="2" t="s">
        <v>25</v>
      </c>
      <c r="K122" s="2" t="s">
        <v>30</v>
      </c>
      <c r="L122" s="2" t="s">
        <v>58</v>
      </c>
      <c r="M122" s="2" t="s">
        <v>23</v>
      </c>
    </row>
    <row r="123" spans="3:13" x14ac:dyDescent="0.25">
      <c r="C123" s="2" t="s">
        <v>175</v>
      </c>
      <c r="D123" s="3">
        <v>45744</v>
      </c>
      <c r="E123" s="2" t="s">
        <v>56</v>
      </c>
      <c r="F123" s="2" t="s">
        <v>20</v>
      </c>
      <c r="G123" s="4">
        <v>800</v>
      </c>
      <c r="H123" s="5">
        <v>3</v>
      </c>
      <c r="I123" s="4">
        <v>2400</v>
      </c>
      <c r="J123" s="2" t="s">
        <v>25</v>
      </c>
      <c r="K123" s="2" t="s">
        <v>44</v>
      </c>
      <c r="L123" s="2" t="s">
        <v>31</v>
      </c>
      <c r="M123" s="2" t="s">
        <v>17</v>
      </c>
    </row>
    <row r="124" spans="3:13" x14ac:dyDescent="0.25">
      <c r="C124" s="2" t="s">
        <v>176</v>
      </c>
      <c r="D124" s="3">
        <v>45711</v>
      </c>
      <c r="E124" s="2" t="s">
        <v>49</v>
      </c>
      <c r="F124" s="2" t="s">
        <v>50</v>
      </c>
      <c r="G124" s="4">
        <v>15</v>
      </c>
      <c r="H124" s="5">
        <v>3</v>
      </c>
      <c r="I124" s="4">
        <v>45</v>
      </c>
      <c r="J124" s="2" t="s">
        <v>72</v>
      </c>
      <c r="K124" s="2" t="s">
        <v>46</v>
      </c>
      <c r="L124" s="2" t="s">
        <v>58</v>
      </c>
      <c r="M124" s="2" t="s">
        <v>17</v>
      </c>
    </row>
    <row r="125" spans="3:13" x14ac:dyDescent="0.25">
      <c r="C125" s="2" t="s">
        <v>177</v>
      </c>
      <c r="D125" s="3">
        <v>45698</v>
      </c>
      <c r="E125" s="2" t="s">
        <v>49</v>
      </c>
      <c r="F125" s="2" t="s">
        <v>50</v>
      </c>
      <c r="G125" s="4">
        <v>15</v>
      </c>
      <c r="H125" s="5">
        <v>1</v>
      </c>
      <c r="I125" s="4">
        <v>15</v>
      </c>
      <c r="J125" s="2" t="s">
        <v>14</v>
      </c>
      <c r="K125" s="2" t="s">
        <v>63</v>
      </c>
      <c r="L125" s="2" t="s">
        <v>58</v>
      </c>
      <c r="M125" s="2" t="s">
        <v>23</v>
      </c>
    </row>
    <row r="126" spans="3:13" x14ac:dyDescent="0.25">
      <c r="C126" s="2" t="s">
        <v>178</v>
      </c>
      <c r="D126" s="3">
        <v>45711</v>
      </c>
      <c r="E126" s="2" t="s">
        <v>42</v>
      </c>
      <c r="F126" s="2" t="s">
        <v>20</v>
      </c>
      <c r="G126" s="4">
        <v>500</v>
      </c>
      <c r="H126" s="5">
        <v>1</v>
      </c>
      <c r="I126" s="4">
        <v>500</v>
      </c>
      <c r="J126" s="2" t="s">
        <v>21</v>
      </c>
      <c r="K126" s="2" t="s">
        <v>26</v>
      </c>
      <c r="L126" s="2" t="s">
        <v>27</v>
      </c>
      <c r="M126" s="2" t="s">
        <v>40</v>
      </c>
    </row>
    <row r="127" spans="3:13" x14ac:dyDescent="0.25">
      <c r="C127" s="2" t="s">
        <v>179</v>
      </c>
      <c r="D127" s="3">
        <v>45692</v>
      </c>
      <c r="E127" s="2" t="s">
        <v>65</v>
      </c>
      <c r="F127" s="2" t="s">
        <v>61</v>
      </c>
      <c r="G127" s="4">
        <v>1200</v>
      </c>
      <c r="H127" s="5">
        <v>5</v>
      </c>
      <c r="I127" s="4">
        <v>6000</v>
      </c>
      <c r="J127" s="2" t="s">
        <v>29</v>
      </c>
      <c r="K127" s="2" t="s">
        <v>81</v>
      </c>
      <c r="L127" s="2" t="s">
        <v>58</v>
      </c>
      <c r="M127" s="2" t="s">
        <v>23</v>
      </c>
    </row>
    <row r="128" spans="3:13" x14ac:dyDescent="0.25">
      <c r="C128" s="2" t="s">
        <v>180</v>
      </c>
      <c r="D128" s="3">
        <v>45706</v>
      </c>
      <c r="E128" s="2" t="s">
        <v>35</v>
      </c>
      <c r="F128" s="2" t="s">
        <v>36</v>
      </c>
      <c r="G128" s="4">
        <v>20</v>
      </c>
      <c r="H128" s="5">
        <v>3</v>
      </c>
      <c r="I128" s="4">
        <v>60</v>
      </c>
      <c r="J128" s="2" t="s">
        <v>14</v>
      </c>
      <c r="K128" s="2" t="s">
        <v>30</v>
      </c>
      <c r="L128" s="2" t="s">
        <v>16</v>
      </c>
      <c r="M128" s="2" t="s">
        <v>40</v>
      </c>
    </row>
    <row r="129" spans="3:13" x14ac:dyDescent="0.25">
      <c r="C129" s="2" t="s">
        <v>181</v>
      </c>
      <c r="D129" s="3">
        <v>45739</v>
      </c>
      <c r="E129" s="2" t="s">
        <v>33</v>
      </c>
      <c r="F129" s="2" t="s">
        <v>20</v>
      </c>
      <c r="G129" s="4">
        <v>150</v>
      </c>
      <c r="H129" s="5">
        <v>2</v>
      </c>
      <c r="I129" s="4">
        <v>300</v>
      </c>
      <c r="J129" s="2" t="s">
        <v>21</v>
      </c>
      <c r="K129" s="2" t="s">
        <v>30</v>
      </c>
      <c r="L129" s="2" t="s">
        <v>39</v>
      </c>
      <c r="M129" s="2" t="s">
        <v>17</v>
      </c>
    </row>
    <row r="130" spans="3:13" x14ac:dyDescent="0.25">
      <c r="C130" s="2" t="s">
        <v>182</v>
      </c>
      <c r="D130" s="3">
        <v>45714</v>
      </c>
      <c r="E130" s="2" t="s">
        <v>53</v>
      </c>
      <c r="F130" s="2" t="s">
        <v>36</v>
      </c>
      <c r="G130" s="4">
        <v>40</v>
      </c>
      <c r="H130" s="5">
        <v>5</v>
      </c>
      <c r="I130" s="4">
        <v>200</v>
      </c>
      <c r="J130" s="2" t="s">
        <v>21</v>
      </c>
      <c r="K130" s="2" t="s">
        <v>15</v>
      </c>
      <c r="L130" s="2" t="s">
        <v>16</v>
      </c>
      <c r="M130" s="2" t="s">
        <v>23</v>
      </c>
    </row>
    <row r="131" spans="3:13" x14ac:dyDescent="0.25">
      <c r="C131" s="2" t="s">
        <v>183</v>
      </c>
      <c r="D131" s="3">
        <v>45698</v>
      </c>
      <c r="E131" s="2" t="s">
        <v>33</v>
      </c>
      <c r="F131" s="2" t="s">
        <v>20</v>
      </c>
      <c r="G131" s="4">
        <v>150</v>
      </c>
      <c r="H131" s="5">
        <v>5</v>
      </c>
      <c r="I131" s="4">
        <v>750</v>
      </c>
      <c r="J131" s="2" t="s">
        <v>51</v>
      </c>
      <c r="K131" s="2" t="s">
        <v>46</v>
      </c>
      <c r="L131" s="2" t="s">
        <v>39</v>
      </c>
      <c r="M131" s="2" t="s">
        <v>40</v>
      </c>
    </row>
    <row r="132" spans="3:13" x14ac:dyDescent="0.25">
      <c r="C132" s="2" t="s">
        <v>184</v>
      </c>
      <c r="D132" s="3">
        <v>45714</v>
      </c>
      <c r="E132" s="2" t="s">
        <v>53</v>
      </c>
      <c r="F132" s="2" t="s">
        <v>36</v>
      </c>
      <c r="G132" s="4">
        <v>40</v>
      </c>
      <c r="H132" s="5">
        <v>2</v>
      </c>
      <c r="I132" s="4">
        <v>80</v>
      </c>
      <c r="J132" s="2" t="s">
        <v>57</v>
      </c>
      <c r="K132" s="2" t="s">
        <v>81</v>
      </c>
      <c r="L132" s="2" t="s">
        <v>31</v>
      </c>
      <c r="M132" s="2" t="s">
        <v>23</v>
      </c>
    </row>
    <row r="133" spans="3:13" x14ac:dyDescent="0.25">
      <c r="C133" s="2" t="s">
        <v>185</v>
      </c>
      <c r="D133" s="3">
        <v>45723</v>
      </c>
      <c r="E133" s="2" t="s">
        <v>42</v>
      </c>
      <c r="F133" s="2" t="s">
        <v>20</v>
      </c>
      <c r="G133" s="4">
        <v>500</v>
      </c>
      <c r="H133" s="5">
        <v>2</v>
      </c>
      <c r="I133" s="4">
        <v>1000</v>
      </c>
      <c r="J133" s="2" t="s">
        <v>29</v>
      </c>
      <c r="K133" s="2" t="s">
        <v>81</v>
      </c>
      <c r="L133" s="2" t="s">
        <v>16</v>
      </c>
      <c r="M133" s="2" t="s">
        <v>23</v>
      </c>
    </row>
    <row r="134" spans="3:13" x14ac:dyDescent="0.25">
      <c r="C134" s="2" t="s">
        <v>186</v>
      </c>
      <c r="D134" s="3">
        <v>45711</v>
      </c>
      <c r="E134" s="2" t="s">
        <v>56</v>
      </c>
      <c r="F134" s="2" t="s">
        <v>20</v>
      </c>
      <c r="G134" s="4">
        <v>800</v>
      </c>
      <c r="H134" s="5">
        <v>1</v>
      </c>
      <c r="I134" s="4">
        <v>800</v>
      </c>
      <c r="J134" s="2" t="s">
        <v>21</v>
      </c>
      <c r="K134" s="2" t="s">
        <v>15</v>
      </c>
      <c r="L134" s="2" t="s">
        <v>27</v>
      </c>
      <c r="M134" s="2" t="s">
        <v>23</v>
      </c>
    </row>
    <row r="135" spans="3:13" x14ac:dyDescent="0.25">
      <c r="C135" s="2" t="s">
        <v>187</v>
      </c>
      <c r="D135" s="3">
        <v>45695</v>
      </c>
      <c r="E135" s="2" t="s">
        <v>42</v>
      </c>
      <c r="F135" s="2" t="s">
        <v>20</v>
      </c>
      <c r="G135" s="4">
        <v>500</v>
      </c>
      <c r="H135" s="5">
        <v>5</v>
      </c>
      <c r="I135" s="4">
        <v>2500</v>
      </c>
      <c r="J135" s="2" t="s">
        <v>51</v>
      </c>
      <c r="K135" s="2" t="s">
        <v>81</v>
      </c>
      <c r="L135" s="2" t="s">
        <v>58</v>
      </c>
      <c r="M135" s="2" t="s">
        <v>23</v>
      </c>
    </row>
    <row r="136" spans="3:13" x14ac:dyDescent="0.25">
      <c r="C136" s="2" t="s">
        <v>188</v>
      </c>
      <c r="D136" s="3">
        <v>45698</v>
      </c>
      <c r="E136" s="2" t="s">
        <v>35</v>
      </c>
      <c r="F136" s="2" t="s">
        <v>36</v>
      </c>
      <c r="G136" s="4">
        <v>20</v>
      </c>
      <c r="H136" s="5">
        <v>1</v>
      </c>
      <c r="I136" s="4">
        <v>20</v>
      </c>
      <c r="J136" s="2" t="s">
        <v>29</v>
      </c>
      <c r="K136" s="2" t="s">
        <v>44</v>
      </c>
      <c r="L136" s="2" t="s">
        <v>31</v>
      </c>
      <c r="M136" s="2" t="s">
        <v>23</v>
      </c>
    </row>
    <row r="137" spans="3:13" x14ac:dyDescent="0.25">
      <c r="C137" s="2" t="s">
        <v>189</v>
      </c>
      <c r="D137" s="3">
        <v>45699</v>
      </c>
      <c r="E137" s="2" t="s">
        <v>65</v>
      </c>
      <c r="F137" s="2" t="s">
        <v>61</v>
      </c>
      <c r="G137" s="4">
        <v>1200</v>
      </c>
      <c r="H137" s="5">
        <v>2</v>
      </c>
      <c r="I137" s="4">
        <v>2400</v>
      </c>
      <c r="J137" s="2" t="s">
        <v>57</v>
      </c>
      <c r="K137" s="2" t="s">
        <v>22</v>
      </c>
      <c r="L137" s="2" t="s">
        <v>39</v>
      </c>
      <c r="M137" s="2" t="s">
        <v>17</v>
      </c>
    </row>
    <row r="138" spans="3:13" x14ac:dyDescent="0.25">
      <c r="C138" s="2" t="s">
        <v>190</v>
      </c>
      <c r="D138" s="3">
        <v>45736</v>
      </c>
      <c r="E138" s="2" t="s">
        <v>33</v>
      </c>
      <c r="F138" s="2" t="s">
        <v>20</v>
      </c>
      <c r="G138" s="4">
        <v>150</v>
      </c>
      <c r="H138" s="5">
        <v>3</v>
      </c>
      <c r="I138" s="4">
        <v>450</v>
      </c>
      <c r="J138" s="2" t="s">
        <v>43</v>
      </c>
      <c r="K138" s="2" t="s">
        <v>22</v>
      </c>
      <c r="L138" s="2" t="s">
        <v>16</v>
      </c>
      <c r="M138" s="2" t="s">
        <v>40</v>
      </c>
    </row>
    <row r="139" spans="3:13" x14ac:dyDescent="0.25">
      <c r="C139" s="2" t="s">
        <v>191</v>
      </c>
      <c r="D139" s="3">
        <v>45699</v>
      </c>
      <c r="E139" s="2" t="s">
        <v>33</v>
      </c>
      <c r="F139" s="2" t="s">
        <v>20</v>
      </c>
      <c r="G139" s="4">
        <v>150</v>
      </c>
      <c r="H139" s="5">
        <v>5</v>
      </c>
      <c r="I139" s="4">
        <v>750</v>
      </c>
      <c r="J139" s="2" t="s">
        <v>25</v>
      </c>
      <c r="K139" s="2" t="s">
        <v>68</v>
      </c>
      <c r="L139" s="2" t="s">
        <v>31</v>
      </c>
      <c r="M139" s="2" t="s">
        <v>17</v>
      </c>
    </row>
    <row r="140" spans="3:13" x14ac:dyDescent="0.25">
      <c r="C140" s="2" t="s">
        <v>192</v>
      </c>
      <c r="D140" s="3">
        <v>45734</v>
      </c>
      <c r="E140" s="2" t="s">
        <v>56</v>
      </c>
      <c r="F140" s="2" t="s">
        <v>20</v>
      </c>
      <c r="G140" s="4">
        <v>800</v>
      </c>
      <c r="H140" s="5">
        <v>2</v>
      </c>
      <c r="I140" s="4">
        <v>1600</v>
      </c>
      <c r="J140" s="2" t="s">
        <v>54</v>
      </c>
      <c r="K140" s="2" t="s">
        <v>26</v>
      </c>
      <c r="L140" s="2" t="s">
        <v>39</v>
      </c>
      <c r="M140" s="2" t="s">
        <v>17</v>
      </c>
    </row>
    <row r="141" spans="3:13" x14ac:dyDescent="0.25">
      <c r="C141" s="2" t="s">
        <v>193</v>
      </c>
      <c r="D141" s="3">
        <v>45735</v>
      </c>
      <c r="E141" s="2" t="s">
        <v>33</v>
      </c>
      <c r="F141" s="2" t="s">
        <v>20</v>
      </c>
      <c r="G141" s="4">
        <v>150</v>
      </c>
      <c r="H141" s="5">
        <v>2</v>
      </c>
      <c r="I141" s="4">
        <v>300</v>
      </c>
      <c r="J141" s="2" t="s">
        <v>29</v>
      </c>
      <c r="K141" s="2" t="s">
        <v>44</v>
      </c>
      <c r="L141" s="2" t="s">
        <v>16</v>
      </c>
      <c r="M141" s="2" t="s">
        <v>40</v>
      </c>
    </row>
    <row r="142" spans="3:13" x14ac:dyDescent="0.25">
      <c r="C142" s="2" t="s">
        <v>194</v>
      </c>
      <c r="D142" s="3">
        <v>45737</v>
      </c>
      <c r="E142" s="2" t="s">
        <v>42</v>
      </c>
      <c r="F142" s="2" t="s">
        <v>20</v>
      </c>
      <c r="G142" s="4">
        <v>500</v>
      </c>
      <c r="H142" s="5">
        <v>2</v>
      </c>
      <c r="I142" s="4">
        <v>1000</v>
      </c>
      <c r="J142" s="2" t="s">
        <v>25</v>
      </c>
      <c r="K142" s="2" t="s">
        <v>44</v>
      </c>
      <c r="L142" s="2" t="s">
        <v>39</v>
      </c>
      <c r="M142" s="2" t="s">
        <v>40</v>
      </c>
    </row>
    <row r="143" spans="3:13" x14ac:dyDescent="0.25">
      <c r="C143" s="2" t="s">
        <v>195</v>
      </c>
      <c r="D143" s="3">
        <v>45731</v>
      </c>
      <c r="E143" s="2" t="s">
        <v>42</v>
      </c>
      <c r="F143" s="2" t="s">
        <v>20</v>
      </c>
      <c r="G143" s="4">
        <v>500</v>
      </c>
      <c r="H143" s="5">
        <v>3</v>
      </c>
      <c r="I143" s="4">
        <v>1500</v>
      </c>
      <c r="J143" s="2" t="s">
        <v>43</v>
      </c>
      <c r="K143" s="2" t="s">
        <v>44</v>
      </c>
      <c r="L143" s="2" t="s">
        <v>58</v>
      </c>
      <c r="M143" s="2" t="s">
        <v>40</v>
      </c>
    </row>
    <row r="144" spans="3:13" x14ac:dyDescent="0.25">
      <c r="C144" s="2" t="s">
        <v>196</v>
      </c>
      <c r="D144" s="3">
        <v>45747</v>
      </c>
      <c r="E144" s="2" t="s">
        <v>65</v>
      </c>
      <c r="F144" s="2" t="s">
        <v>61</v>
      </c>
      <c r="G144" s="4">
        <v>1200</v>
      </c>
      <c r="H144" s="5">
        <v>2</v>
      </c>
      <c r="I144" s="4">
        <v>2400</v>
      </c>
      <c r="J144" s="2" t="s">
        <v>80</v>
      </c>
      <c r="K144" s="2" t="s">
        <v>30</v>
      </c>
      <c r="L144" s="2" t="s">
        <v>39</v>
      </c>
      <c r="M144" s="2" t="s">
        <v>17</v>
      </c>
    </row>
    <row r="145" spans="3:13" x14ac:dyDescent="0.25">
      <c r="C145" s="2" t="s">
        <v>197</v>
      </c>
      <c r="D145" s="3">
        <v>45715</v>
      </c>
      <c r="E145" s="2" t="s">
        <v>53</v>
      </c>
      <c r="F145" s="2" t="s">
        <v>36</v>
      </c>
      <c r="G145" s="4">
        <v>40</v>
      </c>
      <c r="H145" s="5">
        <v>2</v>
      </c>
      <c r="I145" s="4">
        <v>80</v>
      </c>
      <c r="J145" s="2" t="s">
        <v>54</v>
      </c>
      <c r="K145" s="2" t="s">
        <v>68</v>
      </c>
      <c r="L145" s="2" t="s">
        <v>58</v>
      </c>
      <c r="M145" s="2" t="s">
        <v>17</v>
      </c>
    </row>
    <row r="146" spans="3:13" x14ac:dyDescent="0.25">
      <c r="C146" s="2" t="s">
        <v>198</v>
      </c>
      <c r="D146" s="3">
        <v>45724</v>
      </c>
      <c r="E146" s="2" t="s">
        <v>33</v>
      </c>
      <c r="F146" s="2" t="s">
        <v>20</v>
      </c>
      <c r="G146" s="4">
        <v>150</v>
      </c>
      <c r="H146" s="5">
        <v>2</v>
      </c>
      <c r="I146" s="4">
        <v>300</v>
      </c>
      <c r="J146" s="2" t="s">
        <v>54</v>
      </c>
      <c r="K146" s="2" t="s">
        <v>63</v>
      </c>
      <c r="L146" s="2" t="s">
        <v>16</v>
      </c>
      <c r="M146" s="2" t="s">
        <v>17</v>
      </c>
    </row>
    <row r="147" spans="3:13" x14ac:dyDescent="0.25">
      <c r="C147" s="2" t="s">
        <v>199</v>
      </c>
      <c r="D147" s="3">
        <v>45741</v>
      </c>
      <c r="E147" s="2" t="s">
        <v>33</v>
      </c>
      <c r="F147" s="2" t="s">
        <v>20</v>
      </c>
      <c r="G147" s="4">
        <v>150</v>
      </c>
      <c r="H147" s="5">
        <v>2</v>
      </c>
      <c r="I147" s="4">
        <v>300</v>
      </c>
      <c r="J147" s="2" t="s">
        <v>14</v>
      </c>
      <c r="K147" s="2" t="s">
        <v>46</v>
      </c>
      <c r="L147" s="2" t="s">
        <v>16</v>
      </c>
      <c r="M147" s="2" t="s">
        <v>40</v>
      </c>
    </row>
    <row r="148" spans="3:13" x14ac:dyDescent="0.25">
      <c r="C148" s="2" t="s">
        <v>200</v>
      </c>
      <c r="D148" s="3">
        <v>45693</v>
      </c>
      <c r="E148" s="2" t="s">
        <v>12</v>
      </c>
      <c r="F148" s="2" t="s">
        <v>13</v>
      </c>
      <c r="G148" s="4">
        <v>60</v>
      </c>
      <c r="H148" s="5">
        <v>5</v>
      </c>
      <c r="I148" s="4">
        <v>300</v>
      </c>
      <c r="J148" s="2" t="s">
        <v>80</v>
      </c>
      <c r="K148" s="2" t="s">
        <v>30</v>
      </c>
      <c r="L148" s="2" t="s">
        <v>39</v>
      </c>
      <c r="M148" s="2" t="s">
        <v>23</v>
      </c>
    </row>
    <row r="149" spans="3:13" x14ac:dyDescent="0.25">
      <c r="C149" s="2" t="s">
        <v>201</v>
      </c>
      <c r="D149" s="3">
        <v>45694</v>
      </c>
      <c r="E149" s="2" t="s">
        <v>19</v>
      </c>
      <c r="F149" s="2" t="s">
        <v>20</v>
      </c>
      <c r="G149" s="4">
        <v>100</v>
      </c>
      <c r="H149" s="5">
        <v>4</v>
      </c>
      <c r="I149" s="4">
        <v>400</v>
      </c>
      <c r="J149" s="2" t="s">
        <v>21</v>
      </c>
      <c r="K149" s="2" t="s">
        <v>68</v>
      </c>
      <c r="L149" s="2" t="s">
        <v>27</v>
      </c>
      <c r="M149" s="2" t="s">
        <v>17</v>
      </c>
    </row>
    <row r="150" spans="3:13" x14ac:dyDescent="0.25">
      <c r="C150" s="2" t="s">
        <v>202</v>
      </c>
      <c r="D150" s="3">
        <v>45736</v>
      </c>
      <c r="E150" s="2" t="s">
        <v>12</v>
      </c>
      <c r="F150" s="2" t="s">
        <v>13</v>
      </c>
      <c r="G150" s="4">
        <v>60</v>
      </c>
      <c r="H150" s="5">
        <v>3</v>
      </c>
      <c r="I150" s="4">
        <v>180</v>
      </c>
      <c r="J150" s="2" t="s">
        <v>54</v>
      </c>
      <c r="K150" s="2" t="s">
        <v>15</v>
      </c>
      <c r="L150" s="2" t="s">
        <v>58</v>
      </c>
      <c r="M150" s="2" t="s">
        <v>23</v>
      </c>
    </row>
    <row r="151" spans="3:13" x14ac:dyDescent="0.25">
      <c r="C151" s="2" t="s">
        <v>203</v>
      </c>
      <c r="D151" s="3">
        <v>45696</v>
      </c>
      <c r="E151" s="2" t="s">
        <v>49</v>
      </c>
      <c r="F151" s="2" t="s">
        <v>50</v>
      </c>
      <c r="G151" s="4">
        <v>15</v>
      </c>
      <c r="H151" s="5">
        <v>4</v>
      </c>
      <c r="I151" s="4">
        <v>60</v>
      </c>
      <c r="J151" s="2" t="s">
        <v>57</v>
      </c>
      <c r="K151" s="2" t="s">
        <v>81</v>
      </c>
      <c r="L151" s="2" t="s">
        <v>58</v>
      </c>
      <c r="M151" s="2" t="s">
        <v>17</v>
      </c>
    </row>
    <row r="152" spans="3:13" x14ac:dyDescent="0.25">
      <c r="C152" s="2" t="s">
        <v>204</v>
      </c>
      <c r="D152" s="3">
        <v>45745</v>
      </c>
      <c r="E152" s="2" t="s">
        <v>60</v>
      </c>
      <c r="F152" s="2" t="s">
        <v>61</v>
      </c>
      <c r="G152" s="4">
        <v>600</v>
      </c>
      <c r="H152" s="5">
        <v>4</v>
      </c>
      <c r="I152" s="4">
        <v>2400</v>
      </c>
      <c r="J152" s="2" t="s">
        <v>80</v>
      </c>
      <c r="K152" s="2" t="s">
        <v>68</v>
      </c>
      <c r="L152" s="2" t="s">
        <v>27</v>
      </c>
      <c r="M152" s="2" t="s">
        <v>23</v>
      </c>
    </row>
    <row r="153" spans="3:13" x14ac:dyDescent="0.25">
      <c r="C153" s="2" t="s">
        <v>205</v>
      </c>
      <c r="D153" s="3">
        <v>45716</v>
      </c>
      <c r="E153" s="2" t="s">
        <v>33</v>
      </c>
      <c r="F153" s="2" t="s">
        <v>20</v>
      </c>
      <c r="G153" s="4">
        <v>150</v>
      </c>
      <c r="H153" s="5">
        <v>1</v>
      </c>
      <c r="I153" s="4">
        <v>150</v>
      </c>
      <c r="J153" s="2" t="s">
        <v>25</v>
      </c>
      <c r="K153" s="2" t="s">
        <v>63</v>
      </c>
      <c r="L153" s="2" t="s">
        <v>58</v>
      </c>
      <c r="M153" s="2" t="s">
        <v>40</v>
      </c>
    </row>
    <row r="154" spans="3:13" x14ac:dyDescent="0.25">
      <c r="C154" s="2" t="s">
        <v>206</v>
      </c>
      <c r="D154" s="3">
        <v>45711</v>
      </c>
      <c r="E154" s="2" t="s">
        <v>33</v>
      </c>
      <c r="F154" s="2" t="s">
        <v>20</v>
      </c>
      <c r="G154" s="4">
        <v>150</v>
      </c>
      <c r="H154" s="5">
        <v>5</v>
      </c>
      <c r="I154" s="4">
        <v>750</v>
      </c>
      <c r="J154" s="2" t="s">
        <v>43</v>
      </c>
      <c r="K154" s="2" t="s">
        <v>22</v>
      </c>
      <c r="L154" s="2" t="s">
        <v>39</v>
      </c>
      <c r="M154" s="2" t="s">
        <v>23</v>
      </c>
    </row>
    <row r="155" spans="3:13" x14ac:dyDescent="0.25">
      <c r="C155" s="2" t="s">
        <v>207</v>
      </c>
      <c r="D155" s="3">
        <v>45717</v>
      </c>
      <c r="E155" s="2" t="s">
        <v>19</v>
      </c>
      <c r="F155" s="2" t="s">
        <v>20</v>
      </c>
      <c r="G155" s="4">
        <v>100</v>
      </c>
      <c r="H155" s="5">
        <v>2</v>
      </c>
      <c r="I155" s="4">
        <v>200</v>
      </c>
      <c r="J155" s="2" t="s">
        <v>25</v>
      </c>
      <c r="K155" s="2" t="s">
        <v>26</v>
      </c>
      <c r="L155" s="2" t="s">
        <v>16</v>
      </c>
      <c r="M155" s="2" t="s">
        <v>40</v>
      </c>
    </row>
    <row r="156" spans="3:13" x14ac:dyDescent="0.25">
      <c r="C156" s="2" t="s">
        <v>208</v>
      </c>
      <c r="D156" s="3">
        <v>45693</v>
      </c>
      <c r="E156" s="2" t="s">
        <v>65</v>
      </c>
      <c r="F156" s="2" t="s">
        <v>61</v>
      </c>
      <c r="G156" s="4">
        <v>1200</v>
      </c>
      <c r="H156" s="5">
        <v>4</v>
      </c>
      <c r="I156" s="4">
        <v>4800</v>
      </c>
      <c r="J156" s="2" t="s">
        <v>43</v>
      </c>
      <c r="K156" s="2" t="s">
        <v>63</v>
      </c>
      <c r="L156" s="2" t="s">
        <v>31</v>
      </c>
      <c r="M156" s="2" t="s">
        <v>23</v>
      </c>
    </row>
    <row r="157" spans="3:13" x14ac:dyDescent="0.25">
      <c r="C157" s="2" t="s">
        <v>209</v>
      </c>
      <c r="D157" s="3">
        <v>45732</v>
      </c>
      <c r="E157" s="2" t="s">
        <v>33</v>
      </c>
      <c r="F157" s="2" t="s">
        <v>20</v>
      </c>
      <c r="G157" s="4">
        <v>150</v>
      </c>
      <c r="H157" s="5">
        <v>4</v>
      </c>
      <c r="I157" s="4">
        <v>600</v>
      </c>
      <c r="J157" s="2" t="s">
        <v>29</v>
      </c>
      <c r="K157" s="2" t="s">
        <v>44</v>
      </c>
      <c r="L157" s="2" t="s">
        <v>39</v>
      </c>
      <c r="M157" s="2" t="s">
        <v>17</v>
      </c>
    </row>
    <row r="158" spans="3:13" x14ac:dyDescent="0.25">
      <c r="C158" s="2" t="s">
        <v>210</v>
      </c>
      <c r="D158" s="3">
        <v>45696</v>
      </c>
      <c r="E158" s="2" t="s">
        <v>42</v>
      </c>
      <c r="F158" s="2" t="s">
        <v>20</v>
      </c>
      <c r="G158" s="4">
        <v>500</v>
      </c>
      <c r="H158" s="5">
        <v>3</v>
      </c>
      <c r="I158" s="4">
        <v>1500</v>
      </c>
      <c r="J158" s="2" t="s">
        <v>43</v>
      </c>
      <c r="K158" s="2" t="s">
        <v>26</v>
      </c>
      <c r="L158" s="2" t="s">
        <v>31</v>
      </c>
      <c r="M158" s="2" t="s">
        <v>23</v>
      </c>
    </row>
    <row r="159" spans="3:13" x14ac:dyDescent="0.25">
      <c r="C159" s="2" t="s">
        <v>211</v>
      </c>
      <c r="D159" s="3">
        <v>45712</v>
      </c>
      <c r="E159" s="2" t="s">
        <v>56</v>
      </c>
      <c r="F159" s="2" t="s">
        <v>20</v>
      </c>
      <c r="G159" s="4">
        <v>800</v>
      </c>
      <c r="H159" s="5">
        <v>3</v>
      </c>
      <c r="I159" s="4">
        <v>2400</v>
      </c>
      <c r="J159" s="2" t="s">
        <v>72</v>
      </c>
      <c r="K159" s="2" t="s">
        <v>44</v>
      </c>
      <c r="L159" s="2" t="s">
        <v>16</v>
      </c>
      <c r="M159" s="2" t="s">
        <v>23</v>
      </c>
    </row>
    <row r="160" spans="3:13" x14ac:dyDescent="0.25">
      <c r="C160" s="2" t="s">
        <v>212</v>
      </c>
      <c r="D160" s="3">
        <v>45704</v>
      </c>
      <c r="E160" s="2" t="s">
        <v>35</v>
      </c>
      <c r="F160" s="2" t="s">
        <v>36</v>
      </c>
      <c r="G160" s="4">
        <v>20</v>
      </c>
      <c r="H160" s="5">
        <v>2</v>
      </c>
      <c r="I160" s="4">
        <v>40</v>
      </c>
      <c r="J160" s="2" t="s">
        <v>51</v>
      </c>
      <c r="K160" s="2" t="s">
        <v>30</v>
      </c>
      <c r="L160" s="2" t="s">
        <v>58</v>
      </c>
      <c r="M160" s="2" t="s">
        <v>17</v>
      </c>
    </row>
    <row r="161" spans="3:13" x14ac:dyDescent="0.25">
      <c r="C161" s="2" t="s">
        <v>213</v>
      </c>
      <c r="D161" s="3">
        <v>45694</v>
      </c>
      <c r="E161" s="2" t="s">
        <v>60</v>
      </c>
      <c r="F161" s="2" t="s">
        <v>61</v>
      </c>
      <c r="G161" s="4">
        <v>600</v>
      </c>
      <c r="H161" s="5">
        <v>3</v>
      </c>
      <c r="I161" s="4">
        <v>1800</v>
      </c>
      <c r="J161" s="2" t="s">
        <v>29</v>
      </c>
      <c r="K161" s="2" t="s">
        <v>26</v>
      </c>
      <c r="L161" s="2" t="s">
        <v>58</v>
      </c>
      <c r="M161" s="2" t="s">
        <v>17</v>
      </c>
    </row>
    <row r="162" spans="3:13" x14ac:dyDescent="0.25">
      <c r="C162" s="2" t="s">
        <v>214</v>
      </c>
      <c r="D162" s="3">
        <v>45710</v>
      </c>
      <c r="E162" s="2" t="s">
        <v>19</v>
      </c>
      <c r="F162" s="2" t="s">
        <v>20</v>
      </c>
      <c r="G162" s="4">
        <v>100</v>
      </c>
      <c r="H162" s="5">
        <v>1</v>
      </c>
      <c r="I162" s="4">
        <v>100</v>
      </c>
      <c r="J162" s="2" t="s">
        <v>21</v>
      </c>
      <c r="K162" s="2" t="s">
        <v>68</v>
      </c>
      <c r="L162" s="2" t="s">
        <v>31</v>
      </c>
      <c r="M162" s="2" t="s">
        <v>40</v>
      </c>
    </row>
    <row r="163" spans="3:13" x14ac:dyDescent="0.25">
      <c r="C163" s="2" t="s">
        <v>215</v>
      </c>
      <c r="D163" s="3">
        <v>45697</v>
      </c>
      <c r="E163" s="2" t="s">
        <v>42</v>
      </c>
      <c r="F163" s="2" t="s">
        <v>20</v>
      </c>
      <c r="G163" s="4">
        <v>500</v>
      </c>
      <c r="H163" s="5">
        <v>2</v>
      </c>
      <c r="I163" s="4">
        <v>1000</v>
      </c>
      <c r="J163" s="2" t="s">
        <v>29</v>
      </c>
      <c r="K163" s="2" t="s">
        <v>81</v>
      </c>
      <c r="L163" s="2" t="s">
        <v>31</v>
      </c>
      <c r="M163" s="2" t="s">
        <v>40</v>
      </c>
    </row>
    <row r="164" spans="3:13" x14ac:dyDescent="0.25">
      <c r="C164" s="2" t="s">
        <v>216</v>
      </c>
      <c r="D164" s="3">
        <v>45708</v>
      </c>
      <c r="E164" s="2" t="s">
        <v>12</v>
      </c>
      <c r="F164" s="2" t="s">
        <v>13</v>
      </c>
      <c r="G164" s="4">
        <v>60</v>
      </c>
      <c r="H164" s="5">
        <v>2</v>
      </c>
      <c r="I164" s="4">
        <v>120</v>
      </c>
      <c r="J164" s="2" t="s">
        <v>72</v>
      </c>
      <c r="K164" s="2" t="s">
        <v>38</v>
      </c>
      <c r="L164" s="2" t="s">
        <v>39</v>
      </c>
      <c r="M164" s="2" t="s">
        <v>40</v>
      </c>
    </row>
    <row r="165" spans="3:13" x14ac:dyDescent="0.25">
      <c r="C165" s="2" t="s">
        <v>217</v>
      </c>
      <c r="D165" s="3">
        <v>45713</v>
      </c>
      <c r="E165" s="2" t="s">
        <v>33</v>
      </c>
      <c r="F165" s="2" t="s">
        <v>20</v>
      </c>
      <c r="G165" s="4">
        <v>150</v>
      </c>
      <c r="H165" s="5">
        <v>5</v>
      </c>
      <c r="I165" s="4">
        <v>750</v>
      </c>
      <c r="J165" s="2" t="s">
        <v>54</v>
      </c>
      <c r="K165" s="2" t="s">
        <v>46</v>
      </c>
      <c r="L165" s="2" t="s">
        <v>16</v>
      </c>
      <c r="M165" s="2" t="s">
        <v>23</v>
      </c>
    </row>
    <row r="166" spans="3:13" x14ac:dyDescent="0.25">
      <c r="C166" s="2" t="s">
        <v>218</v>
      </c>
      <c r="D166" s="3">
        <v>45730</v>
      </c>
      <c r="E166" s="2" t="s">
        <v>49</v>
      </c>
      <c r="F166" s="2" t="s">
        <v>50</v>
      </c>
      <c r="G166" s="4">
        <v>15</v>
      </c>
      <c r="H166" s="5">
        <v>1</v>
      </c>
      <c r="I166" s="4">
        <v>15</v>
      </c>
      <c r="J166" s="2" t="s">
        <v>51</v>
      </c>
      <c r="K166" s="2" t="s">
        <v>15</v>
      </c>
      <c r="L166" s="2" t="s">
        <v>27</v>
      </c>
      <c r="M166" s="2" t="s">
        <v>23</v>
      </c>
    </row>
    <row r="167" spans="3:13" x14ac:dyDescent="0.25">
      <c r="C167" s="2" t="s">
        <v>219</v>
      </c>
      <c r="D167" s="3">
        <v>45746</v>
      </c>
      <c r="E167" s="2" t="s">
        <v>60</v>
      </c>
      <c r="F167" s="2" t="s">
        <v>61</v>
      </c>
      <c r="G167" s="4">
        <v>600</v>
      </c>
      <c r="H167" s="5">
        <v>4</v>
      </c>
      <c r="I167" s="4">
        <v>2400</v>
      </c>
      <c r="J167" s="2" t="s">
        <v>72</v>
      </c>
      <c r="K167" s="2" t="s">
        <v>38</v>
      </c>
      <c r="L167" s="2" t="s">
        <v>31</v>
      </c>
      <c r="M167" s="2" t="s">
        <v>23</v>
      </c>
    </row>
    <row r="168" spans="3:13" x14ac:dyDescent="0.25">
      <c r="C168" s="2" t="s">
        <v>220</v>
      </c>
      <c r="D168" s="3">
        <v>45736</v>
      </c>
      <c r="E168" s="2" t="s">
        <v>65</v>
      </c>
      <c r="F168" s="2" t="s">
        <v>61</v>
      </c>
      <c r="G168" s="4">
        <v>1200</v>
      </c>
      <c r="H168" s="5">
        <v>2</v>
      </c>
      <c r="I168" s="4">
        <v>2400</v>
      </c>
      <c r="J168" s="2" t="s">
        <v>29</v>
      </c>
      <c r="K168" s="2" t="s">
        <v>63</v>
      </c>
      <c r="L168" s="2" t="s">
        <v>31</v>
      </c>
      <c r="M168" s="2" t="s">
        <v>40</v>
      </c>
    </row>
    <row r="169" spans="3:13" x14ac:dyDescent="0.25">
      <c r="C169" s="2" t="s">
        <v>221</v>
      </c>
      <c r="D169" s="3">
        <v>45740</v>
      </c>
      <c r="E169" s="2" t="s">
        <v>56</v>
      </c>
      <c r="F169" s="2" t="s">
        <v>20</v>
      </c>
      <c r="G169" s="4">
        <v>800</v>
      </c>
      <c r="H169" s="5">
        <v>5</v>
      </c>
      <c r="I169" s="4">
        <v>4000</v>
      </c>
      <c r="J169" s="2" t="s">
        <v>54</v>
      </c>
      <c r="K169" s="2" t="s">
        <v>44</v>
      </c>
      <c r="L169" s="2" t="s">
        <v>16</v>
      </c>
      <c r="M169" s="2" t="s">
        <v>23</v>
      </c>
    </row>
    <row r="170" spans="3:13" x14ac:dyDescent="0.25">
      <c r="C170" s="2" t="s">
        <v>222</v>
      </c>
      <c r="D170" s="3">
        <v>45722</v>
      </c>
      <c r="E170" s="2" t="s">
        <v>65</v>
      </c>
      <c r="F170" s="2" t="s">
        <v>61</v>
      </c>
      <c r="G170" s="4">
        <v>1200</v>
      </c>
      <c r="H170" s="5">
        <v>2</v>
      </c>
      <c r="I170" s="4">
        <v>2400</v>
      </c>
      <c r="J170" s="2" t="s">
        <v>25</v>
      </c>
      <c r="K170" s="2" t="s">
        <v>26</v>
      </c>
      <c r="L170" s="2" t="s">
        <v>39</v>
      </c>
      <c r="M170" s="2" t="s">
        <v>40</v>
      </c>
    </row>
    <row r="171" spans="3:13" x14ac:dyDescent="0.25">
      <c r="C171" s="2" t="s">
        <v>223</v>
      </c>
      <c r="D171" s="3">
        <v>45716</v>
      </c>
      <c r="E171" s="2" t="s">
        <v>56</v>
      </c>
      <c r="F171" s="2" t="s">
        <v>20</v>
      </c>
      <c r="G171" s="4">
        <v>800</v>
      </c>
      <c r="H171" s="5">
        <v>1</v>
      </c>
      <c r="I171" s="4">
        <v>800</v>
      </c>
      <c r="J171" s="2" t="s">
        <v>14</v>
      </c>
      <c r="K171" s="2" t="s">
        <v>22</v>
      </c>
      <c r="L171" s="2" t="s">
        <v>58</v>
      </c>
      <c r="M171" s="2" t="s">
        <v>23</v>
      </c>
    </row>
    <row r="172" spans="3:13" x14ac:dyDescent="0.25">
      <c r="C172" s="2" t="s">
        <v>224</v>
      </c>
      <c r="D172" s="3">
        <v>45716</v>
      </c>
      <c r="E172" s="2" t="s">
        <v>33</v>
      </c>
      <c r="F172" s="2" t="s">
        <v>20</v>
      </c>
      <c r="G172" s="4">
        <v>150</v>
      </c>
      <c r="H172" s="5">
        <v>2</v>
      </c>
      <c r="I172" s="4">
        <v>300</v>
      </c>
      <c r="J172" s="2" t="s">
        <v>57</v>
      </c>
      <c r="K172" s="2" t="s">
        <v>38</v>
      </c>
      <c r="L172" s="2" t="s">
        <v>39</v>
      </c>
      <c r="M172" s="2" t="s">
        <v>40</v>
      </c>
    </row>
    <row r="173" spans="3:13" x14ac:dyDescent="0.25">
      <c r="C173" s="2" t="s">
        <v>225</v>
      </c>
      <c r="D173" s="3">
        <v>45728</v>
      </c>
      <c r="E173" s="2" t="s">
        <v>49</v>
      </c>
      <c r="F173" s="2" t="s">
        <v>50</v>
      </c>
      <c r="G173" s="4">
        <v>15</v>
      </c>
      <c r="H173" s="5">
        <v>1</v>
      </c>
      <c r="I173" s="4">
        <v>15</v>
      </c>
      <c r="J173" s="2" t="s">
        <v>51</v>
      </c>
      <c r="K173" s="2" t="s">
        <v>44</v>
      </c>
      <c r="L173" s="2" t="s">
        <v>16</v>
      </c>
      <c r="M173" s="2" t="s">
        <v>17</v>
      </c>
    </row>
    <row r="174" spans="3:13" x14ac:dyDescent="0.25">
      <c r="C174" s="2" t="s">
        <v>226</v>
      </c>
      <c r="D174" s="3">
        <v>45716</v>
      </c>
      <c r="E174" s="2" t="s">
        <v>65</v>
      </c>
      <c r="F174" s="2" t="s">
        <v>61</v>
      </c>
      <c r="G174" s="4">
        <v>1200</v>
      </c>
      <c r="H174" s="5">
        <v>1</v>
      </c>
      <c r="I174" s="4">
        <v>1200</v>
      </c>
      <c r="J174" s="2" t="s">
        <v>29</v>
      </c>
      <c r="K174" s="2" t="s">
        <v>63</v>
      </c>
      <c r="L174" s="2" t="s">
        <v>39</v>
      </c>
      <c r="M174" s="2" t="s">
        <v>40</v>
      </c>
    </row>
    <row r="175" spans="3:13" x14ac:dyDescent="0.25">
      <c r="C175" s="2" t="s">
        <v>227</v>
      </c>
      <c r="D175" s="3">
        <v>45729</v>
      </c>
      <c r="E175" s="2" t="s">
        <v>33</v>
      </c>
      <c r="F175" s="2" t="s">
        <v>20</v>
      </c>
      <c r="G175" s="4">
        <v>150</v>
      </c>
      <c r="H175" s="5">
        <v>2</v>
      </c>
      <c r="I175" s="4">
        <v>300</v>
      </c>
      <c r="J175" s="2" t="s">
        <v>51</v>
      </c>
      <c r="K175" s="2" t="s">
        <v>81</v>
      </c>
      <c r="L175" s="2" t="s">
        <v>16</v>
      </c>
      <c r="M175" s="2" t="s">
        <v>23</v>
      </c>
    </row>
    <row r="176" spans="3:13" x14ac:dyDescent="0.25">
      <c r="C176" s="2" t="s">
        <v>228</v>
      </c>
      <c r="D176" s="3">
        <v>45740</v>
      </c>
      <c r="E176" s="2" t="s">
        <v>53</v>
      </c>
      <c r="F176" s="2" t="s">
        <v>36</v>
      </c>
      <c r="G176" s="4">
        <v>40</v>
      </c>
      <c r="H176" s="5">
        <v>5</v>
      </c>
      <c r="I176" s="4">
        <v>200</v>
      </c>
      <c r="J176" s="2" t="s">
        <v>51</v>
      </c>
      <c r="K176" s="2" t="s">
        <v>15</v>
      </c>
      <c r="L176" s="2" t="s">
        <v>16</v>
      </c>
      <c r="M176" s="2" t="s">
        <v>17</v>
      </c>
    </row>
    <row r="177" spans="3:13" x14ac:dyDescent="0.25">
      <c r="C177" s="2" t="s">
        <v>229</v>
      </c>
      <c r="D177" s="3">
        <v>45743</v>
      </c>
      <c r="E177" s="2" t="s">
        <v>49</v>
      </c>
      <c r="F177" s="2" t="s">
        <v>50</v>
      </c>
      <c r="G177" s="4">
        <v>15</v>
      </c>
      <c r="H177" s="5">
        <v>1</v>
      </c>
      <c r="I177" s="4">
        <v>15</v>
      </c>
      <c r="J177" s="2" t="s">
        <v>54</v>
      </c>
      <c r="K177" s="2" t="s">
        <v>46</v>
      </c>
      <c r="L177" s="2" t="s">
        <v>27</v>
      </c>
      <c r="M177" s="2" t="s">
        <v>40</v>
      </c>
    </row>
    <row r="178" spans="3:13" x14ac:dyDescent="0.25">
      <c r="C178" s="2" t="s">
        <v>230</v>
      </c>
      <c r="D178" s="3">
        <v>45730</v>
      </c>
      <c r="E178" s="2" t="s">
        <v>49</v>
      </c>
      <c r="F178" s="2" t="s">
        <v>50</v>
      </c>
      <c r="G178" s="4">
        <v>15</v>
      </c>
      <c r="H178" s="5">
        <v>5</v>
      </c>
      <c r="I178" s="4">
        <v>75</v>
      </c>
      <c r="J178" s="2" t="s">
        <v>51</v>
      </c>
      <c r="K178" s="2" t="s">
        <v>22</v>
      </c>
      <c r="L178" s="2" t="s">
        <v>31</v>
      </c>
      <c r="M178" s="2" t="s">
        <v>23</v>
      </c>
    </row>
    <row r="179" spans="3:13" x14ac:dyDescent="0.25">
      <c r="C179" s="2" t="s">
        <v>231</v>
      </c>
      <c r="D179" s="3">
        <v>45694</v>
      </c>
      <c r="E179" s="2" t="s">
        <v>42</v>
      </c>
      <c r="F179" s="2" t="s">
        <v>20</v>
      </c>
      <c r="G179" s="4">
        <v>500</v>
      </c>
      <c r="H179" s="5">
        <v>3</v>
      </c>
      <c r="I179" s="4">
        <v>1500</v>
      </c>
      <c r="J179" s="2" t="s">
        <v>21</v>
      </c>
      <c r="K179" s="2" t="s">
        <v>81</v>
      </c>
      <c r="L179" s="2" t="s">
        <v>39</v>
      </c>
      <c r="M179" s="2" t="s">
        <v>40</v>
      </c>
    </row>
    <row r="180" spans="3:13" x14ac:dyDescent="0.25">
      <c r="C180" s="2" t="s">
        <v>232</v>
      </c>
      <c r="D180" s="3">
        <v>45741</v>
      </c>
      <c r="E180" s="2" t="s">
        <v>53</v>
      </c>
      <c r="F180" s="2" t="s">
        <v>36</v>
      </c>
      <c r="G180" s="4">
        <v>40</v>
      </c>
      <c r="H180" s="5">
        <v>1</v>
      </c>
      <c r="I180" s="4">
        <v>40</v>
      </c>
      <c r="J180" s="2" t="s">
        <v>29</v>
      </c>
      <c r="K180" s="2" t="s">
        <v>63</v>
      </c>
      <c r="L180" s="2" t="s">
        <v>39</v>
      </c>
      <c r="M180" s="2" t="s">
        <v>17</v>
      </c>
    </row>
    <row r="181" spans="3:13" x14ac:dyDescent="0.25">
      <c r="C181" s="2" t="s">
        <v>233</v>
      </c>
      <c r="D181" s="3">
        <v>45720</v>
      </c>
      <c r="E181" s="2" t="s">
        <v>65</v>
      </c>
      <c r="F181" s="2" t="s">
        <v>61</v>
      </c>
      <c r="G181" s="4">
        <v>1200</v>
      </c>
      <c r="H181" s="5">
        <v>3</v>
      </c>
      <c r="I181" s="4">
        <v>3600</v>
      </c>
      <c r="J181" s="2" t="s">
        <v>51</v>
      </c>
      <c r="K181" s="2" t="s">
        <v>46</v>
      </c>
      <c r="L181" s="2" t="s">
        <v>58</v>
      </c>
      <c r="M181" s="2" t="s">
        <v>40</v>
      </c>
    </row>
    <row r="182" spans="3:13" x14ac:dyDescent="0.25">
      <c r="C182" s="2" t="s">
        <v>234</v>
      </c>
      <c r="D182" s="3">
        <v>45719</v>
      </c>
      <c r="E182" s="2" t="s">
        <v>12</v>
      </c>
      <c r="F182" s="2" t="s">
        <v>13</v>
      </c>
      <c r="G182" s="4">
        <v>60</v>
      </c>
      <c r="H182" s="5">
        <v>2</v>
      </c>
      <c r="I182" s="4">
        <v>120</v>
      </c>
      <c r="J182" s="2" t="s">
        <v>51</v>
      </c>
      <c r="K182" s="2" t="s">
        <v>68</v>
      </c>
      <c r="L182" s="2" t="s">
        <v>16</v>
      </c>
      <c r="M182" s="2" t="s">
        <v>17</v>
      </c>
    </row>
    <row r="183" spans="3:13" x14ac:dyDescent="0.25">
      <c r="C183" s="2" t="s">
        <v>235</v>
      </c>
      <c r="D183" s="3">
        <v>45749</v>
      </c>
      <c r="E183" s="2" t="s">
        <v>35</v>
      </c>
      <c r="F183" s="2" t="s">
        <v>36</v>
      </c>
      <c r="G183" s="4">
        <v>20</v>
      </c>
      <c r="H183" s="5">
        <v>5</v>
      </c>
      <c r="I183" s="4">
        <v>100</v>
      </c>
      <c r="J183" s="2" t="s">
        <v>14</v>
      </c>
      <c r="K183" s="2" t="s">
        <v>26</v>
      </c>
      <c r="L183" s="2" t="s">
        <v>39</v>
      </c>
      <c r="M183" s="2" t="s">
        <v>40</v>
      </c>
    </row>
    <row r="184" spans="3:13" x14ac:dyDescent="0.25">
      <c r="C184" s="2" t="s">
        <v>236</v>
      </c>
      <c r="D184" s="3">
        <v>45741</v>
      </c>
      <c r="E184" s="2" t="s">
        <v>60</v>
      </c>
      <c r="F184" s="2" t="s">
        <v>61</v>
      </c>
      <c r="G184" s="4">
        <v>600</v>
      </c>
      <c r="H184" s="5">
        <v>1</v>
      </c>
      <c r="I184" s="4">
        <v>600</v>
      </c>
      <c r="J184" s="2" t="s">
        <v>14</v>
      </c>
      <c r="K184" s="2" t="s">
        <v>63</v>
      </c>
      <c r="L184" s="2" t="s">
        <v>16</v>
      </c>
      <c r="M184" s="2" t="s">
        <v>23</v>
      </c>
    </row>
    <row r="185" spans="3:13" x14ac:dyDescent="0.25">
      <c r="C185" s="2" t="s">
        <v>237</v>
      </c>
      <c r="D185" s="3">
        <v>45705</v>
      </c>
      <c r="E185" s="2" t="s">
        <v>49</v>
      </c>
      <c r="F185" s="2" t="s">
        <v>50</v>
      </c>
      <c r="G185" s="4">
        <v>15</v>
      </c>
      <c r="H185" s="5">
        <v>5</v>
      </c>
      <c r="I185" s="4">
        <v>75</v>
      </c>
      <c r="J185" s="2" t="s">
        <v>57</v>
      </c>
      <c r="K185" s="2" t="s">
        <v>44</v>
      </c>
      <c r="L185" s="2" t="s">
        <v>16</v>
      </c>
      <c r="M185" s="2" t="s">
        <v>23</v>
      </c>
    </row>
    <row r="186" spans="3:13" x14ac:dyDescent="0.25">
      <c r="C186" s="2" t="s">
        <v>238</v>
      </c>
      <c r="D186" s="3">
        <v>45738</v>
      </c>
      <c r="E186" s="2" t="s">
        <v>35</v>
      </c>
      <c r="F186" s="2" t="s">
        <v>36</v>
      </c>
      <c r="G186" s="4">
        <v>20</v>
      </c>
      <c r="H186" s="5">
        <v>1</v>
      </c>
      <c r="I186" s="4">
        <v>20</v>
      </c>
      <c r="J186" s="2" t="s">
        <v>72</v>
      </c>
      <c r="K186" s="2" t="s">
        <v>30</v>
      </c>
      <c r="L186" s="2" t="s">
        <v>16</v>
      </c>
      <c r="M186" s="2" t="s">
        <v>40</v>
      </c>
    </row>
    <row r="187" spans="3:13" x14ac:dyDescent="0.25">
      <c r="C187" s="2" t="s">
        <v>239</v>
      </c>
      <c r="D187" s="3">
        <v>45718</v>
      </c>
      <c r="E187" s="2" t="s">
        <v>60</v>
      </c>
      <c r="F187" s="2" t="s">
        <v>61</v>
      </c>
      <c r="G187" s="4">
        <v>600</v>
      </c>
      <c r="H187" s="5">
        <v>4</v>
      </c>
      <c r="I187" s="4">
        <v>2400</v>
      </c>
      <c r="J187" s="2" t="s">
        <v>54</v>
      </c>
      <c r="K187" s="2" t="s">
        <v>15</v>
      </c>
      <c r="L187" s="2" t="s">
        <v>39</v>
      </c>
      <c r="M187" s="2" t="s">
        <v>40</v>
      </c>
    </row>
    <row r="188" spans="3:13" x14ac:dyDescent="0.25">
      <c r="C188" s="2" t="s">
        <v>240</v>
      </c>
      <c r="D188" s="3">
        <v>45729</v>
      </c>
      <c r="E188" s="2" t="s">
        <v>56</v>
      </c>
      <c r="F188" s="2" t="s">
        <v>20</v>
      </c>
      <c r="G188" s="4">
        <v>800</v>
      </c>
      <c r="H188" s="5">
        <v>3</v>
      </c>
      <c r="I188" s="4">
        <v>2400</v>
      </c>
      <c r="J188" s="2" t="s">
        <v>25</v>
      </c>
      <c r="K188" s="2" t="s">
        <v>15</v>
      </c>
      <c r="L188" s="2" t="s">
        <v>39</v>
      </c>
      <c r="M188" s="2" t="s">
        <v>23</v>
      </c>
    </row>
    <row r="189" spans="3:13" x14ac:dyDescent="0.25">
      <c r="C189" s="2" t="s">
        <v>241</v>
      </c>
      <c r="D189" s="3">
        <v>45702</v>
      </c>
      <c r="E189" s="2" t="s">
        <v>49</v>
      </c>
      <c r="F189" s="2" t="s">
        <v>50</v>
      </c>
      <c r="G189" s="4">
        <v>15</v>
      </c>
      <c r="H189" s="5">
        <v>1</v>
      </c>
      <c r="I189" s="4">
        <v>15</v>
      </c>
      <c r="J189" s="2" t="s">
        <v>25</v>
      </c>
      <c r="K189" s="2" t="s">
        <v>46</v>
      </c>
      <c r="L189" s="2" t="s">
        <v>27</v>
      </c>
      <c r="M189" s="2" t="s">
        <v>40</v>
      </c>
    </row>
    <row r="190" spans="3:13" x14ac:dyDescent="0.25">
      <c r="C190" s="2" t="s">
        <v>242</v>
      </c>
      <c r="D190" s="3">
        <v>45698</v>
      </c>
      <c r="E190" s="2" t="s">
        <v>56</v>
      </c>
      <c r="F190" s="2" t="s">
        <v>20</v>
      </c>
      <c r="G190" s="4">
        <v>800</v>
      </c>
      <c r="H190" s="5">
        <v>3</v>
      </c>
      <c r="I190" s="4">
        <v>2400</v>
      </c>
      <c r="J190" s="2" t="s">
        <v>80</v>
      </c>
      <c r="K190" s="2" t="s">
        <v>38</v>
      </c>
      <c r="L190" s="2" t="s">
        <v>27</v>
      </c>
      <c r="M190" s="2" t="s">
        <v>40</v>
      </c>
    </row>
    <row r="191" spans="3:13" x14ac:dyDescent="0.25">
      <c r="C191" s="2" t="s">
        <v>243</v>
      </c>
      <c r="D191" s="3">
        <v>45711</v>
      </c>
      <c r="E191" s="2" t="s">
        <v>12</v>
      </c>
      <c r="F191" s="2" t="s">
        <v>13</v>
      </c>
      <c r="G191" s="4">
        <v>60</v>
      </c>
      <c r="H191" s="5">
        <v>1</v>
      </c>
      <c r="I191" s="4">
        <v>60</v>
      </c>
      <c r="J191" s="2" t="s">
        <v>43</v>
      </c>
      <c r="K191" s="2" t="s">
        <v>38</v>
      </c>
      <c r="L191" s="2" t="s">
        <v>39</v>
      </c>
      <c r="M191" s="2" t="s">
        <v>40</v>
      </c>
    </row>
    <row r="192" spans="3:13" x14ac:dyDescent="0.25">
      <c r="C192" s="2" t="s">
        <v>244</v>
      </c>
      <c r="D192" s="3">
        <v>45716</v>
      </c>
      <c r="E192" s="2" t="s">
        <v>53</v>
      </c>
      <c r="F192" s="2" t="s">
        <v>36</v>
      </c>
      <c r="G192" s="4">
        <v>40</v>
      </c>
      <c r="H192" s="5">
        <v>4</v>
      </c>
      <c r="I192" s="4">
        <v>160</v>
      </c>
      <c r="J192" s="2" t="s">
        <v>25</v>
      </c>
      <c r="K192" s="2" t="s">
        <v>63</v>
      </c>
      <c r="L192" s="2" t="s">
        <v>27</v>
      </c>
      <c r="M192" s="2" t="s">
        <v>23</v>
      </c>
    </row>
    <row r="193" spans="3:13" x14ac:dyDescent="0.25">
      <c r="C193" s="2" t="s">
        <v>245</v>
      </c>
      <c r="D193" s="3">
        <v>45747</v>
      </c>
      <c r="E193" s="2" t="s">
        <v>19</v>
      </c>
      <c r="F193" s="2" t="s">
        <v>20</v>
      </c>
      <c r="G193" s="4">
        <v>100</v>
      </c>
      <c r="H193" s="5">
        <v>3</v>
      </c>
      <c r="I193" s="4">
        <v>300</v>
      </c>
      <c r="J193" s="2" t="s">
        <v>43</v>
      </c>
      <c r="K193" s="2" t="s">
        <v>30</v>
      </c>
      <c r="L193" s="2" t="s">
        <v>58</v>
      </c>
      <c r="M193" s="2" t="s">
        <v>23</v>
      </c>
    </row>
    <row r="194" spans="3:13" x14ac:dyDescent="0.25">
      <c r="C194" s="2" t="s">
        <v>246</v>
      </c>
      <c r="D194" s="3">
        <v>45746</v>
      </c>
      <c r="E194" s="2" t="s">
        <v>49</v>
      </c>
      <c r="F194" s="2" t="s">
        <v>50</v>
      </c>
      <c r="G194" s="4">
        <v>15</v>
      </c>
      <c r="H194" s="5">
        <v>5</v>
      </c>
      <c r="I194" s="4">
        <v>75</v>
      </c>
      <c r="J194" s="2" t="s">
        <v>51</v>
      </c>
      <c r="K194" s="2" t="s">
        <v>81</v>
      </c>
      <c r="L194" s="2" t="s">
        <v>27</v>
      </c>
      <c r="M194" s="2" t="s">
        <v>23</v>
      </c>
    </row>
    <row r="195" spans="3:13" x14ac:dyDescent="0.25">
      <c r="C195" s="2" t="s">
        <v>247</v>
      </c>
      <c r="D195" s="3">
        <v>45708</v>
      </c>
      <c r="E195" s="2" t="s">
        <v>53</v>
      </c>
      <c r="F195" s="2" t="s">
        <v>36</v>
      </c>
      <c r="G195" s="4">
        <v>40</v>
      </c>
      <c r="H195" s="5">
        <v>4</v>
      </c>
      <c r="I195" s="4">
        <v>160</v>
      </c>
      <c r="J195" s="2" t="s">
        <v>25</v>
      </c>
      <c r="K195" s="2" t="s">
        <v>22</v>
      </c>
      <c r="L195" s="2" t="s">
        <v>16</v>
      </c>
      <c r="M195" s="2" t="s">
        <v>17</v>
      </c>
    </row>
    <row r="196" spans="3:13" x14ac:dyDescent="0.25">
      <c r="C196" s="2" t="s">
        <v>248</v>
      </c>
      <c r="D196" s="3">
        <v>45726</v>
      </c>
      <c r="E196" s="2" t="s">
        <v>42</v>
      </c>
      <c r="F196" s="2" t="s">
        <v>20</v>
      </c>
      <c r="G196" s="4">
        <v>500</v>
      </c>
      <c r="H196" s="5">
        <v>3</v>
      </c>
      <c r="I196" s="4">
        <v>1500</v>
      </c>
      <c r="J196" s="2" t="s">
        <v>29</v>
      </c>
      <c r="K196" s="2" t="s">
        <v>26</v>
      </c>
      <c r="L196" s="2" t="s">
        <v>58</v>
      </c>
      <c r="M196" s="2" t="s">
        <v>17</v>
      </c>
    </row>
    <row r="197" spans="3:13" x14ac:dyDescent="0.25">
      <c r="C197" s="2" t="s">
        <v>249</v>
      </c>
      <c r="D197" s="3">
        <v>45720</v>
      </c>
      <c r="E197" s="2" t="s">
        <v>19</v>
      </c>
      <c r="F197" s="2" t="s">
        <v>20</v>
      </c>
      <c r="G197" s="4">
        <v>100</v>
      </c>
      <c r="H197" s="5">
        <v>5</v>
      </c>
      <c r="I197" s="4">
        <v>500</v>
      </c>
      <c r="J197" s="2" t="s">
        <v>57</v>
      </c>
      <c r="K197" s="2" t="s">
        <v>63</v>
      </c>
      <c r="L197" s="2" t="s">
        <v>16</v>
      </c>
      <c r="M197" s="2" t="s">
        <v>23</v>
      </c>
    </row>
    <row r="198" spans="3:13" x14ac:dyDescent="0.25">
      <c r="C198" s="2" t="s">
        <v>250</v>
      </c>
      <c r="D198" s="3">
        <v>45728</v>
      </c>
      <c r="E198" s="2" t="s">
        <v>12</v>
      </c>
      <c r="F198" s="2" t="s">
        <v>13</v>
      </c>
      <c r="G198" s="4">
        <v>60</v>
      </c>
      <c r="H198" s="5">
        <v>2</v>
      </c>
      <c r="I198" s="4">
        <v>120</v>
      </c>
      <c r="J198" s="2" t="s">
        <v>54</v>
      </c>
      <c r="K198" s="2" t="s">
        <v>26</v>
      </c>
      <c r="L198" s="2" t="s">
        <v>58</v>
      </c>
      <c r="M198" s="2" t="s">
        <v>40</v>
      </c>
    </row>
    <row r="199" spans="3:13" x14ac:dyDescent="0.25">
      <c r="C199" s="2" t="s">
        <v>251</v>
      </c>
      <c r="D199" s="3">
        <v>45708</v>
      </c>
      <c r="E199" s="2" t="s">
        <v>56</v>
      </c>
      <c r="F199" s="2" t="s">
        <v>20</v>
      </c>
      <c r="G199" s="4">
        <v>800</v>
      </c>
      <c r="H199" s="5">
        <v>4</v>
      </c>
      <c r="I199" s="4">
        <v>3200</v>
      </c>
      <c r="J199" s="2" t="s">
        <v>80</v>
      </c>
      <c r="K199" s="2" t="s">
        <v>63</v>
      </c>
      <c r="L199" s="2" t="s">
        <v>27</v>
      </c>
      <c r="M199" s="2" t="s">
        <v>23</v>
      </c>
    </row>
    <row r="200" spans="3:13" x14ac:dyDescent="0.25">
      <c r="C200" s="2" t="s">
        <v>252</v>
      </c>
      <c r="D200" s="3">
        <v>45710</v>
      </c>
      <c r="E200" s="2" t="s">
        <v>42</v>
      </c>
      <c r="F200" s="2" t="s">
        <v>20</v>
      </c>
      <c r="G200" s="4">
        <v>500</v>
      </c>
      <c r="H200" s="5">
        <v>3</v>
      </c>
      <c r="I200" s="4">
        <v>1500</v>
      </c>
      <c r="J200" s="2" t="s">
        <v>72</v>
      </c>
      <c r="K200" s="2" t="s">
        <v>30</v>
      </c>
      <c r="L200" s="2" t="s">
        <v>31</v>
      </c>
      <c r="M200" s="2" t="s">
        <v>40</v>
      </c>
    </row>
    <row r="201" spans="3:13" x14ac:dyDescent="0.25">
      <c r="C201" s="2" t="s">
        <v>253</v>
      </c>
      <c r="D201" s="3">
        <v>45698</v>
      </c>
      <c r="E201" s="2" t="s">
        <v>49</v>
      </c>
      <c r="F201" s="2" t="s">
        <v>50</v>
      </c>
      <c r="G201" s="4">
        <v>15</v>
      </c>
      <c r="H201" s="5">
        <v>2</v>
      </c>
      <c r="I201" s="4">
        <v>30</v>
      </c>
      <c r="J201" s="2" t="s">
        <v>72</v>
      </c>
      <c r="K201" s="2" t="s">
        <v>68</v>
      </c>
      <c r="L201" s="2" t="s">
        <v>16</v>
      </c>
      <c r="M201" s="2" t="s">
        <v>40</v>
      </c>
    </row>
    <row r="202" spans="3:13" x14ac:dyDescent="0.25">
      <c r="C202" s="2" t="s">
        <v>254</v>
      </c>
      <c r="D202" s="3">
        <v>45691</v>
      </c>
      <c r="E202" s="2" t="s">
        <v>49</v>
      </c>
      <c r="F202" s="2" t="s">
        <v>50</v>
      </c>
      <c r="G202" s="4">
        <v>15</v>
      </c>
      <c r="H202" s="5">
        <v>4</v>
      </c>
      <c r="I202" s="4">
        <v>60</v>
      </c>
      <c r="J202" s="2" t="s">
        <v>54</v>
      </c>
      <c r="K202" s="2" t="s">
        <v>22</v>
      </c>
      <c r="L202" s="2" t="s">
        <v>31</v>
      </c>
      <c r="M202" s="2" t="s">
        <v>40</v>
      </c>
    </row>
    <row r="203" spans="3:13" x14ac:dyDescent="0.25">
      <c r="C203" s="2" t="s">
        <v>255</v>
      </c>
      <c r="D203" s="3">
        <v>45709</v>
      </c>
      <c r="E203" s="2" t="s">
        <v>42</v>
      </c>
      <c r="F203" s="2" t="s">
        <v>20</v>
      </c>
      <c r="G203" s="4">
        <v>500</v>
      </c>
      <c r="H203" s="5">
        <v>2</v>
      </c>
      <c r="I203" s="4">
        <v>1000</v>
      </c>
      <c r="J203" s="2" t="s">
        <v>57</v>
      </c>
      <c r="K203" s="2" t="s">
        <v>44</v>
      </c>
      <c r="L203" s="2" t="s">
        <v>31</v>
      </c>
      <c r="M203" s="2" t="s">
        <v>17</v>
      </c>
    </row>
    <row r="204" spans="3:13" x14ac:dyDescent="0.25">
      <c r="C204" s="2" t="s">
        <v>256</v>
      </c>
      <c r="D204" s="3">
        <v>45709</v>
      </c>
      <c r="E204" s="2" t="s">
        <v>65</v>
      </c>
      <c r="F204" s="2" t="s">
        <v>61</v>
      </c>
      <c r="G204" s="4">
        <v>1200</v>
      </c>
      <c r="H204" s="5">
        <v>3</v>
      </c>
      <c r="I204" s="4">
        <v>3600</v>
      </c>
      <c r="J204" s="2" t="s">
        <v>25</v>
      </c>
      <c r="K204" s="2" t="s">
        <v>30</v>
      </c>
      <c r="L204" s="2" t="s">
        <v>16</v>
      </c>
      <c r="M204" s="2" t="s">
        <v>40</v>
      </c>
    </row>
    <row r="205" spans="3:13" x14ac:dyDescent="0.25">
      <c r="C205" s="2" t="s">
        <v>257</v>
      </c>
      <c r="D205" s="3">
        <v>45724</v>
      </c>
      <c r="E205" s="2" t="s">
        <v>12</v>
      </c>
      <c r="F205" s="2" t="s">
        <v>13</v>
      </c>
      <c r="G205" s="4">
        <v>60</v>
      </c>
      <c r="H205" s="5">
        <v>5</v>
      </c>
      <c r="I205" s="4">
        <v>300</v>
      </c>
      <c r="J205" s="2" t="s">
        <v>80</v>
      </c>
      <c r="K205" s="2" t="s">
        <v>44</v>
      </c>
      <c r="L205" s="2" t="s">
        <v>58</v>
      </c>
      <c r="M205" s="2" t="s">
        <v>23</v>
      </c>
    </row>
    <row r="206" spans="3:13" x14ac:dyDescent="0.25">
      <c r="C206" s="2" t="s">
        <v>258</v>
      </c>
      <c r="D206" s="3">
        <v>45715</v>
      </c>
      <c r="E206" s="2" t="s">
        <v>19</v>
      </c>
      <c r="F206" s="2" t="s">
        <v>20</v>
      </c>
      <c r="G206" s="4">
        <v>100</v>
      </c>
      <c r="H206" s="5">
        <v>2</v>
      </c>
      <c r="I206" s="4">
        <v>200</v>
      </c>
      <c r="J206" s="2" t="s">
        <v>51</v>
      </c>
      <c r="K206" s="2" t="s">
        <v>38</v>
      </c>
      <c r="L206" s="2" t="s">
        <v>39</v>
      </c>
      <c r="M206" s="2" t="s">
        <v>40</v>
      </c>
    </row>
    <row r="207" spans="3:13" x14ac:dyDescent="0.25">
      <c r="C207" s="2" t="s">
        <v>259</v>
      </c>
      <c r="D207" s="3">
        <v>45700</v>
      </c>
      <c r="E207" s="2" t="s">
        <v>60</v>
      </c>
      <c r="F207" s="2" t="s">
        <v>61</v>
      </c>
      <c r="G207" s="4">
        <v>600</v>
      </c>
      <c r="H207" s="5">
        <v>5</v>
      </c>
      <c r="I207" s="4">
        <v>3000</v>
      </c>
      <c r="J207" s="2" t="s">
        <v>14</v>
      </c>
      <c r="K207" s="2" t="s">
        <v>44</v>
      </c>
      <c r="L207" s="2" t="s">
        <v>27</v>
      </c>
      <c r="M207" s="2" t="s">
        <v>23</v>
      </c>
    </row>
    <row r="208" spans="3:13" x14ac:dyDescent="0.25">
      <c r="C208" s="2" t="s">
        <v>260</v>
      </c>
      <c r="D208" s="3">
        <v>45737</v>
      </c>
      <c r="E208" s="2" t="s">
        <v>60</v>
      </c>
      <c r="F208" s="2" t="s">
        <v>61</v>
      </c>
      <c r="G208" s="4">
        <v>600</v>
      </c>
      <c r="H208" s="5">
        <v>1</v>
      </c>
      <c r="I208" s="4">
        <v>600</v>
      </c>
      <c r="J208" s="2" t="s">
        <v>25</v>
      </c>
      <c r="K208" s="2" t="s">
        <v>44</v>
      </c>
      <c r="L208" s="2" t="s">
        <v>31</v>
      </c>
      <c r="M208" s="2" t="s">
        <v>40</v>
      </c>
    </row>
    <row r="209" spans="3:13" x14ac:dyDescent="0.25">
      <c r="C209" s="2" t="s">
        <v>261</v>
      </c>
      <c r="D209" s="3">
        <v>45690</v>
      </c>
      <c r="E209" s="2" t="s">
        <v>65</v>
      </c>
      <c r="F209" s="2" t="s">
        <v>61</v>
      </c>
      <c r="G209" s="4">
        <v>1200</v>
      </c>
      <c r="H209" s="5">
        <v>3</v>
      </c>
      <c r="I209" s="4">
        <v>3600</v>
      </c>
      <c r="J209" s="2" t="s">
        <v>25</v>
      </c>
      <c r="K209" s="2" t="s">
        <v>44</v>
      </c>
      <c r="L209" s="2" t="s">
        <v>39</v>
      </c>
      <c r="M209" s="2" t="s">
        <v>40</v>
      </c>
    </row>
    <row r="210" spans="3:13" x14ac:dyDescent="0.25">
      <c r="C210" s="2" t="s">
        <v>262</v>
      </c>
      <c r="D210" s="3">
        <v>45745</v>
      </c>
      <c r="E210" s="2" t="s">
        <v>53</v>
      </c>
      <c r="F210" s="2" t="s">
        <v>36</v>
      </c>
      <c r="G210" s="4">
        <v>40</v>
      </c>
      <c r="H210" s="5">
        <v>5</v>
      </c>
      <c r="I210" s="4">
        <v>200</v>
      </c>
      <c r="J210" s="2" t="s">
        <v>57</v>
      </c>
      <c r="K210" s="2" t="s">
        <v>30</v>
      </c>
      <c r="L210" s="2" t="s">
        <v>39</v>
      </c>
      <c r="M210" s="2" t="s">
        <v>40</v>
      </c>
    </row>
    <row r="211" spans="3:13" x14ac:dyDescent="0.25">
      <c r="C211" s="2" t="s">
        <v>263</v>
      </c>
      <c r="D211" s="3">
        <v>45739</v>
      </c>
      <c r="E211" s="2" t="s">
        <v>56</v>
      </c>
      <c r="F211" s="2" t="s">
        <v>20</v>
      </c>
      <c r="G211" s="4">
        <v>800</v>
      </c>
      <c r="H211" s="5">
        <v>3</v>
      </c>
      <c r="I211" s="4">
        <v>2400</v>
      </c>
      <c r="J211" s="2" t="s">
        <v>80</v>
      </c>
      <c r="K211" s="2" t="s">
        <v>15</v>
      </c>
      <c r="L211" s="2" t="s">
        <v>39</v>
      </c>
      <c r="M211" s="2" t="s">
        <v>40</v>
      </c>
    </row>
    <row r="212" spans="3:13" x14ac:dyDescent="0.25">
      <c r="C212" s="2" t="s">
        <v>264</v>
      </c>
      <c r="D212" s="3">
        <v>45729</v>
      </c>
      <c r="E212" s="2" t="s">
        <v>42</v>
      </c>
      <c r="F212" s="2" t="s">
        <v>20</v>
      </c>
      <c r="G212" s="4">
        <v>500</v>
      </c>
      <c r="H212" s="5">
        <v>1</v>
      </c>
      <c r="I212" s="4">
        <v>500</v>
      </c>
      <c r="J212" s="2" t="s">
        <v>51</v>
      </c>
      <c r="K212" s="2" t="s">
        <v>44</v>
      </c>
      <c r="L212" s="2" t="s">
        <v>58</v>
      </c>
      <c r="M212" s="2" t="s">
        <v>23</v>
      </c>
    </row>
    <row r="213" spans="3:13" x14ac:dyDescent="0.25">
      <c r="C213" s="2" t="s">
        <v>265</v>
      </c>
      <c r="D213" s="3">
        <v>45725</v>
      </c>
      <c r="E213" s="2" t="s">
        <v>35</v>
      </c>
      <c r="F213" s="2" t="s">
        <v>36</v>
      </c>
      <c r="G213" s="4">
        <v>20</v>
      </c>
      <c r="H213" s="5">
        <v>4</v>
      </c>
      <c r="I213" s="4">
        <v>80</v>
      </c>
      <c r="J213" s="2" t="s">
        <v>14</v>
      </c>
      <c r="K213" s="2" t="s">
        <v>38</v>
      </c>
      <c r="L213" s="2" t="s">
        <v>16</v>
      </c>
      <c r="M213" s="2" t="s">
        <v>40</v>
      </c>
    </row>
    <row r="214" spans="3:13" x14ac:dyDescent="0.25">
      <c r="C214" s="2" t="s">
        <v>266</v>
      </c>
      <c r="D214" s="3">
        <v>45694</v>
      </c>
      <c r="E214" s="2" t="s">
        <v>56</v>
      </c>
      <c r="F214" s="2" t="s">
        <v>20</v>
      </c>
      <c r="G214" s="4">
        <v>800</v>
      </c>
      <c r="H214" s="5">
        <v>1</v>
      </c>
      <c r="I214" s="4">
        <v>800</v>
      </c>
      <c r="J214" s="2" t="s">
        <v>80</v>
      </c>
      <c r="K214" s="2" t="s">
        <v>68</v>
      </c>
      <c r="L214" s="2" t="s">
        <v>27</v>
      </c>
      <c r="M214" s="2" t="s">
        <v>17</v>
      </c>
    </row>
    <row r="215" spans="3:13" x14ac:dyDescent="0.25">
      <c r="C215" s="2" t="s">
        <v>267</v>
      </c>
      <c r="D215" s="3">
        <v>45706</v>
      </c>
      <c r="E215" s="2" t="s">
        <v>33</v>
      </c>
      <c r="F215" s="2" t="s">
        <v>20</v>
      </c>
      <c r="G215" s="4">
        <v>150</v>
      </c>
      <c r="H215" s="5">
        <v>5</v>
      </c>
      <c r="I215" s="4">
        <v>750</v>
      </c>
      <c r="J215" s="2" t="s">
        <v>21</v>
      </c>
      <c r="K215" s="2" t="s">
        <v>38</v>
      </c>
      <c r="L215" s="2" t="s">
        <v>16</v>
      </c>
      <c r="M215" s="2" t="s">
        <v>40</v>
      </c>
    </row>
    <row r="216" spans="3:13" x14ac:dyDescent="0.25">
      <c r="C216" s="2" t="s">
        <v>268</v>
      </c>
      <c r="D216" s="3">
        <v>45723</v>
      </c>
      <c r="E216" s="2" t="s">
        <v>12</v>
      </c>
      <c r="F216" s="2" t="s">
        <v>13</v>
      </c>
      <c r="G216" s="4">
        <v>60</v>
      </c>
      <c r="H216" s="5">
        <v>1</v>
      </c>
      <c r="I216" s="4">
        <v>60</v>
      </c>
      <c r="J216" s="2" t="s">
        <v>14</v>
      </c>
      <c r="K216" s="2" t="s">
        <v>38</v>
      </c>
      <c r="L216" s="2" t="s">
        <v>39</v>
      </c>
      <c r="M216" s="2" t="s">
        <v>40</v>
      </c>
    </row>
    <row r="217" spans="3:13" x14ac:dyDescent="0.25">
      <c r="C217" s="2" t="s">
        <v>269</v>
      </c>
      <c r="D217" s="3">
        <v>45742</v>
      </c>
      <c r="E217" s="2" t="s">
        <v>53</v>
      </c>
      <c r="F217" s="2" t="s">
        <v>36</v>
      </c>
      <c r="G217" s="4">
        <v>40</v>
      </c>
      <c r="H217" s="5">
        <v>2</v>
      </c>
      <c r="I217" s="4">
        <v>80</v>
      </c>
      <c r="J217" s="2" t="s">
        <v>72</v>
      </c>
      <c r="K217" s="2" t="s">
        <v>81</v>
      </c>
      <c r="L217" s="2" t="s">
        <v>31</v>
      </c>
      <c r="M217" s="2" t="s">
        <v>40</v>
      </c>
    </row>
    <row r="218" spans="3:13" x14ac:dyDescent="0.25">
      <c r="C218" s="2" t="s">
        <v>270</v>
      </c>
      <c r="D218" s="3">
        <v>45735</v>
      </c>
      <c r="E218" s="2" t="s">
        <v>12</v>
      </c>
      <c r="F218" s="2" t="s">
        <v>13</v>
      </c>
      <c r="G218" s="4">
        <v>60</v>
      </c>
      <c r="H218" s="5">
        <v>2</v>
      </c>
      <c r="I218" s="4">
        <v>120</v>
      </c>
      <c r="J218" s="2" t="s">
        <v>14</v>
      </c>
      <c r="K218" s="2" t="s">
        <v>46</v>
      </c>
      <c r="L218" s="2" t="s">
        <v>58</v>
      </c>
      <c r="M218" s="2" t="s">
        <v>23</v>
      </c>
    </row>
    <row r="219" spans="3:13" x14ac:dyDescent="0.25">
      <c r="C219" s="2" t="s">
        <v>271</v>
      </c>
      <c r="D219" s="3">
        <v>45703</v>
      </c>
      <c r="E219" s="2" t="s">
        <v>19</v>
      </c>
      <c r="F219" s="2" t="s">
        <v>20</v>
      </c>
      <c r="G219" s="4">
        <v>100</v>
      </c>
      <c r="H219" s="5">
        <v>4</v>
      </c>
      <c r="I219" s="4">
        <v>400</v>
      </c>
      <c r="J219" s="2" t="s">
        <v>57</v>
      </c>
      <c r="K219" s="2" t="s">
        <v>15</v>
      </c>
      <c r="L219" s="2" t="s">
        <v>58</v>
      </c>
      <c r="M219" s="2" t="s">
        <v>17</v>
      </c>
    </row>
    <row r="220" spans="3:13" x14ac:dyDescent="0.25">
      <c r="C220" s="2" t="s">
        <v>272</v>
      </c>
      <c r="D220" s="3">
        <v>45705</v>
      </c>
      <c r="E220" s="2" t="s">
        <v>19</v>
      </c>
      <c r="F220" s="2" t="s">
        <v>20</v>
      </c>
      <c r="G220" s="4">
        <v>100</v>
      </c>
      <c r="H220" s="5">
        <v>3</v>
      </c>
      <c r="I220" s="4">
        <v>300</v>
      </c>
      <c r="J220" s="2" t="s">
        <v>51</v>
      </c>
      <c r="K220" s="2" t="s">
        <v>38</v>
      </c>
      <c r="L220" s="2" t="s">
        <v>39</v>
      </c>
      <c r="M220" s="2" t="s">
        <v>17</v>
      </c>
    </row>
    <row r="221" spans="3:13" x14ac:dyDescent="0.25">
      <c r="C221" s="2" t="s">
        <v>273</v>
      </c>
      <c r="D221" s="3">
        <v>45698</v>
      </c>
      <c r="E221" s="2" t="s">
        <v>33</v>
      </c>
      <c r="F221" s="2" t="s">
        <v>20</v>
      </c>
      <c r="G221" s="4">
        <v>150</v>
      </c>
      <c r="H221" s="5">
        <v>3</v>
      </c>
      <c r="I221" s="4">
        <v>450</v>
      </c>
      <c r="J221" s="2" t="s">
        <v>54</v>
      </c>
      <c r="K221" s="2" t="s">
        <v>26</v>
      </c>
      <c r="L221" s="2" t="s">
        <v>16</v>
      </c>
      <c r="M221" s="2" t="s">
        <v>40</v>
      </c>
    </row>
    <row r="222" spans="3:13" x14ac:dyDescent="0.25">
      <c r="C222" s="2" t="s">
        <v>274</v>
      </c>
      <c r="D222" s="3">
        <v>45716</v>
      </c>
      <c r="E222" s="2" t="s">
        <v>60</v>
      </c>
      <c r="F222" s="2" t="s">
        <v>61</v>
      </c>
      <c r="G222" s="4">
        <v>600</v>
      </c>
      <c r="H222" s="5">
        <v>2</v>
      </c>
      <c r="I222" s="4">
        <v>1200</v>
      </c>
      <c r="J222" s="2" t="s">
        <v>21</v>
      </c>
      <c r="K222" s="2" t="s">
        <v>81</v>
      </c>
      <c r="L222" s="2" t="s">
        <v>58</v>
      </c>
      <c r="M222" s="2" t="s">
        <v>17</v>
      </c>
    </row>
    <row r="223" spans="3:13" x14ac:dyDescent="0.25">
      <c r="C223" s="2" t="s">
        <v>275</v>
      </c>
      <c r="D223" s="3">
        <v>45704</v>
      </c>
      <c r="E223" s="2" t="s">
        <v>60</v>
      </c>
      <c r="F223" s="2" t="s">
        <v>61</v>
      </c>
      <c r="G223" s="4">
        <v>600</v>
      </c>
      <c r="H223" s="5">
        <v>2</v>
      </c>
      <c r="I223" s="4">
        <v>1200</v>
      </c>
      <c r="J223" s="2" t="s">
        <v>72</v>
      </c>
      <c r="K223" s="2" t="s">
        <v>63</v>
      </c>
      <c r="L223" s="2" t="s">
        <v>39</v>
      </c>
      <c r="M223" s="2" t="s">
        <v>17</v>
      </c>
    </row>
    <row r="224" spans="3:13" x14ac:dyDescent="0.25">
      <c r="C224" s="2" t="s">
        <v>276</v>
      </c>
      <c r="D224" s="3">
        <v>45740</v>
      </c>
      <c r="E224" s="2" t="s">
        <v>53</v>
      </c>
      <c r="F224" s="2" t="s">
        <v>36</v>
      </c>
      <c r="G224" s="4">
        <v>40</v>
      </c>
      <c r="H224" s="5">
        <v>2</v>
      </c>
      <c r="I224" s="4">
        <v>80</v>
      </c>
      <c r="J224" s="2" t="s">
        <v>51</v>
      </c>
      <c r="K224" s="2" t="s">
        <v>26</v>
      </c>
      <c r="L224" s="2" t="s">
        <v>27</v>
      </c>
      <c r="M224" s="2" t="s">
        <v>17</v>
      </c>
    </row>
    <row r="225" spans="3:13" x14ac:dyDescent="0.25">
      <c r="C225" s="2" t="s">
        <v>277</v>
      </c>
      <c r="D225" s="3">
        <v>45734</v>
      </c>
      <c r="E225" s="2" t="s">
        <v>65</v>
      </c>
      <c r="F225" s="2" t="s">
        <v>61</v>
      </c>
      <c r="G225" s="4">
        <v>1200</v>
      </c>
      <c r="H225" s="5">
        <v>1</v>
      </c>
      <c r="I225" s="4">
        <v>1200</v>
      </c>
      <c r="J225" s="2" t="s">
        <v>80</v>
      </c>
      <c r="K225" s="2" t="s">
        <v>44</v>
      </c>
      <c r="L225" s="2" t="s">
        <v>39</v>
      </c>
      <c r="M225" s="2" t="s">
        <v>40</v>
      </c>
    </row>
    <row r="226" spans="3:13" x14ac:dyDescent="0.25">
      <c r="C226" s="2" t="s">
        <v>278</v>
      </c>
      <c r="D226" s="3">
        <v>45727</v>
      </c>
      <c r="E226" s="2" t="s">
        <v>53</v>
      </c>
      <c r="F226" s="2" t="s">
        <v>36</v>
      </c>
      <c r="G226" s="4">
        <v>40</v>
      </c>
      <c r="H226" s="5">
        <v>1</v>
      </c>
      <c r="I226" s="4">
        <v>40</v>
      </c>
      <c r="J226" s="2" t="s">
        <v>43</v>
      </c>
      <c r="K226" s="2" t="s">
        <v>15</v>
      </c>
      <c r="L226" s="2" t="s">
        <v>58</v>
      </c>
      <c r="M226" s="2" t="s">
        <v>17</v>
      </c>
    </row>
    <row r="227" spans="3:13" x14ac:dyDescent="0.25">
      <c r="C227" s="2" t="s">
        <v>279</v>
      </c>
      <c r="D227" s="3">
        <v>45721</v>
      </c>
      <c r="E227" s="2" t="s">
        <v>12</v>
      </c>
      <c r="F227" s="2" t="s">
        <v>13</v>
      </c>
      <c r="G227" s="4">
        <v>60</v>
      </c>
      <c r="H227" s="5">
        <v>4</v>
      </c>
      <c r="I227" s="4">
        <v>240</v>
      </c>
      <c r="J227" s="2" t="s">
        <v>72</v>
      </c>
      <c r="K227" s="2" t="s">
        <v>81</v>
      </c>
      <c r="L227" s="2" t="s">
        <v>27</v>
      </c>
      <c r="M227" s="2" t="s">
        <v>40</v>
      </c>
    </row>
    <row r="228" spans="3:13" x14ac:dyDescent="0.25">
      <c r="C228" s="2" t="s">
        <v>280</v>
      </c>
      <c r="D228" s="3">
        <v>45749</v>
      </c>
      <c r="E228" s="2" t="s">
        <v>19</v>
      </c>
      <c r="F228" s="2" t="s">
        <v>20</v>
      </c>
      <c r="G228" s="4">
        <v>100</v>
      </c>
      <c r="H228" s="5">
        <v>5</v>
      </c>
      <c r="I228" s="4">
        <v>500</v>
      </c>
      <c r="J228" s="2" t="s">
        <v>14</v>
      </c>
      <c r="K228" s="2" t="s">
        <v>44</v>
      </c>
      <c r="L228" s="2" t="s">
        <v>27</v>
      </c>
      <c r="M228" s="2" t="s">
        <v>17</v>
      </c>
    </row>
    <row r="229" spans="3:13" x14ac:dyDescent="0.25">
      <c r="C229" s="2" t="s">
        <v>281</v>
      </c>
      <c r="D229" s="3">
        <v>45700</v>
      </c>
      <c r="E229" s="2" t="s">
        <v>12</v>
      </c>
      <c r="F229" s="2" t="s">
        <v>13</v>
      </c>
      <c r="G229" s="4">
        <v>60</v>
      </c>
      <c r="H229" s="5">
        <v>1</v>
      </c>
      <c r="I229" s="4">
        <v>60</v>
      </c>
      <c r="J229" s="2" t="s">
        <v>51</v>
      </c>
      <c r="K229" s="2" t="s">
        <v>22</v>
      </c>
      <c r="L229" s="2" t="s">
        <v>31</v>
      </c>
      <c r="M229" s="2" t="s">
        <v>23</v>
      </c>
    </row>
    <row r="230" spans="3:13" x14ac:dyDescent="0.25">
      <c r="C230" s="2" t="s">
        <v>282</v>
      </c>
      <c r="D230" s="3">
        <v>45737</v>
      </c>
      <c r="E230" s="2" t="s">
        <v>12</v>
      </c>
      <c r="F230" s="2" t="s">
        <v>13</v>
      </c>
      <c r="G230" s="4">
        <v>60</v>
      </c>
      <c r="H230" s="5">
        <v>3</v>
      </c>
      <c r="I230" s="4">
        <v>180</v>
      </c>
      <c r="J230" s="2" t="s">
        <v>14</v>
      </c>
      <c r="K230" s="2" t="s">
        <v>22</v>
      </c>
      <c r="L230" s="2" t="s">
        <v>31</v>
      </c>
      <c r="M230" s="2" t="s">
        <v>23</v>
      </c>
    </row>
    <row r="231" spans="3:13" x14ac:dyDescent="0.25">
      <c r="C231" s="2" t="s">
        <v>283</v>
      </c>
      <c r="D231" s="3">
        <v>45747</v>
      </c>
      <c r="E231" s="2" t="s">
        <v>19</v>
      </c>
      <c r="F231" s="2" t="s">
        <v>20</v>
      </c>
      <c r="G231" s="4">
        <v>100</v>
      </c>
      <c r="H231" s="5">
        <v>4</v>
      </c>
      <c r="I231" s="4">
        <v>400</v>
      </c>
      <c r="J231" s="2" t="s">
        <v>80</v>
      </c>
      <c r="K231" s="2" t="s">
        <v>22</v>
      </c>
      <c r="L231" s="2" t="s">
        <v>27</v>
      </c>
      <c r="M231" s="2" t="s">
        <v>23</v>
      </c>
    </row>
    <row r="232" spans="3:13" x14ac:dyDescent="0.25">
      <c r="C232" s="2" t="s">
        <v>284</v>
      </c>
      <c r="D232" s="3">
        <v>45704</v>
      </c>
      <c r="E232" s="2" t="s">
        <v>56</v>
      </c>
      <c r="F232" s="2" t="s">
        <v>20</v>
      </c>
      <c r="G232" s="4">
        <v>800</v>
      </c>
      <c r="H232" s="5">
        <v>5</v>
      </c>
      <c r="I232" s="4">
        <v>4000</v>
      </c>
      <c r="J232" s="2" t="s">
        <v>80</v>
      </c>
      <c r="K232" s="2" t="s">
        <v>46</v>
      </c>
      <c r="L232" s="2" t="s">
        <v>31</v>
      </c>
      <c r="M232" s="2" t="s">
        <v>17</v>
      </c>
    </row>
    <row r="233" spans="3:13" x14ac:dyDescent="0.25">
      <c r="C233" s="2" t="s">
        <v>285</v>
      </c>
      <c r="D233" s="3">
        <v>45730</v>
      </c>
      <c r="E233" s="2" t="s">
        <v>65</v>
      </c>
      <c r="F233" s="2" t="s">
        <v>61</v>
      </c>
      <c r="G233" s="4">
        <v>1200</v>
      </c>
      <c r="H233" s="5">
        <v>3</v>
      </c>
      <c r="I233" s="4">
        <v>3600</v>
      </c>
      <c r="J233" s="2" t="s">
        <v>14</v>
      </c>
      <c r="K233" s="2" t="s">
        <v>68</v>
      </c>
      <c r="L233" s="2" t="s">
        <v>31</v>
      </c>
      <c r="M233" s="2" t="s">
        <v>40</v>
      </c>
    </row>
    <row r="234" spans="3:13" x14ac:dyDescent="0.25">
      <c r="C234" s="2" t="s">
        <v>286</v>
      </c>
      <c r="D234" s="3">
        <v>45708</v>
      </c>
      <c r="E234" s="2" t="s">
        <v>12</v>
      </c>
      <c r="F234" s="2" t="s">
        <v>13</v>
      </c>
      <c r="G234" s="4">
        <v>60</v>
      </c>
      <c r="H234" s="5">
        <v>1</v>
      </c>
      <c r="I234" s="4">
        <v>60</v>
      </c>
      <c r="J234" s="2" t="s">
        <v>51</v>
      </c>
      <c r="K234" s="2" t="s">
        <v>46</v>
      </c>
      <c r="L234" s="2" t="s">
        <v>39</v>
      </c>
      <c r="M234" s="2" t="s">
        <v>17</v>
      </c>
    </row>
    <row r="235" spans="3:13" x14ac:dyDescent="0.25">
      <c r="C235" s="2" t="s">
        <v>287</v>
      </c>
      <c r="D235" s="3">
        <v>45724</v>
      </c>
      <c r="E235" s="2" t="s">
        <v>49</v>
      </c>
      <c r="F235" s="2" t="s">
        <v>50</v>
      </c>
      <c r="G235" s="4">
        <v>15</v>
      </c>
      <c r="H235" s="5">
        <v>1</v>
      </c>
      <c r="I235" s="4">
        <v>15</v>
      </c>
      <c r="J235" s="2" t="s">
        <v>80</v>
      </c>
      <c r="K235" s="2" t="s">
        <v>44</v>
      </c>
      <c r="L235" s="2" t="s">
        <v>27</v>
      </c>
      <c r="M235" s="2" t="s">
        <v>17</v>
      </c>
    </row>
    <row r="236" spans="3:13" x14ac:dyDescent="0.25">
      <c r="C236" s="2" t="s">
        <v>288</v>
      </c>
      <c r="D236" s="3">
        <v>45739</v>
      </c>
      <c r="E236" s="2" t="s">
        <v>65</v>
      </c>
      <c r="F236" s="2" t="s">
        <v>61</v>
      </c>
      <c r="G236" s="4">
        <v>1200</v>
      </c>
      <c r="H236" s="5">
        <v>1</v>
      </c>
      <c r="I236" s="4">
        <v>1200</v>
      </c>
      <c r="J236" s="2" t="s">
        <v>57</v>
      </c>
      <c r="K236" s="2" t="s">
        <v>30</v>
      </c>
      <c r="L236" s="2" t="s">
        <v>39</v>
      </c>
      <c r="M236" s="2" t="s">
        <v>40</v>
      </c>
    </row>
    <row r="237" spans="3:13" x14ac:dyDescent="0.25">
      <c r="C237" s="2" t="s">
        <v>289</v>
      </c>
      <c r="D237" s="3">
        <v>45721</v>
      </c>
      <c r="E237" s="2" t="s">
        <v>42</v>
      </c>
      <c r="F237" s="2" t="s">
        <v>20</v>
      </c>
      <c r="G237" s="4">
        <v>500</v>
      </c>
      <c r="H237" s="5">
        <v>5</v>
      </c>
      <c r="I237" s="4">
        <v>2500</v>
      </c>
      <c r="J237" s="2" t="s">
        <v>25</v>
      </c>
      <c r="K237" s="2" t="s">
        <v>46</v>
      </c>
      <c r="L237" s="2" t="s">
        <v>39</v>
      </c>
      <c r="M237" s="2" t="s">
        <v>40</v>
      </c>
    </row>
    <row r="238" spans="3:13" x14ac:dyDescent="0.25">
      <c r="C238" s="2" t="s">
        <v>290</v>
      </c>
      <c r="D238" s="3">
        <v>45699</v>
      </c>
      <c r="E238" s="2" t="s">
        <v>19</v>
      </c>
      <c r="F238" s="2" t="s">
        <v>20</v>
      </c>
      <c r="G238" s="4">
        <v>100</v>
      </c>
      <c r="H238" s="5">
        <v>3</v>
      </c>
      <c r="I238" s="4">
        <v>300</v>
      </c>
      <c r="J238" s="2" t="s">
        <v>54</v>
      </c>
      <c r="K238" s="2" t="s">
        <v>38</v>
      </c>
      <c r="L238" s="2" t="s">
        <v>16</v>
      </c>
      <c r="M238" s="2" t="s">
        <v>17</v>
      </c>
    </row>
    <row r="239" spans="3:13" x14ac:dyDescent="0.25">
      <c r="C239" s="2" t="s">
        <v>291</v>
      </c>
      <c r="D239" s="3">
        <v>45732</v>
      </c>
      <c r="E239" s="2" t="s">
        <v>19</v>
      </c>
      <c r="F239" s="2" t="s">
        <v>20</v>
      </c>
      <c r="G239" s="4">
        <v>100</v>
      </c>
      <c r="H239" s="5">
        <v>1</v>
      </c>
      <c r="I239" s="4">
        <v>100</v>
      </c>
      <c r="J239" s="2" t="s">
        <v>29</v>
      </c>
      <c r="K239" s="2" t="s">
        <v>26</v>
      </c>
      <c r="L239" s="2" t="s">
        <v>39</v>
      </c>
      <c r="M239" s="2" t="s">
        <v>40</v>
      </c>
    </row>
    <row r="240" spans="3:13" x14ac:dyDescent="0.25">
      <c r="C240" s="2" t="s">
        <v>292</v>
      </c>
      <c r="D240" s="3">
        <v>45738</v>
      </c>
      <c r="E240" s="2" t="s">
        <v>33</v>
      </c>
      <c r="F240" s="2" t="s">
        <v>20</v>
      </c>
      <c r="G240" s="4">
        <v>150</v>
      </c>
      <c r="H240" s="5">
        <v>5</v>
      </c>
      <c r="I240" s="4">
        <v>750</v>
      </c>
      <c r="J240" s="2" t="s">
        <v>57</v>
      </c>
      <c r="K240" s="2" t="s">
        <v>38</v>
      </c>
      <c r="L240" s="2" t="s">
        <v>27</v>
      </c>
      <c r="M240" s="2" t="s">
        <v>40</v>
      </c>
    </row>
    <row r="241" spans="3:13" x14ac:dyDescent="0.25">
      <c r="C241" s="2" t="s">
        <v>293</v>
      </c>
      <c r="D241" s="3">
        <v>45697</v>
      </c>
      <c r="E241" s="2" t="s">
        <v>33</v>
      </c>
      <c r="F241" s="2" t="s">
        <v>20</v>
      </c>
      <c r="G241" s="4">
        <v>150</v>
      </c>
      <c r="H241" s="5">
        <v>1</v>
      </c>
      <c r="I241" s="4">
        <v>150</v>
      </c>
      <c r="J241" s="2" t="s">
        <v>25</v>
      </c>
      <c r="K241" s="2" t="s">
        <v>26</v>
      </c>
      <c r="L241" s="2" t="s">
        <v>58</v>
      </c>
      <c r="M241" s="2" t="s">
        <v>23</v>
      </c>
    </row>
    <row r="242" spans="3:13" x14ac:dyDescent="0.25">
      <c r="C242" s="2" t="s">
        <v>294</v>
      </c>
      <c r="D242" s="3">
        <v>45746</v>
      </c>
      <c r="E242" s="2" t="s">
        <v>42</v>
      </c>
      <c r="F242" s="2" t="s">
        <v>20</v>
      </c>
      <c r="G242" s="4">
        <v>500</v>
      </c>
      <c r="H242" s="5">
        <v>4</v>
      </c>
      <c r="I242" s="4">
        <v>2000</v>
      </c>
      <c r="J242" s="2" t="s">
        <v>29</v>
      </c>
      <c r="K242" s="2" t="s">
        <v>15</v>
      </c>
      <c r="L242" s="2" t="s">
        <v>31</v>
      </c>
      <c r="M242" s="2" t="s">
        <v>23</v>
      </c>
    </row>
    <row r="243" spans="3:13" x14ac:dyDescent="0.25">
      <c r="C243" s="2" t="s">
        <v>295</v>
      </c>
      <c r="D243" s="3">
        <v>45724</v>
      </c>
      <c r="E243" s="2" t="s">
        <v>42</v>
      </c>
      <c r="F243" s="2" t="s">
        <v>20</v>
      </c>
      <c r="G243" s="4">
        <v>500</v>
      </c>
      <c r="H243" s="5">
        <v>4</v>
      </c>
      <c r="I243" s="4">
        <v>2000</v>
      </c>
      <c r="J243" s="2" t="s">
        <v>72</v>
      </c>
      <c r="K243" s="2" t="s">
        <v>46</v>
      </c>
      <c r="L243" s="2" t="s">
        <v>58</v>
      </c>
      <c r="M243" s="2" t="s">
        <v>23</v>
      </c>
    </row>
    <row r="244" spans="3:13" x14ac:dyDescent="0.25">
      <c r="C244" s="2" t="s">
        <v>296</v>
      </c>
      <c r="D244" s="3">
        <v>45721</v>
      </c>
      <c r="E244" s="2" t="s">
        <v>12</v>
      </c>
      <c r="F244" s="2" t="s">
        <v>13</v>
      </c>
      <c r="G244" s="4">
        <v>60</v>
      </c>
      <c r="H244" s="5">
        <v>2</v>
      </c>
      <c r="I244" s="4">
        <v>120</v>
      </c>
      <c r="J244" s="2" t="s">
        <v>72</v>
      </c>
      <c r="K244" s="2" t="s">
        <v>38</v>
      </c>
      <c r="L244" s="2" t="s">
        <v>27</v>
      </c>
      <c r="M244" s="2" t="s">
        <v>40</v>
      </c>
    </row>
    <row r="245" spans="3:13" x14ac:dyDescent="0.25">
      <c r="C245" s="2" t="s">
        <v>297</v>
      </c>
      <c r="D245" s="3">
        <v>45694</v>
      </c>
      <c r="E245" s="2" t="s">
        <v>42</v>
      </c>
      <c r="F245" s="2" t="s">
        <v>20</v>
      </c>
      <c r="G245" s="4">
        <v>500</v>
      </c>
      <c r="H245" s="5">
        <v>4</v>
      </c>
      <c r="I245" s="4">
        <v>2000</v>
      </c>
      <c r="J245" s="2" t="s">
        <v>14</v>
      </c>
      <c r="K245" s="2" t="s">
        <v>38</v>
      </c>
      <c r="L245" s="2" t="s">
        <v>31</v>
      </c>
      <c r="M245" s="2" t="s">
        <v>40</v>
      </c>
    </row>
    <row r="246" spans="3:13" x14ac:dyDescent="0.25">
      <c r="C246" s="2" t="s">
        <v>298</v>
      </c>
      <c r="D246" s="3">
        <v>45692</v>
      </c>
      <c r="E246" s="2" t="s">
        <v>56</v>
      </c>
      <c r="F246" s="2" t="s">
        <v>20</v>
      </c>
      <c r="G246" s="4">
        <v>800</v>
      </c>
      <c r="H246" s="5">
        <v>1</v>
      </c>
      <c r="I246" s="4">
        <v>800</v>
      </c>
      <c r="J246" s="2" t="s">
        <v>54</v>
      </c>
      <c r="K246" s="2" t="s">
        <v>68</v>
      </c>
      <c r="L246" s="2" t="s">
        <v>31</v>
      </c>
      <c r="M246" s="2" t="s">
        <v>17</v>
      </c>
    </row>
    <row r="247" spans="3:13" x14ac:dyDescent="0.25">
      <c r="C247" s="2" t="s">
        <v>299</v>
      </c>
      <c r="D247" s="3">
        <v>45733</v>
      </c>
      <c r="E247" s="2" t="s">
        <v>35</v>
      </c>
      <c r="F247" s="2" t="s">
        <v>36</v>
      </c>
      <c r="G247" s="4">
        <v>20</v>
      </c>
      <c r="H247" s="5">
        <v>2</v>
      </c>
      <c r="I247" s="4">
        <v>40</v>
      </c>
      <c r="J247" s="2" t="s">
        <v>57</v>
      </c>
      <c r="K247" s="2" t="s">
        <v>44</v>
      </c>
      <c r="L247" s="2" t="s">
        <v>16</v>
      </c>
      <c r="M247" s="2" t="s">
        <v>17</v>
      </c>
    </row>
    <row r="248" spans="3:13" x14ac:dyDescent="0.25">
      <c r="C248" s="2" t="s">
        <v>300</v>
      </c>
      <c r="D248" s="3">
        <v>45746</v>
      </c>
      <c r="E248" s="2" t="s">
        <v>53</v>
      </c>
      <c r="F248" s="2" t="s">
        <v>36</v>
      </c>
      <c r="G248" s="4">
        <v>40</v>
      </c>
      <c r="H248" s="5">
        <v>1</v>
      </c>
      <c r="I248" s="4">
        <v>40</v>
      </c>
      <c r="J248" s="2" t="s">
        <v>43</v>
      </c>
      <c r="K248" s="2" t="s">
        <v>30</v>
      </c>
      <c r="L248" s="2" t="s">
        <v>16</v>
      </c>
      <c r="M248" s="2" t="s">
        <v>17</v>
      </c>
    </row>
    <row r="249" spans="3:13" x14ac:dyDescent="0.25">
      <c r="C249" s="2" t="s">
        <v>301</v>
      </c>
      <c r="D249" s="3">
        <v>45721</v>
      </c>
      <c r="E249" s="2" t="s">
        <v>35</v>
      </c>
      <c r="F249" s="2" t="s">
        <v>36</v>
      </c>
      <c r="G249" s="4">
        <v>20</v>
      </c>
      <c r="H249" s="5">
        <v>2</v>
      </c>
      <c r="I249" s="4">
        <v>40</v>
      </c>
      <c r="J249" s="2" t="s">
        <v>72</v>
      </c>
      <c r="K249" s="2" t="s">
        <v>26</v>
      </c>
      <c r="L249" s="2" t="s">
        <v>16</v>
      </c>
      <c r="M249" s="2" t="s">
        <v>17</v>
      </c>
    </row>
    <row r="250" spans="3:13" x14ac:dyDescent="0.25">
      <c r="C250" s="2" t="s">
        <v>302</v>
      </c>
      <c r="D250" s="3">
        <v>45724</v>
      </c>
      <c r="E250" s="2" t="s">
        <v>33</v>
      </c>
      <c r="F250" s="2" t="s">
        <v>20</v>
      </c>
      <c r="G250" s="4">
        <v>150</v>
      </c>
      <c r="H250" s="5">
        <v>3</v>
      </c>
      <c r="I250" s="4">
        <v>450</v>
      </c>
      <c r="J250" s="2" t="s">
        <v>21</v>
      </c>
      <c r="K250" s="2" t="s">
        <v>15</v>
      </c>
      <c r="L250" s="2" t="s">
        <v>16</v>
      </c>
      <c r="M250" s="2" t="s">
        <v>17</v>
      </c>
    </row>
    <row r="251" spans="3:13" x14ac:dyDescent="0.25">
      <c r="C251" s="2" t="s">
        <v>303</v>
      </c>
      <c r="D251" s="3">
        <v>45707</v>
      </c>
      <c r="E251" s="2" t="s">
        <v>42</v>
      </c>
      <c r="F251" s="2" t="s">
        <v>20</v>
      </c>
      <c r="G251" s="4">
        <v>500</v>
      </c>
      <c r="H251" s="5">
        <v>4</v>
      </c>
      <c r="I251" s="4">
        <v>2000</v>
      </c>
      <c r="J251" s="2" t="s">
        <v>21</v>
      </c>
      <c r="K251" s="2" t="s">
        <v>63</v>
      </c>
      <c r="L251" s="2" t="s">
        <v>27</v>
      </c>
      <c r="M251" s="2" t="s">
        <v>40</v>
      </c>
    </row>
  </sheetData>
  <mergeCells count="1">
    <mergeCell ref="A1:B1048576"/>
  </mergeCells>
  <conditionalFormatting sqref="C2:M251">
    <cfRule type="expression" dxfId="0" priority="2">
      <formula>$M2="Cancelled"</formula>
    </cfRule>
  </conditionalFormatting>
  <conditionalFormatting sqref="I2:I251">
    <cfRule type="dataBar" priority="1">
      <dataBar>
        <cfvo type="min"/>
        <cfvo type="max"/>
        <color rgb="FF638EC6"/>
      </dataBar>
      <extLst>
        <ext xmlns:x14="http://schemas.microsoft.com/office/spreadsheetml/2009/9/main" uri="{B025F937-C7B1-47D3-B67F-A62EFF666E3E}">
          <x14:id>{1928E544-87E1-441B-9D61-A0F3448DAB86}</x14:id>
        </ext>
      </extLst>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1928E544-87E1-441B-9D61-A0F3448DAB86}">
            <x14:dataBar minLength="0" maxLength="100" border="1" negativeBarBorderColorSameAsPositive="0">
              <x14:cfvo type="autoMin"/>
              <x14:cfvo type="autoMax"/>
              <x14:borderColor rgb="FF638EC6"/>
              <x14:negativeFillColor rgb="FFFF0000"/>
              <x14:negativeBorderColor rgb="FFFF0000"/>
              <x14:axisColor rgb="FF000000"/>
            </x14:dataBar>
          </x14:cfRule>
          <xm:sqref>I2:I251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54A1-884F-4590-9CE1-D6CDAA2B8ECA}">
  <dimension ref="A1:W42"/>
  <sheetViews>
    <sheetView zoomScale="85" zoomScaleNormal="85" workbookViewId="0">
      <selection activeCell="S31" sqref="S31"/>
    </sheetView>
  </sheetViews>
  <sheetFormatPr defaultColWidth="16.85546875" defaultRowHeight="15" x14ac:dyDescent="0.25"/>
  <cols>
    <col min="1" max="2" width="7" style="19"/>
    <col min="3" max="3" width="5.140625" style="11" customWidth="1"/>
    <col min="4" max="4" width="18" style="2" bestFit="1" customWidth="1"/>
    <col min="5" max="5" width="17.28515625" style="2" bestFit="1" customWidth="1"/>
    <col min="6" max="6" width="12.28515625" style="2" bestFit="1" customWidth="1"/>
    <col min="7" max="7" width="17.5703125" style="2" bestFit="1" customWidth="1"/>
    <col min="8" max="8" width="17.28515625" style="2" bestFit="1" customWidth="1"/>
    <col min="9" max="9" width="5.28515625" style="2" customWidth="1"/>
    <col min="10" max="10" width="21.140625" style="2" bestFit="1" customWidth="1"/>
    <col min="11" max="11" width="17.28515625" style="2" bestFit="1" customWidth="1"/>
    <col min="12" max="12" width="12.28515625" style="2" bestFit="1" customWidth="1"/>
    <col min="13" max="14" width="16.5703125" style="2" bestFit="1" customWidth="1"/>
    <col min="15" max="15" width="6.42578125" style="2" customWidth="1"/>
    <col min="16" max="16" width="18.85546875" style="2" bestFit="1" customWidth="1"/>
    <col min="17" max="17" width="17.28515625" style="2" bestFit="1" customWidth="1"/>
    <col min="18" max="18" width="6.42578125" style="2" customWidth="1"/>
    <col min="19" max="19" width="20.140625" style="2" bestFit="1" customWidth="1"/>
    <col min="20" max="22" width="11.7109375" style="2" bestFit="1" customWidth="1"/>
    <col min="23" max="23" width="11.28515625" style="2" bestFit="1" customWidth="1"/>
    <col min="24" max="26" width="17" style="2" bestFit="1" customWidth="1"/>
    <col min="27" max="27" width="12.28515625" style="2" bestFit="1" customWidth="1"/>
    <col min="28" max="16384" width="16.85546875" style="2"/>
  </cols>
  <sheetData>
    <row r="1" spans="4:23" x14ac:dyDescent="0.25">
      <c r="D1" s="26" t="s">
        <v>312</v>
      </c>
      <c r="E1" s="26"/>
      <c r="G1" s="26" t="s">
        <v>313</v>
      </c>
      <c r="H1" s="26"/>
      <c r="J1" s="26" t="s">
        <v>314</v>
      </c>
      <c r="K1" s="26"/>
      <c r="M1" s="26" t="s">
        <v>316</v>
      </c>
      <c r="N1" s="26"/>
      <c r="P1" s="26" t="s">
        <v>315</v>
      </c>
      <c r="Q1" s="26"/>
      <c r="S1" s="20" t="s">
        <v>330</v>
      </c>
      <c r="T1" s="21"/>
      <c r="U1" s="21"/>
      <c r="V1" s="21"/>
      <c r="W1" s="22"/>
    </row>
    <row r="2" spans="4:23" x14ac:dyDescent="0.25">
      <c r="D2" s="26"/>
      <c r="E2" s="26"/>
      <c r="G2" s="26"/>
      <c r="H2" s="26"/>
      <c r="J2" s="26"/>
      <c r="K2" s="26"/>
      <c r="M2" s="26"/>
      <c r="N2" s="26"/>
      <c r="P2" s="26"/>
      <c r="Q2" s="26"/>
      <c r="S2" s="23"/>
      <c r="T2" s="24"/>
      <c r="U2" s="24"/>
      <c r="V2" s="24"/>
      <c r="W2" s="25"/>
    </row>
    <row r="3" spans="4:23" x14ac:dyDescent="0.25">
      <c r="D3" s="7" t="s">
        <v>2</v>
      </c>
      <c r="E3" s="2" t="s">
        <v>308</v>
      </c>
      <c r="G3" s="7" t="s">
        <v>2</v>
      </c>
      <c r="H3" s="2" t="s">
        <v>309</v>
      </c>
      <c r="J3" s="7" t="s">
        <v>7</v>
      </c>
      <c r="K3" s="2" t="s">
        <v>308</v>
      </c>
      <c r="M3" s="7" t="s">
        <v>7</v>
      </c>
      <c r="N3" s="2" t="s">
        <v>310</v>
      </c>
      <c r="P3" s="7" t="s">
        <v>8</v>
      </c>
      <c r="Q3" s="2" t="s">
        <v>308</v>
      </c>
      <c r="S3" s="7" t="s">
        <v>329</v>
      </c>
      <c r="T3" s="7" t="s">
        <v>10</v>
      </c>
    </row>
    <row r="4" spans="4:23" x14ac:dyDescent="0.25">
      <c r="D4" s="2" t="s">
        <v>49</v>
      </c>
      <c r="E4" s="4">
        <v>1035</v>
      </c>
      <c r="G4" s="2" t="s">
        <v>33</v>
      </c>
      <c r="H4" s="5">
        <v>105</v>
      </c>
      <c r="J4" s="2" t="s">
        <v>29</v>
      </c>
      <c r="K4" s="4">
        <v>36170</v>
      </c>
      <c r="M4" s="2" t="s">
        <v>72</v>
      </c>
      <c r="N4" s="2">
        <v>22</v>
      </c>
      <c r="P4" s="2" t="s">
        <v>46</v>
      </c>
      <c r="Q4" s="4">
        <v>26170</v>
      </c>
      <c r="S4" s="7" t="s">
        <v>7</v>
      </c>
      <c r="T4" s="2" t="s">
        <v>17</v>
      </c>
      <c r="U4" s="2" t="s">
        <v>40</v>
      </c>
      <c r="V4" s="2" t="s">
        <v>23</v>
      </c>
      <c r="W4" s="2" t="s">
        <v>304</v>
      </c>
    </row>
    <row r="5" spans="4:23" x14ac:dyDescent="0.25">
      <c r="D5" s="2" t="s">
        <v>19</v>
      </c>
      <c r="E5" s="4">
        <v>7300</v>
      </c>
      <c r="G5" s="2" t="s">
        <v>42</v>
      </c>
      <c r="H5" s="5">
        <v>97</v>
      </c>
      <c r="J5" s="2" t="s">
        <v>80</v>
      </c>
      <c r="K5" s="4">
        <v>31185</v>
      </c>
      <c r="M5" s="2" t="s">
        <v>57</v>
      </c>
      <c r="N5" s="2">
        <v>23</v>
      </c>
      <c r="P5" s="2" t="s">
        <v>81</v>
      </c>
      <c r="Q5" s="4">
        <v>20810</v>
      </c>
      <c r="S5" s="2" t="s">
        <v>72</v>
      </c>
      <c r="T5" s="33">
        <v>7</v>
      </c>
      <c r="U5" s="33">
        <v>7</v>
      </c>
      <c r="V5" s="33">
        <v>8</v>
      </c>
      <c r="W5" s="33">
        <v>22</v>
      </c>
    </row>
    <row r="6" spans="4:23" x14ac:dyDescent="0.25">
      <c r="D6" s="2" t="s">
        <v>53</v>
      </c>
      <c r="E6" s="4">
        <v>2480</v>
      </c>
      <c r="G6" s="2" t="s">
        <v>19</v>
      </c>
      <c r="H6" s="5">
        <v>73</v>
      </c>
      <c r="J6" s="2" t="s">
        <v>14</v>
      </c>
      <c r="K6" s="4">
        <v>29700</v>
      </c>
      <c r="M6" s="2" t="s">
        <v>51</v>
      </c>
      <c r="N6" s="2">
        <v>26</v>
      </c>
      <c r="P6" s="2" t="s">
        <v>30</v>
      </c>
      <c r="Q6" s="4">
        <v>27145</v>
      </c>
      <c r="S6" s="2" t="s">
        <v>57</v>
      </c>
      <c r="T6" s="33">
        <v>7</v>
      </c>
      <c r="U6" s="33">
        <v>6</v>
      </c>
      <c r="V6" s="33">
        <v>10</v>
      </c>
      <c r="W6" s="33">
        <v>23</v>
      </c>
    </row>
    <row r="7" spans="4:23" x14ac:dyDescent="0.25">
      <c r="D7" s="2" t="s">
        <v>56</v>
      </c>
      <c r="E7" s="4">
        <v>58400</v>
      </c>
      <c r="G7" s="2" t="s">
        <v>56</v>
      </c>
      <c r="H7" s="5">
        <v>73</v>
      </c>
      <c r="J7" s="2" t="s">
        <v>25</v>
      </c>
      <c r="K7" s="4">
        <v>26870</v>
      </c>
      <c r="M7" s="2" t="s">
        <v>21</v>
      </c>
      <c r="N7" s="2">
        <v>22</v>
      </c>
      <c r="P7" s="2" t="s">
        <v>26</v>
      </c>
      <c r="Q7" s="4">
        <v>29785</v>
      </c>
      <c r="S7" s="2" t="s">
        <v>51</v>
      </c>
      <c r="T7" s="33">
        <v>11</v>
      </c>
      <c r="U7" s="33">
        <v>3</v>
      </c>
      <c r="V7" s="33">
        <v>12</v>
      </c>
      <c r="W7" s="33">
        <v>26</v>
      </c>
    </row>
    <row r="8" spans="4:23" x14ac:dyDescent="0.25">
      <c r="D8" s="2" t="s">
        <v>65</v>
      </c>
      <c r="E8" s="4">
        <v>78000</v>
      </c>
      <c r="G8" s="2" t="s">
        <v>12</v>
      </c>
      <c r="H8" s="5">
        <v>72</v>
      </c>
      <c r="J8" s="2" t="s">
        <v>21</v>
      </c>
      <c r="K8" s="4">
        <v>23475</v>
      </c>
      <c r="M8" s="2" t="s">
        <v>14</v>
      </c>
      <c r="N8" s="2">
        <v>32</v>
      </c>
      <c r="P8" s="2" t="s">
        <v>38</v>
      </c>
      <c r="Q8" s="4">
        <v>28390</v>
      </c>
      <c r="S8" s="2" t="s">
        <v>21</v>
      </c>
      <c r="T8" s="33">
        <v>8</v>
      </c>
      <c r="U8" s="33">
        <v>9</v>
      </c>
      <c r="V8" s="33">
        <v>5</v>
      </c>
      <c r="W8" s="33">
        <v>22</v>
      </c>
    </row>
    <row r="9" spans="4:23" x14ac:dyDescent="0.25">
      <c r="D9" s="2" t="s">
        <v>12</v>
      </c>
      <c r="E9" s="4">
        <v>4320</v>
      </c>
      <c r="G9" s="2" t="s">
        <v>49</v>
      </c>
      <c r="H9" s="5">
        <v>69</v>
      </c>
      <c r="J9" s="2" t="s">
        <v>304</v>
      </c>
      <c r="K9" s="4">
        <v>147400</v>
      </c>
      <c r="M9" s="2" t="s">
        <v>80</v>
      </c>
      <c r="N9" s="2">
        <v>30</v>
      </c>
      <c r="P9" s="2" t="s">
        <v>68</v>
      </c>
      <c r="Q9" s="4">
        <v>17820</v>
      </c>
      <c r="S9" s="2" t="s">
        <v>14</v>
      </c>
      <c r="T9" s="33">
        <v>6</v>
      </c>
      <c r="U9" s="33">
        <v>16</v>
      </c>
      <c r="V9" s="33">
        <v>10</v>
      </c>
      <c r="W9" s="33">
        <v>32</v>
      </c>
    </row>
    <row r="10" spans="4:23" x14ac:dyDescent="0.25">
      <c r="D10" s="2" t="s">
        <v>42</v>
      </c>
      <c r="E10" s="4">
        <v>48500</v>
      </c>
      <c r="G10" s="2" t="s">
        <v>65</v>
      </c>
      <c r="H10" s="5">
        <v>65</v>
      </c>
      <c r="J10"/>
      <c r="K10"/>
      <c r="M10" s="2" t="s">
        <v>25</v>
      </c>
      <c r="N10" s="2">
        <v>26</v>
      </c>
      <c r="P10" s="2" t="s">
        <v>44</v>
      </c>
      <c r="Q10" s="4">
        <v>31700</v>
      </c>
      <c r="S10" s="2" t="s">
        <v>80</v>
      </c>
      <c r="T10" s="33">
        <v>13</v>
      </c>
      <c r="U10" s="33">
        <v>7</v>
      </c>
      <c r="V10" s="33">
        <v>10</v>
      </c>
      <c r="W10" s="33">
        <v>30</v>
      </c>
    </row>
    <row r="11" spans="4:23" x14ac:dyDescent="0.25">
      <c r="D11" s="2" t="s">
        <v>33</v>
      </c>
      <c r="E11" s="4">
        <v>15750</v>
      </c>
      <c r="G11" s="2" t="s">
        <v>53</v>
      </c>
      <c r="H11" s="5">
        <v>62</v>
      </c>
      <c r="J11"/>
      <c r="K11"/>
      <c r="M11" s="2" t="s">
        <v>54</v>
      </c>
      <c r="N11" s="2">
        <v>24</v>
      </c>
      <c r="P11" s="2" t="s">
        <v>15</v>
      </c>
      <c r="Q11" s="4">
        <v>18940</v>
      </c>
      <c r="S11" s="2" t="s">
        <v>25</v>
      </c>
      <c r="T11" s="33">
        <v>5</v>
      </c>
      <c r="U11" s="33">
        <v>12</v>
      </c>
      <c r="V11" s="33">
        <v>9</v>
      </c>
      <c r="W11" s="33">
        <v>26</v>
      </c>
    </row>
    <row r="12" spans="4:23" x14ac:dyDescent="0.25">
      <c r="D12" s="2" t="s">
        <v>35</v>
      </c>
      <c r="E12" s="4">
        <v>1060</v>
      </c>
      <c r="G12" s="2" t="s">
        <v>35</v>
      </c>
      <c r="H12" s="5">
        <v>53</v>
      </c>
      <c r="J12"/>
      <c r="K12"/>
      <c r="M12" s="2" t="s">
        <v>29</v>
      </c>
      <c r="N12" s="2">
        <v>29</v>
      </c>
      <c r="P12" s="2" t="s">
        <v>22</v>
      </c>
      <c r="Q12" s="4">
        <v>16195</v>
      </c>
      <c r="S12" s="2" t="s">
        <v>54</v>
      </c>
      <c r="T12" s="33">
        <v>8</v>
      </c>
      <c r="U12" s="33">
        <v>10</v>
      </c>
      <c r="V12" s="33">
        <v>6</v>
      </c>
      <c r="W12" s="33">
        <v>24</v>
      </c>
    </row>
    <row r="13" spans="4:23" x14ac:dyDescent="0.25">
      <c r="D13" s="2" t="s">
        <v>60</v>
      </c>
      <c r="E13" s="4">
        <v>27000</v>
      </c>
      <c r="G13" s="2" t="s">
        <v>60</v>
      </c>
      <c r="H13" s="5">
        <v>45</v>
      </c>
      <c r="J13"/>
      <c r="K13"/>
      <c r="M13" s="2" t="s">
        <v>43</v>
      </c>
      <c r="N13" s="2">
        <v>16</v>
      </c>
      <c r="P13" s="2" t="s">
        <v>63</v>
      </c>
      <c r="Q13" s="4">
        <v>26890</v>
      </c>
      <c r="S13" s="2" t="s">
        <v>29</v>
      </c>
      <c r="T13" s="33">
        <v>8</v>
      </c>
      <c r="U13" s="33">
        <v>11</v>
      </c>
      <c r="V13" s="33">
        <v>10</v>
      </c>
      <c r="W13" s="33">
        <v>29</v>
      </c>
    </row>
    <row r="14" spans="4:23" x14ac:dyDescent="0.25">
      <c r="D14" s="2" t="s">
        <v>304</v>
      </c>
      <c r="E14" s="4">
        <v>243845</v>
      </c>
      <c r="G14" s="2" t="s">
        <v>304</v>
      </c>
      <c r="H14" s="5">
        <v>714</v>
      </c>
      <c r="J14"/>
      <c r="K14"/>
      <c r="M14" s="2" t="s">
        <v>304</v>
      </c>
      <c r="N14" s="2">
        <v>250</v>
      </c>
      <c r="P14" s="2" t="s">
        <v>304</v>
      </c>
      <c r="Q14" s="4">
        <v>243845</v>
      </c>
      <c r="S14" s="2" t="s">
        <v>43</v>
      </c>
      <c r="T14" s="33">
        <v>4</v>
      </c>
      <c r="U14" s="33">
        <v>7</v>
      </c>
      <c r="V14" s="33">
        <v>5</v>
      </c>
      <c r="W14" s="33">
        <v>16</v>
      </c>
    </row>
    <row r="15" spans="4:23" x14ac:dyDescent="0.25">
      <c r="S15" s="2" t="s">
        <v>304</v>
      </c>
      <c r="T15" s="33">
        <v>77</v>
      </c>
      <c r="U15" s="33">
        <v>88</v>
      </c>
      <c r="V15" s="33">
        <v>85</v>
      </c>
      <c r="W15" s="33">
        <v>250</v>
      </c>
    </row>
    <row r="17" spans="4:20" x14ac:dyDescent="0.25">
      <c r="D17" s="26" t="s">
        <v>317</v>
      </c>
      <c r="E17" s="26"/>
      <c r="G17" s="26" t="s">
        <v>318</v>
      </c>
      <c r="H17" s="26"/>
      <c r="J17" s="26" t="s">
        <v>319</v>
      </c>
      <c r="K17" s="26"/>
      <c r="M17" s="26" t="s">
        <v>322</v>
      </c>
      <c r="N17" s="26"/>
      <c r="P17" s="26" t="s">
        <v>321</v>
      </c>
      <c r="Q17" s="26"/>
    </row>
    <row r="18" spans="4:20" x14ac:dyDescent="0.25">
      <c r="D18" s="26"/>
      <c r="E18" s="26"/>
      <c r="G18" s="26"/>
      <c r="H18" s="26"/>
      <c r="J18" s="26"/>
      <c r="K18" s="26"/>
      <c r="M18" s="26"/>
      <c r="N18" s="26"/>
      <c r="P18" s="26"/>
      <c r="Q18" s="26"/>
    </row>
    <row r="19" spans="4:20" x14ac:dyDescent="0.25">
      <c r="D19" s="7" t="s">
        <v>3</v>
      </c>
      <c r="E19" s="2" t="s">
        <v>309</v>
      </c>
      <c r="G19" s="7" t="s">
        <v>3</v>
      </c>
      <c r="H19" s="2" t="s">
        <v>308</v>
      </c>
      <c r="J19" s="7" t="s">
        <v>9</v>
      </c>
      <c r="K19" s="2" t="s">
        <v>308</v>
      </c>
      <c r="M19" s="7" t="s">
        <v>9</v>
      </c>
      <c r="N19" s="2" t="s">
        <v>310</v>
      </c>
      <c r="P19" s="7" t="s">
        <v>311</v>
      </c>
      <c r="Q19" s="2" t="s">
        <v>308</v>
      </c>
    </row>
    <row r="20" spans="4:20" x14ac:dyDescent="0.25">
      <c r="D20" s="2" t="s">
        <v>50</v>
      </c>
      <c r="E20" s="5">
        <v>69</v>
      </c>
      <c r="G20" s="2" t="s">
        <v>50</v>
      </c>
      <c r="H20" s="4">
        <v>1035</v>
      </c>
      <c r="J20" s="2" t="s">
        <v>27</v>
      </c>
      <c r="K20" s="4">
        <v>32750</v>
      </c>
      <c r="M20" s="2" t="s">
        <v>27</v>
      </c>
      <c r="N20" s="2">
        <v>41</v>
      </c>
      <c r="P20" s="2" t="s">
        <v>305</v>
      </c>
      <c r="Q20" s="4">
        <v>122695</v>
      </c>
    </row>
    <row r="21" spans="4:20" x14ac:dyDescent="0.25">
      <c r="D21" s="2" t="s">
        <v>36</v>
      </c>
      <c r="E21" s="5">
        <v>115</v>
      </c>
      <c r="G21" s="2" t="s">
        <v>36</v>
      </c>
      <c r="H21" s="4">
        <v>3540</v>
      </c>
      <c r="J21" s="2" t="s">
        <v>31</v>
      </c>
      <c r="K21" s="4">
        <v>61595</v>
      </c>
      <c r="M21" s="2" t="s">
        <v>31</v>
      </c>
      <c r="N21" s="2">
        <v>54</v>
      </c>
      <c r="P21" s="2" t="s">
        <v>306</v>
      </c>
      <c r="Q21" s="4">
        <v>117730</v>
      </c>
    </row>
    <row r="22" spans="4:20" x14ac:dyDescent="0.25">
      <c r="D22" s="2" t="s">
        <v>20</v>
      </c>
      <c r="E22" s="5">
        <v>348</v>
      </c>
      <c r="G22" s="2" t="s">
        <v>20</v>
      </c>
      <c r="H22" s="4">
        <v>129950</v>
      </c>
      <c r="J22" s="2" t="s">
        <v>16</v>
      </c>
      <c r="K22" s="4">
        <v>31900</v>
      </c>
      <c r="M22" s="2" t="s">
        <v>16</v>
      </c>
      <c r="N22" s="2">
        <v>53</v>
      </c>
      <c r="P22" s="2" t="s">
        <v>307</v>
      </c>
      <c r="Q22" s="4">
        <v>3420</v>
      </c>
    </row>
    <row r="23" spans="4:20" x14ac:dyDescent="0.25">
      <c r="D23" s="2" t="s">
        <v>13</v>
      </c>
      <c r="E23" s="5">
        <v>72</v>
      </c>
      <c r="G23" s="2" t="s">
        <v>13</v>
      </c>
      <c r="H23" s="4">
        <v>4320</v>
      </c>
      <c r="J23" s="2" t="s">
        <v>58</v>
      </c>
      <c r="K23" s="4">
        <v>47955</v>
      </c>
      <c r="M23" s="2" t="s">
        <v>58</v>
      </c>
      <c r="N23" s="2">
        <v>42</v>
      </c>
      <c r="P23" s="2" t="s">
        <v>304</v>
      </c>
      <c r="Q23" s="4">
        <v>243845</v>
      </c>
    </row>
    <row r="24" spans="4:20" x14ac:dyDescent="0.25">
      <c r="D24" s="2" t="s">
        <v>61</v>
      </c>
      <c r="E24" s="5">
        <v>110</v>
      </c>
      <c r="G24" s="2" t="s">
        <v>61</v>
      </c>
      <c r="H24" s="4">
        <v>105000</v>
      </c>
      <c r="J24" s="2" t="s">
        <v>39</v>
      </c>
      <c r="K24" s="4">
        <v>69645</v>
      </c>
      <c r="M24" s="2" t="s">
        <v>39</v>
      </c>
      <c r="N24" s="2">
        <v>60</v>
      </c>
    </row>
    <row r="25" spans="4:20" x14ac:dyDescent="0.25">
      <c r="D25" s="2" t="s">
        <v>304</v>
      </c>
      <c r="E25" s="5">
        <v>714</v>
      </c>
      <c r="G25" s="2" t="s">
        <v>304</v>
      </c>
      <c r="H25" s="4">
        <v>243845</v>
      </c>
      <c r="J25" s="2" t="s">
        <v>304</v>
      </c>
      <c r="K25" s="4">
        <v>243845</v>
      </c>
      <c r="M25" s="2" t="s">
        <v>304</v>
      </c>
      <c r="N25" s="2">
        <v>250</v>
      </c>
    </row>
    <row r="28" spans="4:20" x14ac:dyDescent="0.25">
      <c r="D28" s="26" t="s">
        <v>324</v>
      </c>
      <c r="E28" s="26"/>
      <c r="F28" s="26"/>
      <c r="G28" s="26"/>
      <c r="H28" s="26"/>
      <c r="J28" s="20" t="s">
        <v>325</v>
      </c>
      <c r="K28" s="21"/>
      <c r="L28" s="21"/>
      <c r="M28" s="21"/>
      <c r="N28" s="22"/>
      <c r="P28" s="26" t="s">
        <v>320</v>
      </c>
      <c r="Q28" s="26"/>
      <c r="S28" s="26" t="s">
        <v>323</v>
      </c>
      <c r="T28" s="26"/>
    </row>
    <row r="29" spans="4:20" x14ac:dyDescent="0.25">
      <c r="D29" s="26"/>
      <c r="E29" s="26"/>
      <c r="F29" s="26"/>
      <c r="G29" s="26"/>
      <c r="H29" s="26"/>
      <c r="J29" s="23"/>
      <c r="K29" s="24"/>
      <c r="L29" s="24"/>
      <c r="M29" s="24"/>
      <c r="N29" s="25"/>
      <c r="P29" s="26"/>
      <c r="Q29" s="26"/>
      <c r="S29" s="26"/>
      <c r="T29" s="26"/>
    </row>
    <row r="30" spans="4:20" x14ac:dyDescent="0.25">
      <c r="D30" s="7" t="s">
        <v>308</v>
      </c>
      <c r="E30" s="7" t="s">
        <v>311</v>
      </c>
      <c r="J30" s="7" t="s">
        <v>308</v>
      </c>
      <c r="K30" s="7" t="s">
        <v>311</v>
      </c>
      <c r="P30" s="7" t="s">
        <v>10</v>
      </c>
      <c r="Q30" s="2" t="s">
        <v>308</v>
      </c>
      <c r="S30" s="7" t="s">
        <v>10</v>
      </c>
      <c r="T30" s="2" t="s">
        <v>310</v>
      </c>
    </row>
    <row r="31" spans="4:20" x14ac:dyDescent="0.25">
      <c r="D31" s="7" t="s">
        <v>2</v>
      </c>
      <c r="E31" s="2" t="s">
        <v>305</v>
      </c>
      <c r="F31" s="2" t="s">
        <v>306</v>
      </c>
      <c r="G31" s="2" t="s">
        <v>307</v>
      </c>
      <c r="H31" s="2" t="s">
        <v>304</v>
      </c>
      <c r="J31" s="7" t="s">
        <v>3</v>
      </c>
      <c r="K31" s="2" t="s">
        <v>305</v>
      </c>
      <c r="L31" s="2" t="s">
        <v>306</v>
      </c>
      <c r="M31" s="2" t="s">
        <v>307</v>
      </c>
      <c r="N31" s="2" t="s">
        <v>304</v>
      </c>
      <c r="P31" s="2" t="s">
        <v>17</v>
      </c>
      <c r="Q31" s="4">
        <v>65030</v>
      </c>
      <c r="S31" s="2" t="s">
        <v>17</v>
      </c>
      <c r="T31" s="2">
        <v>77</v>
      </c>
    </row>
    <row r="32" spans="4:20" x14ac:dyDescent="0.25">
      <c r="D32" s="2" t="s">
        <v>49</v>
      </c>
      <c r="E32" s="4">
        <v>465</v>
      </c>
      <c r="F32" s="4">
        <v>570</v>
      </c>
      <c r="G32" s="4"/>
      <c r="H32" s="4">
        <v>1035</v>
      </c>
      <c r="J32" s="2" t="s">
        <v>50</v>
      </c>
      <c r="K32" s="4">
        <v>465</v>
      </c>
      <c r="L32" s="4">
        <v>570</v>
      </c>
      <c r="M32" s="4"/>
      <c r="N32" s="4">
        <v>1035</v>
      </c>
      <c r="P32" s="2" t="s">
        <v>40</v>
      </c>
      <c r="Q32" s="4">
        <v>88530</v>
      </c>
      <c r="S32" s="2" t="s">
        <v>40</v>
      </c>
      <c r="T32" s="2">
        <v>88</v>
      </c>
    </row>
    <row r="33" spans="4:20" x14ac:dyDescent="0.25">
      <c r="D33" s="2" t="s">
        <v>19</v>
      </c>
      <c r="E33" s="4">
        <v>3500</v>
      </c>
      <c r="F33" s="4">
        <v>3300</v>
      </c>
      <c r="G33" s="4">
        <v>500</v>
      </c>
      <c r="H33" s="4">
        <v>7300</v>
      </c>
      <c r="J33" s="2" t="s">
        <v>36</v>
      </c>
      <c r="K33" s="4">
        <v>1320</v>
      </c>
      <c r="L33" s="4">
        <v>2000</v>
      </c>
      <c r="M33" s="4">
        <v>220</v>
      </c>
      <c r="N33" s="4">
        <v>3540</v>
      </c>
      <c r="P33" s="2" t="s">
        <v>23</v>
      </c>
      <c r="Q33" s="4">
        <v>90285</v>
      </c>
      <c r="S33" s="2" t="s">
        <v>23</v>
      </c>
      <c r="T33" s="2">
        <v>85</v>
      </c>
    </row>
    <row r="34" spans="4:20" x14ac:dyDescent="0.25">
      <c r="D34" s="2" t="s">
        <v>53</v>
      </c>
      <c r="E34" s="4">
        <v>880</v>
      </c>
      <c r="F34" s="4">
        <v>1600</v>
      </c>
      <c r="G34" s="4"/>
      <c r="H34" s="4">
        <v>2480</v>
      </c>
      <c r="J34" s="2" t="s">
        <v>20</v>
      </c>
      <c r="K34" s="4">
        <v>66850</v>
      </c>
      <c r="L34" s="4">
        <v>59900</v>
      </c>
      <c r="M34" s="4">
        <v>3200</v>
      </c>
      <c r="N34" s="4">
        <v>129950</v>
      </c>
      <c r="P34" s="2" t="s">
        <v>304</v>
      </c>
      <c r="Q34" s="4">
        <v>243845</v>
      </c>
      <c r="S34" s="2" t="s">
        <v>304</v>
      </c>
      <c r="T34" s="2">
        <v>250</v>
      </c>
    </row>
    <row r="35" spans="4:20" x14ac:dyDescent="0.25">
      <c r="D35" s="2" t="s">
        <v>56</v>
      </c>
      <c r="E35" s="4">
        <v>28800</v>
      </c>
      <c r="F35" s="4">
        <v>27200</v>
      </c>
      <c r="G35" s="4">
        <v>2400</v>
      </c>
      <c r="H35" s="4">
        <v>58400</v>
      </c>
      <c r="J35" s="2" t="s">
        <v>13</v>
      </c>
      <c r="K35" s="4">
        <v>1260</v>
      </c>
      <c r="L35" s="4">
        <v>3060</v>
      </c>
      <c r="M35" s="4"/>
      <c r="N35" s="4">
        <v>4320</v>
      </c>
    </row>
    <row r="36" spans="4:20" x14ac:dyDescent="0.25">
      <c r="D36" s="2" t="s">
        <v>65</v>
      </c>
      <c r="E36" s="4">
        <v>37200</v>
      </c>
      <c r="F36" s="4">
        <v>40800</v>
      </c>
      <c r="G36" s="4"/>
      <c r="H36" s="4">
        <v>78000</v>
      </c>
      <c r="J36" s="2" t="s">
        <v>61</v>
      </c>
      <c r="K36" s="4">
        <v>52800</v>
      </c>
      <c r="L36" s="4">
        <v>52200</v>
      </c>
      <c r="M36" s="4"/>
      <c r="N36" s="4">
        <v>105000</v>
      </c>
    </row>
    <row r="37" spans="4:20" x14ac:dyDescent="0.25">
      <c r="D37" s="2" t="s">
        <v>12</v>
      </c>
      <c r="E37" s="4">
        <v>1260</v>
      </c>
      <c r="F37" s="4">
        <v>3060</v>
      </c>
      <c r="G37" s="4"/>
      <c r="H37" s="4">
        <v>4320</v>
      </c>
      <c r="J37" s="2" t="s">
        <v>304</v>
      </c>
      <c r="K37" s="4">
        <v>122695</v>
      </c>
      <c r="L37" s="4">
        <v>117730</v>
      </c>
      <c r="M37" s="4">
        <v>3420</v>
      </c>
      <c r="N37" s="4">
        <v>243845</v>
      </c>
    </row>
    <row r="38" spans="4:20" x14ac:dyDescent="0.25">
      <c r="D38" s="2" t="s">
        <v>42</v>
      </c>
      <c r="E38" s="4">
        <v>27500</v>
      </c>
      <c r="F38" s="4">
        <v>21000</v>
      </c>
      <c r="G38" s="4"/>
      <c r="H38" s="4">
        <v>48500</v>
      </c>
    </row>
    <row r="39" spans="4:20" x14ac:dyDescent="0.25">
      <c r="D39" s="2" t="s">
        <v>33</v>
      </c>
      <c r="E39" s="4">
        <v>7050</v>
      </c>
      <c r="F39" s="4">
        <v>8400</v>
      </c>
      <c r="G39" s="4">
        <v>300</v>
      </c>
      <c r="H39" s="4">
        <v>15750</v>
      </c>
    </row>
    <row r="40" spans="4:20" x14ac:dyDescent="0.25">
      <c r="D40" s="2" t="s">
        <v>35</v>
      </c>
      <c r="E40" s="4">
        <v>440</v>
      </c>
      <c r="F40" s="4">
        <v>400</v>
      </c>
      <c r="G40" s="4">
        <v>220</v>
      </c>
      <c r="H40" s="4">
        <v>1060</v>
      </c>
    </row>
    <row r="41" spans="4:20" x14ac:dyDescent="0.25">
      <c r="D41" s="2" t="s">
        <v>60</v>
      </c>
      <c r="E41" s="4">
        <v>15600</v>
      </c>
      <c r="F41" s="4">
        <v>11400</v>
      </c>
      <c r="G41" s="4"/>
      <c r="H41" s="4">
        <v>27000</v>
      </c>
    </row>
    <row r="42" spans="4:20" x14ac:dyDescent="0.25">
      <c r="D42" s="2" t="s">
        <v>304</v>
      </c>
      <c r="E42" s="4">
        <v>122695</v>
      </c>
      <c r="F42" s="4">
        <v>117730</v>
      </c>
      <c r="G42" s="4">
        <v>3420</v>
      </c>
      <c r="H42" s="4">
        <v>243845</v>
      </c>
    </row>
  </sheetData>
  <mergeCells count="16">
    <mergeCell ref="A1:B1048576"/>
    <mergeCell ref="S1:W2"/>
    <mergeCell ref="M17:N18"/>
    <mergeCell ref="S28:T29"/>
    <mergeCell ref="M1:N2"/>
    <mergeCell ref="D28:H29"/>
    <mergeCell ref="J28:N29"/>
    <mergeCell ref="D1:E2"/>
    <mergeCell ref="G1:H2"/>
    <mergeCell ref="J1:K2"/>
    <mergeCell ref="P1:Q2"/>
    <mergeCell ref="D17:E18"/>
    <mergeCell ref="G17:H18"/>
    <mergeCell ref="J17:K18"/>
    <mergeCell ref="P28:Q29"/>
    <mergeCell ref="P17:Q18"/>
  </mergeCells>
  <pageMargins left="0.7" right="0.7" top="0.75" bottom="0.75" header="0.3" footer="0.3"/>
  <drawing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2B721-A8B7-4D3B-9781-66CAF2A3CBE0}">
  <dimension ref="A1:Q20"/>
  <sheetViews>
    <sheetView zoomScaleNormal="100" workbookViewId="0">
      <selection activeCell="S19" sqref="S19"/>
    </sheetView>
  </sheetViews>
  <sheetFormatPr defaultRowHeight="15" x14ac:dyDescent="0.25"/>
  <cols>
    <col min="1" max="2" width="7" style="19"/>
    <col min="3" max="3" width="6.140625" style="11" customWidth="1"/>
    <col min="4" max="4" width="15.42578125" style="2" bestFit="1" customWidth="1"/>
    <col min="5" max="5" width="14" style="2" customWidth="1"/>
    <col min="6" max="6" width="13" style="2" bestFit="1" customWidth="1"/>
    <col min="7" max="7" width="14.140625" style="2" bestFit="1" customWidth="1"/>
    <col min="8" max="8" width="9.140625" style="2"/>
    <col min="9" max="9" width="15.42578125" style="2" bestFit="1" customWidth="1"/>
    <col min="10" max="10" width="11.85546875" style="2" bestFit="1" customWidth="1"/>
    <col min="11" max="11" width="10.42578125" style="2" bestFit="1" customWidth="1"/>
    <col min="12" max="12" width="9.140625" style="2"/>
    <col min="13" max="13" width="16.7109375" style="2" bestFit="1" customWidth="1"/>
    <col min="14" max="14" width="18.140625" style="2" bestFit="1" customWidth="1"/>
    <col min="15" max="15" width="9.140625" style="2"/>
    <col min="16" max="16" width="16.5703125" style="2" bestFit="1" customWidth="1"/>
    <col min="17" max="17" width="19.140625" style="2" customWidth="1"/>
    <col min="18" max="16384" width="9.140625" style="2"/>
  </cols>
  <sheetData>
    <row r="1" spans="4:17" ht="15" customHeight="1" x14ac:dyDescent="0.25">
      <c r="D1" s="26" t="s">
        <v>327</v>
      </c>
      <c r="E1" s="26"/>
      <c r="F1" s="26"/>
      <c r="G1" s="26"/>
      <c r="I1" s="27" t="s">
        <v>328</v>
      </c>
      <c r="J1" s="27"/>
      <c r="K1" s="27"/>
      <c r="M1" s="20" t="s">
        <v>336</v>
      </c>
      <c r="N1" s="22"/>
      <c r="O1"/>
      <c r="P1" s="20" t="s">
        <v>337</v>
      </c>
      <c r="Q1" s="22"/>
    </row>
    <row r="2" spans="4:17" x14ac:dyDescent="0.25">
      <c r="D2" s="26"/>
      <c r="E2" s="26"/>
      <c r="F2" s="26"/>
      <c r="G2" s="26"/>
      <c r="I2" s="27"/>
      <c r="J2" s="27"/>
      <c r="K2" s="27"/>
      <c r="M2" s="23"/>
      <c r="N2" s="25"/>
      <c r="O2"/>
      <c r="P2" s="23"/>
      <c r="Q2" s="25"/>
    </row>
    <row r="3" spans="4:17" x14ac:dyDescent="0.25">
      <c r="D3" s="6" t="s">
        <v>7</v>
      </c>
      <c r="E3" s="6" t="s">
        <v>326</v>
      </c>
      <c r="F3" s="6" t="s">
        <v>6</v>
      </c>
      <c r="G3" s="6" t="s">
        <v>3</v>
      </c>
      <c r="I3" s="6" t="s">
        <v>7</v>
      </c>
      <c r="J3" s="6" t="s">
        <v>326</v>
      </c>
      <c r="K3" s="6" t="s">
        <v>6</v>
      </c>
      <c r="M3" s="6" t="s">
        <v>334</v>
      </c>
      <c r="N3" s="6" t="s">
        <v>335</v>
      </c>
      <c r="P3" s="14" t="s">
        <v>334</v>
      </c>
      <c r="Q3" s="14" t="s">
        <v>6</v>
      </c>
    </row>
    <row r="4" spans="4:17" x14ac:dyDescent="0.25">
      <c r="D4" s="8" t="str" cm="1">
        <f t="array" ref="D4:D13">_xlfn.UNIQUE(data[Customer Name])</f>
        <v>Emma Clark</v>
      </c>
      <c r="E4" s="9">
        <f>COUNTIFS(data[Customer Name],D4)</f>
        <v>32</v>
      </c>
      <c r="F4" s="10">
        <f>SUMIFS(data[Total Sales],data[Customer Name],D4)</f>
        <v>29700</v>
      </c>
      <c r="G4" s="8" t="str">
        <f>IF(AND(E4&gt;20,F4&gt;25000),"High Value",IF(AND(E4&gt;10,F4&gt;15000),"Medium Value", "Low Value"))</f>
        <v>High Value</v>
      </c>
      <c r="I4" s="8" t="str" cm="1">
        <f t="array" ref="I4:I7">_xlfn._xlws.FILTER(_xlfn.ANCHORARRAY(D4),($E$4:$E$13&gt;20)*($F$4:$F$13&gt;25000))</f>
        <v>Emma Clark</v>
      </c>
      <c r="J4" s="8">
        <f>INDEX($E$4:$E$13,MATCH($I4,_xlfn.ANCHORARRAY($D$4),0))</f>
        <v>32</v>
      </c>
      <c r="K4" s="8">
        <f>INDEX($F$4:$F$13,MATCH($I4,_xlfn.ANCHORARRAY($D$4),0))</f>
        <v>29700</v>
      </c>
      <c r="M4" s="8" t="s">
        <v>33</v>
      </c>
      <c r="N4" s="8">
        <v>105</v>
      </c>
      <c r="P4" s="15" t="s">
        <v>20</v>
      </c>
      <c r="Q4" s="16">
        <v>129950</v>
      </c>
    </row>
    <row r="5" spans="4:17" x14ac:dyDescent="0.25">
      <c r="D5" s="8" t="str">
        <v>Emily Johnson</v>
      </c>
      <c r="E5" s="9">
        <f>COUNTIFS(data[Customer Name],D5)</f>
        <v>22</v>
      </c>
      <c r="F5" s="10">
        <f>SUMIFS(data[Total Sales],data[Customer Name],D5)</f>
        <v>23475</v>
      </c>
      <c r="G5" s="8" t="str">
        <f t="shared" ref="G5:G13" si="0">IF(AND(E5&gt;20,F5&gt;25000),"High Value",IF(AND(E5&gt;10,F5&gt;15000),"Medium Value", "Low Value"))</f>
        <v>Medium Value</v>
      </c>
      <c r="I5" s="8" t="str">
        <v>John Doe</v>
      </c>
      <c r="J5" s="8">
        <f>INDEX($E$4:$E$13,MATCH($I5,_xlfn.ANCHORARRAY($D$4),0))</f>
        <v>26</v>
      </c>
      <c r="K5" s="8">
        <f>INDEX($F$4:$F$13,MATCH($I5,_xlfn.ANCHORARRAY($D$4),0))</f>
        <v>26870</v>
      </c>
      <c r="M5" s="8" t="s">
        <v>42</v>
      </c>
      <c r="N5" s="8">
        <v>97</v>
      </c>
      <c r="P5" s="15" t="s">
        <v>61</v>
      </c>
      <c r="Q5" s="16">
        <v>105000</v>
      </c>
    </row>
    <row r="6" spans="4:17" x14ac:dyDescent="0.25">
      <c r="D6" s="8" t="str">
        <v>John Doe</v>
      </c>
      <c r="E6" s="9">
        <f>COUNTIFS(data[Customer Name],D6)</f>
        <v>26</v>
      </c>
      <c r="F6" s="10">
        <f>SUMIFS(data[Total Sales],data[Customer Name],D6)</f>
        <v>26870</v>
      </c>
      <c r="G6" s="8" t="str">
        <f t="shared" si="0"/>
        <v>High Value</v>
      </c>
      <c r="I6" s="8" t="str">
        <v>Olivia Wilson</v>
      </c>
      <c r="J6" s="8">
        <f>INDEX($E$4:$E$13,MATCH($I6,_xlfn.ANCHORARRAY($D$4),0))</f>
        <v>29</v>
      </c>
      <c r="K6" s="8">
        <f>INDEX($F$4:$F$13,MATCH($I6,_xlfn.ANCHORARRAY($D$4),0))</f>
        <v>36170</v>
      </c>
      <c r="M6" s="8" t="s">
        <v>19</v>
      </c>
      <c r="N6" s="8">
        <v>73</v>
      </c>
      <c r="P6" s="15" t="s">
        <v>13</v>
      </c>
      <c r="Q6" s="16">
        <v>4320</v>
      </c>
    </row>
    <row r="7" spans="4:17" x14ac:dyDescent="0.25">
      <c r="D7" s="8" t="str">
        <v>Olivia Wilson</v>
      </c>
      <c r="E7" s="9">
        <f>COUNTIFS(data[Customer Name],D7)</f>
        <v>29</v>
      </c>
      <c r="F7" s="10">
        <f>SUMIFS(data[Total Sales],data[Customer Name],D7)</f>
        <v>36170</v>
      </c>
      <c r="G7" s="8" t="str">
        <f t="shared" si="0"/>
        <v>High Value</v>
      </c>
      <c r="I7" s="8" t="str">
        <v>Jane Smith</v>
      </c>
      <c r="J7" s="8">
        <f>INDEX($E$4:$E$13,MATCH($I7,_xlfn.ANCHORARRAY($D$4),0))</f>
        <v>30</v>
      </c>
      <c r="K7" s="8">
        <f>INDEX($F$4:$F$13,MATCH($I7,_xlfn.ANCHORARRAY($D$4),0))</f>
        <v>31185</v>
      </c>
      <c r="M7" s="8" t="s">
        <v>56</v>
      </c>
      <c r="N7" s="8">
        <v>73</v>
      </c>
      <c r="P7" s="15" t="s">
        <v>36</v>
      </c>
      <c r="Q7" s="16">
        <v>3540</v>
      </c>
    </row>
    <row r="8" spans="4:17" x14ac:dyDescent="0.25">
      <c r="D8" s="8" t="str">
        <v>Sophia Miller</v>
      </c>
      <c r="E8" s="9">
        <f>COUNTIFS(data[Customer Name],D8)</f>
        <v>16</v>
      </c>
      <c r="F8" s="10">
        <f>SUMIFS(data[Total Sales],data[Customer Name],D8)</f>
        <v>13295</v>
      </c>
      <c r="G8" s="8" t="str">
        <f t="shared" si="0"/>
        <v>Low Value</v>
      </c>
      <c r="M8" s="8" t="s">
        <v>12</v>
      </c>
      <c r="N8" s="8">
        <v>72</v>
      </c>
      <c r="P8" s="15" t="s">
        <v>50</v>
      </c>
      <c r="Q8" s="16">
        <v>1035</v>
      </c>
    </row>
    <row r="9" spans="4:17" x14ac:dyDescent="0.25">
      <c r="D9" s="8" t="str">
        <v>David Lee</v>
      </c>
      <c r="E9" s="9">
        <f>COUNTIFS(data[Customer Name],D9)</f>
        <v>26</v>
      </c>
      <c r="F9" s="10">
        <f>SUMIFS(data[Total Sales],data[Customer Name],D9)</f>
        <v>22665</v>
      </c>
      <c r="G9" s="8" t="str">
        <f t="shared" si="0"/>
        <v>Medium Value</v>
      </c>
      <c r="M9" s="8" t="s">
        <v>49</v>
      </c>
      <c r="N9" s="8">
        <v>69</v>
      </c>
    </row>
    <row r="10" spans="4:17" x14ac:dyDescent="0.25">
      <c r="D10" s="8" t="str">
        <v>Michael Brown</v>
      </c>
      <c r="E10" s="9">
        <f>COUNTIFS(data[Customer Name],D10)</f>
        <v>24</v>
      </c>
      <c r="F10" s="10">
        <f>SUMIFS(data[Total Sales],data[Customer Name],D10)</f>
        <v>22655</v>
      </c>
      <c r="G10" s="8" t="str">
        <f t="shared" si="0"/>
        <v>Medium Value</v>
      </c>
      <c r="M10" s="8" t="s">
        <v>65</v>
      </c>
      <c r="N10" s="8">
        <v>65</v>
      </c>
    </row>
    <row r="11" spans="4:17" x14ac:dyDescent="0.25">
      <c r="D11" s="8" t="str">
        <v>Daniel Harris</v>
      </c>
      <c r="E11" s="9">
        <f>COUNTIFS(data[Customer Name],D11)</f>
        <v>23</v>
      </c>
      <c r="F11" s="10">
        <f>SUMIFS(data[Total Sales],data[Customer Name],D11)</f>
        <v>18945</v>
      </c>
      <c r="G11" s="8" t="str">
        <f t="shared" si="0"/>
        <v>Medium Value</v>
      </c>
      <c r="M11" s="8" t="s">
        <v>53</v>
      </c>
      <c r="N11" s="8">
        <v>62</v>
      </c>
    </row>
    <row r="12" spans="4:17" x14ac:dyDescent="0.25">
      <c r="D12" s="8" t="str">
        <v>Chris White</v>
      </c>
      <c r="E12" s="9">
        <f>COUNTIFS(data[Customer Name],D12)</f>
        <v>22</v>
      </c>
      <c r="F12" s="10">
        <f>SUMIFS(data[Total Sales],data[Customer Name],D12)</f>
        <v>18885</v>
      </c>
      <c r="G12" s="8" t="str">
        <f t="shared" si="0"/>
        <v>Medium Value</v>
      </c>
      <c r="M12" s="8" t="s">
        <v>35</v>
      </c>
      <c r="N12" s="8">
        <v>53</v>
      </c>
    </row>
    <row r="13" spans="4:17" x14ac:dyDescent="0.25">
      <c r="D13" s="8" t="str">
        <v>Jane Smith</v>
      </c>
      <c r="E13" s="9">
        <f>COUNTIFS(data[Customer Name],D13)</f>
        <v>30</v>
      </c>
      <c r="F13" s="10">
        <f>SUMIFS(data[Total Sales],data[Customer Name],D13)</f>
        <v>31185</v>
      </c>
      <c r="G13" s="8" t="str">
        <f t="shared" si="0"/>
        <v>High Value</v>
      </c>
      <c r="M13" s="8" t="s">
        <v>60</v>
      </c>
      <c r="N13" s="8">
        <v>45</v>
      </c>
    </row>
    <row r="15" spans="4:17" x14ac:dyDescent="0.25">
      <c r="D15" s="26" t="s">
        <v>331</v>
      </c>
      <c r="E15" s="26"/>
      <c r="F15" s="13">
        <f>SUM(data[Total Sales])</f>
        <v>243845</v>
      </c>
      <c r="M15" s="20" t="s">
        <v>338</v>
      </c>
      <c r="N15" s="22"/>
    </row>
    <row r="16" spans="4:17" x14ac:dyDescent="0.25">
      <c r="M16" s="23"/>
      <c r="N16" s="25"/>
    </row>
    <row r="17" spans="4:14" x14ac:dyDescent="0.25">
      <c r="D17" s="26" t="s">
        <v>332</v>
      </c>
      <c r="E17" s="26"/>
      <c r="F17" s="6" t="str">
        <f>INDEX(M4:M13,MATCH(MAX(N4:N13),N4:N13,0))</f>
        <v>Smartwatch</v>
      </c>
      <c r="M17" s="6" t="s">
        <v>339</v>
      </c>
      <c r="N17" s="6" t="s">
        <v>340</v>
      </c>
    </row>
    <row r="18" spans="4:14" x14ac:dyDescent="0.25">
      <c r="M18" s="8" t="s">
        <v>305</v>
      </c>
      <c r="N18" s="10">
        <v>122695</v>
      </c>
    </row>
    <row r="19" spans="4:14" x14ac:dyDescent="0.25">
      <c r="D19" s="26" t="s">
        <v>333</v>
      </c>
      <c r="E19" s="26"/>
      <c r="F19" s="6" t="str">
        <f>INDEX(P4:P8,MATCH(MAX(Q4:Q8),Q4:Q8,0))</f>
        <v>Electronics</v>
      </c>
      <c r="M19" s="8" t="s">
        <v>306</v>
      </c>
      <c r="N19" s="10">
        <v>117730</v>
      </c>
    </row>
    <row r="20" spans="4:14" x14ac:dyDescent="0.25">
      <c r="M20" s="8" t="s">
        <v>307</v>
      </c>
      <c r="N20" s="10">
        <v>3420</v>
      </c>
    </row>
  </sheetData>
  <mergeCells count="9">
    <mergeCell ref="M1:N2"/>
    <mergeCell ref="P1:Q2"/>
    <mergeCell ref="I1:K2"/>
    <mergeCell ref="D1:G2"/>
    <mergeCell ref="A1:B1048576"/>
    <mergeCell ref="D15:E15"/>
    <mergeCell ref="D17:E17"/>
    <mergeCell ref="D19:E19"/>
    <mergeCell ref="M15:N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F688D-DBFB-4757-AE13-45B4561D80E0}">
  <dimension ref="A1:B1"/>
  <sheetViews>
    <sheetView zoomScale="87" zoomScaleNormal="87" workbookViewId="0">
      <selection activeCell="AJ31" sqref="AJ31"/>
    </sheetView>
  </sheetViews>
  <sheetFormatPr defaultColWidth="7" defaultRowHeight="15" x14ac:dyDescent="0.25"/>
  <cols>
    <col min="1" max="1" width="7" style="19"/>
    <col min="2" max="2" width="7" style="19" customWidth="1"/>
    <col min="3" max="8" width="10.5703125" customWidth="1"/>
    <col min="9" max="9" width="2.85546875" customWidth="1"/>
    <col min="10" max="14" width="10.5703125" customWidth="1"/>
    <col min="15" max="15" width="3" customWidth="1"/>
    <col min="16" max="21" width="10.5703125" customWidth="1"/>
  </cols>
  <sheetData/>
  <mergeCells count="1">
    <mergeCell ref="A1:B104857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6613C-560A-4335-ADC5-8E45B2ED761A}">
  <dimension ref="A2:F2"/>
  <sheetViews>
    <sheetView tabSelected="1" zoomScaleNormal="100" workbookViewId="0">
      <selection activeCell="AD5" sqref="AD5"/>
    </sheetView>
  </sheetViews>
  <sheetFormatPr defaultColWidth="7" defaultRowHeight="15" x14ac:dyDescent="0.25"/>
  <cols>
    <col min="1" max="2" width="7" style="19"/>
    <col min="3" max="8" width="10.5703125" style="12" customWidth="1"/>
    <col min="9" max="9" width="2.85546875" style="12" customWidth="1"/>
    <col min="10" max="14" width="10.5703125" style="12" customWidth="1"/>
    <col min="15" max="15" width="3" style="12" customWidth="1"/>
    <col min="16" max="21" width="10.5703125" style="12" customWidth="1"/>
    <col min="22" max="16384" width="7" style="12"/>
  </cols>
  <sheetData>
    <row r="2" spans="6:6" x14ac:dyDescent="0.25">
      <c r="F2" s="12">
        <f>'Pivot Tables'!$E14</f>
        <v>243845</v>
      </c>
    </row>
  </sheetData>
  <mergeCells count="1">
    <mergeCell ref="A1:B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3676-1A00-49CE-9BAF-127B82085D56}">
  <dimension ref="A1:G31"/>
  <sheetViews>
    <sheetView zoomScaleNormal="100" workbookViewId="0">
      <selection activeCell="H26" sqref="H26"/>
    </sheetView>
  </sheetViews>
  <sheetFormatPr defaultColWidth="28.42578125" defaultRowHeight="15" x14ac:dyDescent="0.25"/>
  <cols>
    <col min="1" max="2" width="7" style="19"/>
  </cols>
  <sheetData>
    <row r="1" spans="3:7" ht="21" x14ac:dyDescent="0.25">
      <c r="C1" s="32" t="s">
        <v>352</v>
      </c>
      <c r="D1" s="30"/>
      <c r="E1" s="30"/>
      <c r="F1" s="30"/>
      <c r="G1" s="30"/>
    </row>
    <row r="3" spans="3:7" ht="15.75" x14ac:dyDescent="0.25">
      <c r="C3" s="29" t="s">
        <v>353</v>
      </c>
      <c r="D3" s="30"/>
      <c r="E3" s="30"/>
      <c r="F3" s="30"/>
      <c r="G3" s="30"/>
    </row>
    <row r="4" spans="3:7" x14ac:dyDescent="0.25">
      <c r="C4" s="28" t="s">
        <v>354</v>
      </c>
      <c r="D4" s="28"/>
      <c r="E4" s="28"/>
      <c r="F4" s="28"/>
      <c r="G4" s="28"/>
    </row>
    <row r="6" spans="3:7" ht="15.75" x14ac:dyDescent="0.25">
      <c r="C6" s="29" t="s">
        <v>355</v>
      </c>
      <c r="D6" s="30"/>
      <c r="E6" s="30"/>
      <c r="F6" s="30"/>
      <c r="G6" s="30"/>
    </row>
    <row r="7" spans="3:7" x14ac:dyDescent="0.25">
      <c r="C7" s="18" t="s">
        <v>342</v>
      </c>
      <c r="D7" s="28" t="s">
        <v>343</v>
      </c>
      <c r="E7" s="28"/>
      <c r="F7" s="28"/>
      <c r="G7" s="28"/>
    </row>
    <row r="8" spans="3:7" x14ac:dyDescent="0.25">
      <c r="C8" s="18" t="s">
        <v>344</v>
      </c>
      <c r="D8" s="28" t="s">
        <v>356</v>
      </c>
      <c r="E8" s="28"/>
      <c r="F8" s="28"/>
      <c r="G8" s="28"/>
    </row>
    <row r="9" spans="3:7" x14ac:dyDescent="0.25">
      <c r="C9" s="18" t="s">
        <v>345</v>
      </c>
      <c r="D9" s="28" t="s">
        <v>346</v>
      </c>
      <c r="E9" s="28"/>
      <c r="F9" s="28"/>
      <c r="G9" s="28"/>
    </row>
    <row r="10" spans="3:7" x14ac:dyDescent="0.25">
      <c r="C10" s="18" t="s">
        <v>347</v>
      </c>
      <c r="D10" s="28" t="s">
        <v>357</v>
      </c>
      <c r="E10" s="28"/>
      <c r="F10" s="28"/>
      <c r="G10" s="28"/>
    </row>
    <row r="11" spans="3:7" x14ac:dyDescent="0.25">
      <c r="C11" s="18" t="s">
        <v>348</v>
      </c>
      <c r="D11" s="28" t="s">
        <v>349</v>
      </c>
      <c r="E11" s="28"/>
      <c r="F11" s="28"/>
      <c r="G11" s="28"/>
    </row>
    <row r="12" spans="3:7" x14ac:dyDescent="0.25">
      <c r="C12" s="18" t="s">
        <v>350</v>
      </c>
      <c r="D12" s="28" t="s">
        <v>358</v>
      </c>
      <c r="E12" s="28"/>
      <c r="F12" s="28"/>
      <c r="G12" s="28"/>
    </row>
    <row r="13" spans="3:7" x14ac:dyDescent="0.25">
      <c r="C13" s="18" t="s">
        <v>341</v>
      </c>
      <c r="D13" s="28" t="s">
        <v>351</v>
      </c>
      <c r="E13" s="28"/>
      <c r="F13" s="28"/>
      <c r="G13" s="28"/>
    </row>
    <row r="16" spans="3:7" ht="15.75" x14ac:dyDescent="0.25">
      <c r="C16" s="29" t="s">
        <v>359</v>
      </c>
      <c r="D16" s="30"/>
      <c r="E16" s="30"/>
      <c r="F16" s="30"/>
      <c r="G16" s="30"/>
    </row>
    <row r="17" spans="3:7" x14ac:dyDescent="0.25">
      <c r="C17" s="28" t="s">
        <v>360</v>
      </c>
      <c r="D17" s="28"/>
      <c r="E17" s="28"/>
      <c r="F17" s="28"/>
      <c r="G17" s="28"/>
    </row>
    <row r="20" spans="3:7" ht="15.75" x14ac:dyDescent="0.25">
      <c r="C20" s="29" t="s">
        <v>361</v>
      </c>
      <c r="D20" s="30"/>
      <c r="E20" s="30"/>
      <c r="F20" s="30"/>
      <c r="G20" s="30"/>
    </row>
    <row r="21" spans="3:7" x14ac:dyDescent="0.25">
      <c r="C21" s="28" t="s">
        <v>362</v>
      </c>
      <c r="D21" s="28"/>
      <c r="E21" s="28"/>
      <c r="F21" s="28"/>
      <c r="G21" s="28"/>
    </row>
    <row r="22" spans="3:7" x14ac:dyDescent="0.25">
      <c r="C22" s="28"/>
      <c r="D22" s="28"/>
      <c r="E22" s="28"/>
      <c r="F22" s="28"/>
      <c r="G22" s="28"/>
    </row>
    <row r="23" spans="3:7" x14ac:dyDescent="0.25">
      <c r="C23" s="28"/>
      <c r="D23" s="28"/>
      <c r="E23" s="28"/>
      <c r="F23" s="28"/>
      <c r="G23" s="28"/>
    </row>
    <row r="24" spans="3:7" x14ac:dyDescent="0.25">
      <c r="C24" s="28"/>
      <c r="D24" s="28"/>
      <c r="E24" s="28"/>
      <c r="F24" s="28"/>
      <c r="G24" s="28"/>
    </row>
    <row r="25" spans="3:7" x14ac:dyDescent="0.25">
      <c r="C25" s="28"/>
      <c r="D25" s="28"/>
      <c r="E25" s="28"/>
      <c r="F25" s="28"/>
      <c r="G25" s="28"/>
    </row>
    <row r="26" spans="3:7" x14ac:dyDescent="0.25">
      <c r="C26" s="17"/>
      <c r="D26" s="17"/>
      <c r="E26" s="17"/>
      <c r="F26" s="17"/>
      <c r="G26" s="17"/>
    </row>
    <row r="27" spans="3:7" x14ac:dyDescent="0.25">
      <c r="C27" s="17"/>
      <c r="D27" s="17"/>
      <c r="E27" s="17"/>
      <c r="F27" s="17"/>
      <c r="G27" s="17"/>
    </row>
    <row r="28" spans="3:7" ht="15.75" x14ac:dyDescent="0.25">
      <c r="C28" s="29" t="s">
        <v>363</v>
      </c>
      <c r="D28" s="30"/>
      <c r="E28" s="30"/>
      <c r="F28" s="30"/>
      <c r="G28" s="30"/>
    </row>
    <row r="29" spans="3:7" x14ac:dyDescent="0.25">
      <c r="C29" s="31" t="s">
        <v>364</v>
      </c>
      <c r="D29" s="31"/>
      <c r="E29" s="31"/>
      <c r="F29" s="31"/>
      <c r="G29" s="31"/>
    </row>
    <row r="30" spans="3:7" x14ac:dyDescent="0.25">
      <c r="C30" s="31"/>
      <c r="D30" s="31"/>
      <c r="E30" s="31"/>
      <c r="F30" s="31"/>
      <c r="G30" s="31"/>
    </row>
    <row r="31" spans="3:7" x14ac:dyDescent="0.25">
      <c r="C31" s="31"/>
      <c r="D31" s="31"/>
      <c r="E31" s="31"/>
      <c r="F31" s="31"/>
      <c r="G31" s="31"/>
    </row>
  </sheetData>
  <mergeCells count="18">
    <mergeCell ref="D12:G12"/>
    <mergeCell ref="D13:G13"/>
    <mergeCell ref="A1:B1048576"/>
    <mergeCell ref="C17:G17"/>
    <mergeCell ref="C20:G20"/>
    <mergeCell ref="C21:G25"/>
    <mergeCell ref="C28:G28"/>
    <mergeCell ref="C29:G31"/>
    <mergeCell ref="C16:G16"/>
    <mergeCell ref="C1:G1"/>
    <mergeCell ref="C3:G3"/>
    <mergeCell ref="C4:G4"/>
    <mergeCell ref="C6:G6"/>
    <mergeCell ref="D7:G7"/>
    <mergeCell ref="D8:G8"/>
    <mergeCell ref="D9:G9"/>
    <mergeCell ref="D10:G10"/>
    <mergeCell ref="D11:G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Original Dataset</vt:lpstr>
      <vt:lpstr>Cleaned Dataset</vt:lpstr>
      <vt:lpstr>Pivot Tables</vt:lpstr>
      <vt:lpstr>Insights By Formulas</vt:lpstr>
      <vt:lpstr>Data Visualization</vt:lpstr>
      <vt:lpstr>Dashboard</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BHOOMI</dc:creator>
  <cp:lastModifiedBy>BHOOMI</cp:lastModifiedBy>
  <dcterms:created xsi:type="dcterms:W3CDTF">2025-07-31T05:02:45Z</dcterms:created>
  <dcterms:modified xsi:type="dcterms:W3CDTF">2025-07-31T14:52:49Z</dcterms:modified>
</cp:coreProperties>
</file>