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HOOMI\Downloads\"/>
    </mc:Choice>
  </mc:AlternateContent>
  <xr:revisionPtr revIDLastSave="0" documentId="13_ncr:1_{FE84886A-05C4-489B-9E97-49497234AEAF}" xr6:coauthVersionLast="47" xr6:coauthVersionMax="47" xr10:uidLastSave="{00000000-0000-0000-0000-000000000000}"/>
  <bookViews>
    <workbookView xWindow="-120" yWindow="-120" windowWidth="29040" windowHeight="15720" activeTab="1" xr2:uid="{00000000-000D-0000-FFFF-FFFF00000000}"/>
  </bookViews>
  <sheets>
    <sheet name="Project Instructions" sheetId="1" r:id="rId1"/>
    <sheet name="Students Grade" sheetId="2" r:id="rId2"/>
    <sheet name="Sales Data" sheetId="3" r:id="rId3"/>
    <sheet name="Employee Data" sheetId="4" r:id="rId4"/>
    <sheet name="Miscellaneous" sheetId="5" r:id="rId5"/>
  </sheets>
  <definedNames>
    <definedName name="_xlnm._FilterDatabase" localSheetId="2" hidden="1">'Sales Data'!$A$26:$I$48</definedName>
    <definedName name="English">'Students Grade'!$E$28:$E$47</definedName>
    <definedName name="Maths">'Students Grade'!$C$28:$C$47</definedName>
    <definedName name="Sales">'Sales Data'!$E$29:$E$48</definedName>
    <definedName name="Science">'Students Grade'!$D$28:$D$47</definedName>
    <definedName name="Stu_ID">'Students Grade'!$A$28:$A$47</definedName>
    <definedName name="Stu_Name">'Students Grade'!$B$28:$B$47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2" i="5" l="1"/>
  <c r="D23" i="5"/>
  <c r="D24" i="5"/>
  <c r="D25" i="5"/>
  <c r="D21" i="5"/>
  <c r="C21" i="5"/>
  <c r="C22" i="5"/>
  <c r="C23" i="5"/>
  <c r="C24" i="5"/>
  <c r="C25" i="5"/>
  <c r="B22" i="5"/>
  <c r="B23" i="5"/>
  <c r="B24" i="5"/>
  <c r="B25" i="5"/>
  <c r="B21" i="5"/>
  <c r="G14" i="5"/>
  <c r="G15" i="5"/>
  <c r="G13" i="5"/>
  <c r="C14" i="5"/>
  <c r="C15" i="5"/>
  <c r="C13" i="5"/>
  <c r="D5" i="5"/>
  <c r="D6" i="5"/>
  <c r="D7" i="5"/>
  <c r="D8" i="5"/>
  <c r="D4" i="5"/>
  <c r="C5" i="5"/>
  <c r="C6" i="5"/>
  <c r="C7" i="5"/>
  <c r="C8" i="5"/>
  <c r="C4" i="5"/>
  <c r="B4" i="5"/>
  <c r="B5" i="5"/>
  <c r="B6" i="5"/>
  <c r="B7" i="5"/>
  <c r="B8" i="5"/>
  <c r="B34" i="4"/>
  <c r="A67" i="3" a="1"/>
  <c r="A67" i="3" s="1"/>
  <c r="B62" i="3"/>
  <c r="I57" i="3"/>
  <c r="E57" i="3" a="1"/>
  <c r="E57" i="3" s="1"/>
  <c r="B57" i="3"/>
  <c r="C51" i="3"/>
  <c r="I30" i="3"/>
  <c r="I31" i="3"/>
  <c r="I32" i="3"/>
  <c r="I33" i="3"/>
  <c r="I34" i="3"/>
  <c r="I35" i="3"/>
  <c r="I36" i="3"/>
  <c r="I37" i="3"/>
  <c r="I38" i="3"/>
  <c r="I39" i="3"/>
  <c r="I40" i="3"/>
  <c r="I41" i="3"/>
  <c r="I42" i="3"/>
  <c r="I43" i="3"/>
  <c r="I44" i="3"/>
  <c r="I45" i="3"/>
  <c r="I46" i="3"/>
  <c r="I47" i="3"/>
  <c r="I48" i="3"/>
  <c r="I29" i="3"/>
  <c r="B56" i="2"/>
  <c r="C29" i="4"/>
  <c r="D29" i="4"/>
  <c r="E29" i="4"/>
  <c r="B29" i="4"/>
  <c r="G49" i="2"/>
  <c r="C49" i="2"/>
  <c r="H30" i="3"/>
  <c r="H31" i="3"/>
  <c r="H32" i="3"/>
  <c r="H33" i="3"/>
  <c r="H34" i="3"/>
  <c r="H35" i="3"/>
  <c r="H36" i="3"/>
  <c r="H37" i="3"/>
  <c r="H38" i="3"/>
  <c r="H39" i="3"/>
  <c r="H40" i="3"/>
  <c r="H41" i="3"/>
  <c r="H42" i="3"/>
  <c r="H43" i="3"/>
  <c r="H44" i="3"/>
  <c r="H45" i="3"/>
  <c r="H46" i="3"/>
  <c r="H47" i="3"/>
  <c r="H48" i="3"/>
  <c r="G30" i="3"/>
  <c r="G31" i="3"/>
  <c r="G32" i="3"/>
  <c r="G33" i="3"/>
  <c r="G34" i="3"/>
  <c r="G35" i="3"/>
  <c r="G36" i="3"/>
  <c r="G37" i="3"/>
  <c r="G38" i="3"/>
  <c r="G39" i="3"/>
  <c r="G40" i="3"/>
  <c r="G41" i="3"/>
  <c r="G42" i="3"/>
  <c r="G43" i="3"/>
  <c r="G44" i="3"/>
  <c r="G45" i="3"/>
  <c r="G46" i="3"/>
  <c r="G47" i="3"/>
  <c r="G48" i="3"/>
  <c r="H29" i="3"/>
  <c r="G29" i="3"/>
  <c r="J29" i="2"/>
  <c r="J30" i="2"/>
  <c r="J31" i="2"/>
  <c r="J32" i="2"/>
  <c r="J33" i="2"/>
  <c r="J34" i="2"/>
  <c r="J35" i="2"/>
  <c r="J36" i="2"/>
  <c r="J37" i="2"/>
  <c r="J38" i="2"/>
  <c r="J39" i="2"/>
  <c r="J40" i="2"/>
  <c r="J41" i="2"/>
  <c r="J42" i="2"/>
  <c r="J43" i="2"/>
  <c r="J44" i="2"/>
  <c r="J45" i="2"/>
  <c r="J46" i="2"/>
  <c r="J47" i="2"/>
  <c r="J28" i="2"/>
  <c r="G29" i="2"/>
  <c r="I29" i="2" s="1"/>
  <c r="H29" i="2" s="1"/>
  <c r="G30" i="2"/>
  <c r="I30" i="2" s="1"/>
  <c r="H30" i="2" s="1"/>
  <c r="G31" i="2"/>
  <c r="I31" i="2" s="1"/>
  <c r="H31" i="2" s="1"/>
  <c r="G32" i="2"/>
  <c r="I32" i="2" s="1"/>
  <c r="H32" i="2" s="1"/>
  <c r="G33" i="2"/>
  <c r="I33" i="2" s="1"/>
  <c r="H33" i="2" s="1"/>
  <c r="G34" i="2"/>
  <c r="I34" i="2" s="1"/>
  <c r="H34" i="2" s="1"/>
  <c r="G35" i="2"/>
  <c r="I35" i="2" s="1"/>
  <c r="H35" i="2" s="1"/>
  <c r="G36" i="2"/>
  <c r="I36" i="2" s="1"/>
  <c r="H36" i="2" s="1"/>
  <c r="G37" i="2"/>
  <c r="I37" i="2" s="1"/>
  <c r="H37" i="2" s="1"/>
  <c r="G38" i="2"/>
  <c r="I38" i="2" s="1"/>
  <c r="H38" i="2" s="1"/>
  <c r="G39" i="2"/>
  <c r="I39" i="2" s="1"/>
  <c r="H39" i="2" s="1"/>
  <c r="G40" i="2"/>
  <c r="I40" i="2" s="1"/>
  <c r="H40" i="2" s="1"/>
  <c r="G41" i="2"/>
  <c r="I41" i="2" s="1"/>
  <c r="H41" i="2" s="1"/>
  <c r="G42" i="2"/>
  <c r="I42" i="2" s="1"/>
  <c r="H42" i="2" s="1"/>
  <c r="G43" i="2"/>
  <c r="I43" i="2" s="1"/>
  <c r="H43" i="2" s="1"/>
  <c r="G44" i="2"/>
  <c r="I44" i="2" s="1"/>
  <c r="H44" i="2" s="1"/>
  <c r="G45" i="2"/>
  <c r="I45" i="2" s="1"/>
  <c r="H45" i="2" s="1"/>
  <c r="G46" i="2"/>
  <c r="I46" i="2" s="1"/>
  <c r="H46" i="2" s="1"/>
  <c r="G47" i="2"/>
  <c r="I47" i="2" s="1"/>
  <c r="H47" i="2" s="1"/>
  <c r="G28" i="2"/>
  <c r="I28" i="2" s="1"/>
  <c r="H28" i="2" s="1"/>
  <c r="E62" i="3" a="1"/>
  <c r="F56" i="2" a="1"/>
  <c r="A62" i="2" l="1" a="1"/>
  <c r="A62" i="2" s="1"/>
  <c r="E62" i="3"/>
  <c r="F56" i="2"/>
  <c r="E34" i="4" a="1"/>
  <c r="E34"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<sst xmlns="http://schemas.openxmlformats.org/spreadsheetml/2006/main" count="372" uniqueCount="191">
  <si>
    <t>PR. 1 Fundamental Booster</t>
  </si>
  <si>
    <r>
      <rPr>
        <b/>
        <sz val="11"/>
        <color rgb="FF000000"/>
        <rFont val="Calibri, sans-serif"/>
      </rPr>
      <t xml:space="preserve">Topics:
</t>
    </r>
    <r>
      <rPr>
        <sz val="11"/>
        <color rgb="FF000000"/>
        <rFont val="Calibri, sans-serif"/>
      </rPr>
      <t xml:space="preserve"> - Relative &amp; Absolute References, Formatting, Data Input
 - IF Formulas, Nested IFs, IF with AND/OR
 - COUNTIFS, SUMIFS, AVERAGEIFS
 - Lookup Functions (VLOOKUP, XLOOKUP, XMATCH)
 - INDEX/MATCH for dynamic searches
 - TEXT Functions for string manipulations
 - INDIRECT and OFFSET for dynamic references
 - Date/Time, Math Functions, FILTER function</t>
    </r>
    <r>
      <rPr>
        <b/>
        <sz val="11"/>
        <color rgb="FF000000"/>
        <rFont val="Calibri, sans-serif"/>
      </rPr>
      <t xml:space="preserve">
</t>
    </r>
    <r>
      <rPr>
        <sz val="11"/>
        <color rgb="FF000000"/>
        <rFont val="Calibri, sans-serif"/>
      </rPr>
      <t xml:space="preserve">  
</t>
    </r>
    <r>
      <rPr>
        <b/>
        <sz val="11"/>
        <color rgb="FF38761D"/>
        <rFont val="Calibri, sans-serif"/>
      </rPr>
      <t>Main Tasks:</t>
    </r>
    <r>
      <rPr>
        <sz val="11"/>
        <color rgb="FF38761D"/>
        <rFont val="Calibri, sans-serif"/>
      </rPr>
      <t xml:space="preserve">
 1. Apply IF formulas to classify student grades.
 2. Use COUNTIFS to count students scoring above 60.
 3. Use VLOOKUP to find a product price from sales data.
 4. Apply XLOOKUP to fetch employee salaries dynamically.
 5. Format and analyze date of joining in Employee data.
 6. Use FILTER function to extract students with grades above 80.</t>
    </r>
    <r>
      <rPr>
        <sz val="11"/>
        <color rgb="FF000000"/>
        <rFont val="Calibri, sans-serif"/>
      </rPr>
      <t xml:space="preserve">
</t>
    </r>
    <r>
      <rPr>
        <b/>
        <sz val="11"/>
        <color rgb="FF000000"/>
        <rFont val="Calibri, sans-serif"/>
      </rPr>
      <t xml:space="preserve">Deliverable:
</t>
    </r>
    <r>
      <rPr>
        <sz val="11"/>
        <color rgb="FF000000"/>
        <rFont val="Calibri, sans-serif"/>
      </rPr>
      <t>Complete the given worksheets by applying the required formulas in respective sheets.</t>
    </r>
  </si>
  <si>
    <t>Essential Tasks</t>
  </si>
  <si>
    <t>Relative &amp; Absolute Cell References, Formatting, and Data Input</t>
  </si>
  <si>
    <t>Enter and format data (bold, italic, currency, date, custom formats).</t>
  </si>
  <si>
    <t>Use absolute ($A$1) and relative (A1) references in formulas.</t>
  </si>
  <si>
    <t>Using IF Formula &amp; Nesting IF Formulas</t>
  </si>
  <si>
    <t>Classify students' grades based on their scores.</t>
  </si>
  <si>
    <t>Compute discounts for sales based on price thresholds.</t>
  </si>
  <si>
    <t>Using IF with AND/OR Formulas</t>
  </si>
  <si>
    <t>Identify students who scored above 80 in both Math &amp; Science using IF(AND(...)).</t>
  </si>
  <si>
    <t>Determine whether a product is eligible for discount using IF(OR(...)).</t>
  </si>
  <si>
    <t>COUNTIFS, SUMIFS, AVERAGEIFS</t>
  </si>
  <si>
    <t>Count the number of students who scored above 50 in Math.</t>
  </si>
  <si>
    <t>Sum total sales for a specific region and product.</t>
  </si>
  <si>
    <t>Calculate the average score for students who scored above 60.</t>
  </si>
  <si>
    <t>VLOOKUP Function</t>
  </si>
  <si>
    <t>Fetch student names based on ID from a separate dataset.</t>
  </si>
  <si>
    <t>Retrieve product prices based on product codes.</t>
  </si>
  <si>
    <t>INDEX and MATCH Functions</t>
  </si>
  <si>
    <t>Find sales values for a specific salesperson in a specific month.</t>
  </si>
  <si>
    <t>Look up employee details dynamically without column restrictions.</t>
  </si>
  <si>
    <t>Excel TEXT Functions</t>
  </si>
  <si>
    <t>Extract the first name from full names using LEFT and FIND.</t>
  </si>
  <si>
    <t>Convert names to uppercase/lowercase using UPPER(), LOWER().</t>
  </si>
  <si>
    <t>XLOOKUP Function</t>
  </si>
  <si>
    <t>Search for salesperson performance based on flexible search criteria.</t>
  </si>
  <si>
    <t>Find employee salaries without worrying about sorted data.</t>
  </si>
  <si>
    <t>XMATCH Function</t>
  </si>
  <si>
    <t>Find the position of a product in a sales list.</t>
  </si>
  <si>
    <t>INDIRECT Function</t>
  </si>
  <si>
    <t>Dynamically reference a cell range using INDIRECT.</t>
  </si>
  <si>
    <t>OFFSET Function</t>
  </si>
  <si>
    <t>Create dynamic ranges for sales trends.</t>
  </si>
  <si>
    <t>Date and Time Functions</t>
  </si>
  <si>
    <t>Calculate age from date of birth.</t>
  </si>
  <si>
    <t>Find the difference in days between two dates.</t>
  </si>
  <si>
    <t>Math Functions</t>
  </si>
  <si>
    <t>Use ROUND(), CEILING(), and FLOOR() for financial calculations.</t>
  </si>
  <si>
    <t>Return Multiple Values using FILTER Function</t>
  </si>
  <si>
    <t>Extract a list of top-performing students based on scores.</t>
  </si>
  <si>
    <t>Student ID</t>
  </si>
  <si>
    <t>Name</t>
  </si>
  <si>
    <t>Math</t>
  </si>
  <si>
    <t>Science</t>
  </si>
  <si>
    <t>English</t>
  </si>
  <si>
    <t>Enrollment Date</t>
  </si>
  <si>
    <t>Student 1</t>
  </si>
  <si>
    <t>Student 2</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</si>
  <si>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</si>
  <si>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</si>
  <si>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</si>
  <si>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</si>
  <si>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</si>
  <si>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</si>
  <si>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</si>
  <si>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</si>
  <si>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</si>
  <si>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</si>
  <si>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</si>
  <si>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</si>
  <si>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</si>
  <si>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</si>
  <si>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</si>
  <si>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</si>
  <si>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</si>
  <si>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</si>
  <si>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Sales ID</t>
  </si>
  <si>
    <t>Product</t>
  </si>
  <si>
    <t>Region</t>
  </si>
  <si>
    <t>Salesperson</t>
  </si>
  <si>
    <t>Amount</t>
  </si>
  <si>
    <t>Date</t>
  </si>
  <si>
    <t>Keyboard</t>
  </si>
  <si>
    <t>South</t>
  </si>
  <si>
    <t>Person 1</t>
  </si>
  <si>
    <t>Printer</t>
  </si>
  <si>
    <t>West</t>
  </si>
  <si>
    <t>Person 2</t>
  </si>
  <si>
    <t>Mouse</t>
  </si>
  <si>
    <t>Person 3</t>
  </si>
  <si>
    <t>East</t>
  </si>
  <si>
    <t>Person 4</t>
  </si>
  <si>
    <t>North</t>
  </si>
  <si>
    <t>Person 5</t>
  </si>
  <si>
    <t>Person 6</t>
  </si>
  <si>
    <t>Person 7</t>
  </si>
  <si>
    <t>Person 8</t>
  </si>
  <si>
    <t>Person 9</t>
  </si>
  <si>
    <t>Person 10</t>
  </si>
  <si>
    <t>Person 11</t>
  </si>
  <si>
    <t>Monitor</t>
  </si>
  <si>
    <t>Person 12</t>
  </si>
  <si>
    <t>Laptop</t>
  </si>
  <si>
    <t>Person 13</t>
  </si>
  <si>
    <t>Person 14</t>
  </si>
  <si>
    <t>Person 15</t>
  </si>
  <si>
    <t>Person 16</t>
  </si>
  <si>
    <t>Person 17</t>
  </si>
  <si>
    <t>Person 18</t>
  </si>
  <si>
    <t>Person 19</t>
  </si>
  <si>
    <t>Person 20</t>
  </si>
  <si>
    <t>Employee ID</t>
  </si>
  <si>
    <t>Department</t>
  </si>
  <si>
    <t>Salary</t>
  </si>
  <si>
    <t>Joining Date</t>
  </si>
  <si>
    <t>Employee 1</t>
  </si>
  <si>
    <t>Finance</t>
  </si>
  <si>
    <t>Employee 2</t>
  </si>
  <si>
    <t>Employee 3</t>
  </si>
  <si>
    <t>HR</t>
  </si>
  <si>
    <t>Employee 4</t>
  </si>
  <si>
    <t>Employee 5</t>
  </si>
  <si>
    <t>IT</t>
  </si>
  <si>
    <t>Employee 6</t>
  </si>
  <si>
    <t>Employee 7</t>
  </si>
  <si>
    <t>Marketing</t>
  </si>
  <si>
    <t>Employee 8</t>
  </si>
  <si>
    <t>Employee 9</t>
  </si>
  <si>
    <t>Employee 10</t>
  </si>
  <si>
    <t>Employee 11</t>
  </si>
  <si>
    <t>Employee 12</t>
  </si>
  <si>
    <t>Employee 13</t>
  </si>
  <si>
    <t>Employee 14</t>
  </si>
  <si>
    <t>Employee 15</t>
  </si>
  <si>
    <t>Employee 16</t>
  </si>
  <si>
    <t>Employee 17</t>
  </si>
  <si>
    <t>Employee 18</t>
  </si>
  <si>
    <t>Employee 19</t>
  </si>
  <si>
    <t>Employee 20</t>
  </si>
  <si>
    <t>Grade</t>
  </si>
  <si>
    <t>Percentage</t>
  </si>
  <si>
    <t>Total Marks</t>
  </si>
  <si>
    <t>Answer</t>
  </si>
  <si>
    <t>Discounts</t>
  </si>
  <si>
    <t>20000&lt;</t>
  </si>
  <si>
    <t>40000&lt;</t>
  </si>
  <si>
    <t>40000&gt;</t>
  </si>
  <si>
    <t>Sales</t>
  </si>
  <si>
    <t>Discount</t>
  </si>
  <si>
    <t>Math&amp;Sci&gt;80</t>
  </si>
  <si>
    <t xml:space="preserve">Count students with Math &gt; 50 </t>
  </si>
  <si>
    <t>Answers</t>
  </si>
  <si>
    <t>Avg Score For Stu With Science Score&gt;60</t>
  </si>
  <si>
    <t>Stu Name based on ID</t>
  </si>
  <si>
    <t xml:space="preserve">Original Data </t>
  </si>
  <si>
    <t>Eligible For Discount</t>
  </si>
  <si>
    <t>10000&lt;</t>
  </si>
  <si>
    <t>Eligible</t>
  </si>
  <si>
    <t>Sum of Specific Product &amp; Region</t>
  </si>
  <si>
    <t>Product Price based on ID</t>
  </si>
  <si>
    <t>Sales Value for Specific Salesperson in Specific Month</t>
  </si>
  <si>
    <t>Salesperson performance</t>
  </si>
  <si>
    <t>Position Of Product</t>
  </si>
  <si>
    <t>Position</t>
  </si>
  <si>
    <t>Dynamic Sale Ranges</t>
  </si>
  <si>
    <t>OFFSET</t>
  </si>
  <si>
    <t>Look Up Emp's Details</t>
  </si>
  <si>
    <t>Find Emp's Salary</t>
  </si>
  <si>
    <t>TEXT Functions</t>
  </si>
  <si>
    <t>Full Name</t>
  </si>
  <si>
    <t>Alice Johnson</t>
  </si>
  <si>
    <t>Bob Singh</t>
  </si>
  <si>
    <t>Clara Mendes</t>
  </si>
  <si>
    <t>Dev Mehta</t>
  </si>
  <si>
    <t>Eva Fernandez</t>
  </si>
  <si>
    <t>First Name</t>
  </si>
  <si>
    <t>Upper</t>
  </si>
  <si>
    <t>Lower</t>
  </si>
  <si>
    <t>INDIRECT</t>
  </si>
  <si>
    <t>Reference</t>
  </si>
  <si>
    <t>Value</t>
  </si>
  <si>
    <t>C28</t>
  </si>
  <si>
    <t>E34</t>
  </si>
  <si>
    <t>B13</t>
  </si>
  <si>
    <t>Date of Birth</t>
  </si>
  <si>
    <t>Date And time Functions (Age)</t>
  </si>
  <si>
    <t>Date And time Functions (Diff)</t>
  </si>
  <si>
    <t>Start Date</t>
  </si>
  <si>
    <t>End Date</t>
  </si>
  <si>
    <t>ABC</t>
  </si>
  <si>
    <t>DEF</t>
  </si>
  <si>
    <t>GHI</t>
  </si>
  <si>
    <t>MATH Functions</t>
  </si>
  <si>
    <t>CEILING</t>
  </si>
  <si>
    <t>FLOOR</t>
  </si>
  <si>
    <t>ROUND (2 digits)</t>
  </si>
  <si>
    <t>Month</t>
  </si>
  <si>
    <t>Difference</t>
  </si>
  <si>
    <t>Age</t>
  </si>
  <si>
    <t>Top-performing students based on scores (&gt;80)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</si>
</sst>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09]\ #,##0"/>
    <numFmt numFmtId="166" formatCode="&quot;₹&quot;\ #,##0.00"/>
    <numFmt numFmtId="171" formatCode="&quot;₹&quot;\ #,##0.00000"/>
    <numFmt numFmtId="172" formatCode="&quot;₹&quot;\ #,##0"/>
  </numFmts>
  <fonts count="18">
    <font>
      <sz val="11"/>
      <color theme="1"/>
      <name val="Calibri"/>
      <scheme val="minor"/>
    </font>
    <font>
      <sz val="11"/>
      <color theme="1"/>
      <name val="Calibri"/>
      <family val="2"/>
      <scheme val="minor"/>
    </font>
    <font>
      <sz val="11"/>
      <color theme="1"/>
      <name val="Calibri"/>
      <family val="2"/>
      <scheme val="minor"/>
    </font>
    <font>
      <b/>
      <sz val="11"/>
      <color theme="1"/>
      <name val="Calibri"/>
      <scheme val="minor"/>
    </font>
    <font>
      <sz val="11"/>
      <color theme="1"/>
      <name val="Calibri"/>
      <scheme val="minor"/>
    </font>
    <font>
      <sz val="11"/>
      <color rgb="FF000000"/>
      <name val="Calibri"/>
    </font>
    <font>
      <b/>
      <sz val="11"/>
      <color rgb="FF000000"/>
      <name val="Calibri"/>
    </font>
    <font>
      <b/>
      <sz val="11"/>
      <color rgb="FF000000"/>
      <name val="Calibri, sans-serif"/>
    </font>
    <font>
      <sz val="11"/>
      <color rgb="FF000000"/>
      <name val="Calibri, sans-serif"/>
    </font>
    <font>
      <b/>
      <sz val="11"/>
      <color rgb="FF38761D"/>
      <name val="Calibri, sans-serif"/>
    </font>
    <font>
      <sz val="11"/>
      <color rgb="FF38761D"/>
      <name val="Calibri, sans-serif"/>
    </font>
    <font>
      <b/>
      <sz val="11"/>
      <color theme="1"/>
      <name val="Calibri"/>
      <family val="2"/>
      <scheme val="minor"/>
    </font>
    <font>
      <b/>
      <sz val="11"/>
      <color rgb="FF000000"/>
      <name val="Calibri"/>
      <family val="2"/>
    </font>
    <font>
      <b/>
      <i/>
      <sz val="11"/>
      <color rgb="FF000000"/>
      <name val="Calibri"/>
      <family val="2"/>
    </font>
    <font>
      <sz val="11"/>
      <color rgb="FF000000"/>
      <name val="Calibri"/>
      <family val="2"/>
    </font>
    <font>
      <sz val="11"/>
      <color theme="2"/>
      <name val="Calibri"/>
      <family val="2"/>
      <scheme val="minor"/>
    </font>
    <font>
      <sz val="8"/>
      <name val="Calibri"/>
      <family val="2"/>
      <scheme val="minor"/>
    </font>
    <font>
      <sz val="10"/>
      <color theme="1"/>
      <name val="Arial Unicode MS"/>
    </font>
  </fonts>
  <fills count="8">
    <fill>
      <patternFill patternType="none"/>
    </fill>
    <fill>
      <patternFill patternType="gray125"/>
    </fill>
    <fill>
      <patternFill patternType="solid">
        <fgColor rgb="FFFFF2CC"/>
        <bgColor rgb="FFFFF2CC"/>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3" tint="0.34998626667073579"/>
        <bgColor indexed="64"/>
      </patternFill>
    </fill>
    <fill>
      <patternFill patternType="solid">
        <fgColor them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cellStyleXfs>
  <cellXfs count="70">
    <xf numFmtId="0" fontId="0" fillId="0" borderId="0" xfId="0"/>
    <xf numFmtId="0" fontId="3" fillId="2" borderId="1" xfId="0" applyFont="1" applyFill="1" applyBorder="1" applyAlignment="1">
      <alignment horizontal="center" vertical="center"/>
    </xf>
    <xf numFmtId="0" fontId="4"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6" fillId="2" borderId="1" xfId="0" applyFont="1" applyFill="1" applyBorder="1" applyAlignment="1">
      <alignment horizontal="center" vertical="center"/>
    </xf>
    <xf numFmtId="0" fontId="4" fillId="0" borderId="0" xfId="0" applyFont="1" applyAlignment="1">
      <alignment horizontal="center" vertical="center"/>
    </xf>
    <xf numFmtId="0" fontId="5" fillId="0" borderId="1" xfId="0" applyFont="1" applyBorder="1" applyAlignment="1">
      <alignment vertical="center" wrapText="1"/>
    </xf>
    <xf numFmtId="14" fontId="5" fillId="0" borderId="1" xfId="0" applyNumberFormat="1" applyFont="1" applyBorder="1" applyAlignment="1">
      <alignment horizontal="center" vertical="center"/>
    </xf>
    <xf numFmtId="1" fontId="5" fillId="0" borderId="1" xfId="0" applyNumberFormat="1" applyFont="1" applyBorder="1" applyAlignment="1">
      <alignment horizontal="center" vertical="center"/>
    </xf>
    <xf numFmtId="0" fontId="13" fillId="0" borderId="1" xfId="0" applyFont="1" applyBorder="1" applyAlignment="1">
      <alignment horizontal="center" vertical="center"/>
    </xf>
    <xf numFmtId="49" fontId="5" fillId="0" borderId="1" xfId="0" applyNumberFormat="1" applyFont="1" applyBorder="1" applyAlignment="1">
      <alignment horizontal="center" vertical="center"/>
    </xf>
    <xf numFmtId="164" fontId="5" fillId="0" borderId="1" xfId="0" applyNumberFormat="1" applyFont="1" applyBorder="1" applyAlignment="1">
      <alignment horizontal="center" vertical="center"/>
    </xf>
    <xf numFmtId="14" fontId="5" fillId="0" borderId="4" xfId="0" applyNumberFormat="1" applyFont="1" applyBorder="1" applyAlignment="1">
      <alignment horizontal="center" vertical="center"/>
    </xf>
    <xf numFmtId="0" fontId="6" fillId="2" borderId="5" xfId="0" applyFont="1" applyFill="1" applyBorder="1" applyAlignment="1">
      <alignment horizontal="center" vertical="center"/>
    </xf>
    <xf numFmtId="0" fontId="4" fillId="0" borderId="3" xfId="0" applyFont="1" applyBorder="1" applyAlignment="1">
      <alignment horizontal="center" vertical="center"/>
    </xf>
    <xf numFmtId="0" fontId="12" fillId="2" borderId="5" xfId="0" applyFont="1" applyFill="1" applyBorder="1" applyAlignment="1">
      <alignment horizontal="center" vertical="center"/>
    </xf>
    <xf numFmtId="1" fontId="4" fillId="0" borderId="3" xfId="0" applyNumberFormat="1" applyFont="1" applyBorder="1" applyAlignment="1">
      <alignment horizontal="center" vertical="center"/>
    </xf>
    <xf numFmtId="10" fontId="4" fillId="0" borderId="3" xfId="0" applyNumberFormat="1" applyFont="1" applyBorder="1" applyAlignment="1">
      <alignment horizontal="center" vertical="center"/>
    </xf>
    <xf numFmtId="0" fontId="11" fillId="0" borderId="0" xfId="0" applyFont="1" applyAlignment="1">
      <alignment horizontal="center" vertical="center"/>
    </xf>
    <xf numFmtId="0" fontId="11" fillId="4" borderId="3" xfId="0" applyFont="1" applyFill="1" applyBorder="1" applyAlignment="1">
      <alignment horizontal="center" vertical="center"/>
    </xf>
    <xf numFmtId="9" fontId="11" fillId="4" borderId="3" xfId="0" applyNumberFormat="1" applyFont="1" applyFill="1" applyBorder="1" applyAlignment="1">
      <alignment horizontal="center" vertical="center"/>
    </xf>
    <xf numFmtId="0" fontId="0" fillId="0" borderId="0" xfId="0" applyAlignment="1">
      <alignment horizontal="center"/>
    </xf>
    <xf numFmtId="0" fontId="11" fillId="3" borderId="0" xfId="0" applyFont="1" applyFill="1" applyAlignment="1">
      <alignment horizontal="center" vertical="center"/>
    </xf>
    <xf numFmtId="0" fontId="11" fillId="3" borderId="2" xfId="0" applyFont="1" applyFill="1" applyBorder="1" applyAlignment="1">
      <alignment horizontal="center" vertical="center"/>
    </xf>
    <xf numFmtId="0" fontId="4" fillId="0" borderId="6" xfId="0" applyFont="1" applyBorder="1" applyAlignment="1">
      <alignment vertical="center"/>
    </xf>
    <xf numFmtId="0" fontId="11" fillId="5" borderId="0" xfId="0" applyFont="1" applyFill="1" applyAlignment="1">
      <alignment horizontal="center" vertical="center"/>
    </xf>
    <xf numFmtId="0" fontId="11" fillId="3" borderId="0" xfId="0" applyFont="1" applyFill="1" applyBorder="1" applyAlignment="1">
      <alignment horizontal="center" vertical="center" wrapText="1"/>
    </xf>
    <xf numFmtId="0" fontId="0" fillId="5" borderId="0" xfId="0" applyFill="1" applyAlignment="1">
      <alignment horizontal="center" vertical="center"/>
    </xf>
    <xf numFmtId="0" fontId="0" fillId="5" borderId="2" xfId="0" applyFill="1" applyBorder="1" applyAlignment="1">
      <alignment horizontal="center" vertical="center"/>
    </xf>
    <xf numFmtId="0" fontId="4" fillId="5" borderId="3" xfId="0" applyFont="1" applyFill="1" applyBorder="1" applyAlignment="1">
      <alignment horizontal="center" vertical="center"/>
    </xf>
    <xf numFmtId="0" fontId="1" fillId="0" borderId="0" xfId="0" applyFont="1" applyAlignment="1">
      <alignment horizontal="center" vertical="center"/>
    </xf>
    <xf numFmtId="0" fontId="11" fillId="3" borderId="0" xfId="0" applyFont="1" applyFill="1" applyAlignment="1">
      <alignment horizontal="center" vertical="center" wrapText="1"/>
    </xf>
    <xf numFmtId="0" fontId="4" fillId="5" borderId="0" xfId="0" applyFont="1" applyFill="1" applyAlignment="1">
      <alignment horizontal="center" vertical="center"/>
    </xf>
    <xf numFmtId="0" fontId="4" fillId="5" borderId="0" xfId="0" applyFont="1" applyFill="1" applyAlignment="1">
      <alignment horizontal="center" vertical="center"/>
    </xf>
    <xf numFmtId="0" fontId="14" fillId="5" borderId="1" xfId="0" applyNumberFormat="1" applyFont="1" applyFill="1" applyBorder="1" applyAlignment="1">
      <alignment horizontal="center" vertical="center"/>
    </xf>
    <xf numFmtId="0" fontId="15" fillId="6" borderId="0" xfId="0" applyFont="1" applyFill="1" applyBorder="1" applyAlignment="1">
      <alignment horizontal="center" vertical="center"/>
    </xf>
    <xf numFmtId="0" fontId="15" fillId="6" borderId="2" xfId="0" applyFont="1" applyFill="1" applyBorder="1" applyAlignment="1">
      <alignment horizontal="center" vertical="center"/>
    </xf>
    <xf numFmtId="0" fontId="11" fillId="4" borderId="3" xfId="0" applyFont="1" applyFill="1" applyBorder="1" applyAlignment="1">
      <alignment horizontal="center"/>
    </xf>
    <xf numFmtId="0" fontId="0" fillId="3" borderId="0" xfId="0" applyFill="1" applyAlignment="1">
      <alignment horizontal="center" vertical="center" wrapText="1"/>
    </xf>
    <xf numFmtId="166" fontId="0" fillId="5" borderId="0" xfId="0" applyNumberFormat="1" applyFill="1" applyAlignment="1">
      <alignment horizontal="center" vertical="center"/>
    </xf>
    <xf numFmtId="0" fontId="11" fillId="3" borderId="2" xfId="0" applyFont="1" applyFill="1" applyBorder="1" applyAlignment="1">
      <alignment horizontal="center" vertical="center" wrapText="1"/>
    </xf>
    <xf numFmtId="166" fontId="5" fillId="5" borderId="1" xfId="0" applyNumberFormat="1" applyFont="1" applyFill="1" applyBorder="1" applyAlignment="1">
      <alignment horizontal="center" vertical="center"/>
    </xf>
    <xf numFmtId="49" fontId="14" fillId="0" borderId="1" xfId="0" applyNumberFormat="1" applyFont="1" applyBorder="1" applyAlignment="1">
      <alignment horizontal="center" vertical="center"/>
    </xf>
    <xf numFmtId="164" fontId="5" fillId="5" borderId="1" xfId="0" applyNumberFormat="1" applyFont="1" applyFill="1" applyBorder="1" applyAlignment="1">
      <alignment horizontal="center" vertical="center"/>
    </xf>
    <xf numFmtId="0" fontId="12" fillId="2" borderId="1" xfId="0" applyFont="1" applyFill="1" applyBorder="1" applyAlignment="1">
      <alignment horizontal="center" vertical="center"/>
    </xf>
    <xf numFmtId="166" fontId="4" fillId="5" borderId="0" xfId="0" applyNumberFormat="1" applyFont="1" applyFill="1" applyAlignment="1">
      <alignment horizontal="center" vertical="center"/>
    </xf>
    <xf numFmtId="0" fontId="1" fillId="0" borderId="0" xfId="0" applyFont="1" applyAlignment="1">
      <alignment vertical="center"/>
    </xf>
    <xf numFmtId="0" fontId="0" fillId="0" borderId="0" xfId="0" applyAlignment="1">
      <alignment horizontal="center" vertical="center"/>
    </xf>
    <xf numFmtId="0" fontId="5" fillId="5" borderId="1" xfId="0" applyNumberFormat="1" applyFont="1" applyFill="1" applyBorder="1" applyAlignment="1">
      <alignment horizontal="center" vertical="center"/>
    </xf>
    <xf numFmtId="14" fontId="5" fillId="5" borderId="1" xfId="0" applyNumberFormat="1" applyFont="1" applyFill="1" applyBorder="1" applyAlignment="1">
      <alignment horizontal="center" vertical="center"/>
    </xf>
    <xf numFmtId="0" fontId="11" fillId="0" borderId="0" xfId="0" applyFont="1" applyAlignment="1">
      <alignment horizontal="center" vertical="center" wrapText="1"/>
    </xf>
    <xf numFmtId="0" fontId="1" fillId="0" borderId="0" xfId="0" applyFont="1" applyAlignment="1">
      <alignment vertical="center" wrapText="1"/>
    </xf>
    <xf numFmtId="0" fontId="11" fillId="0" borderId="3" xfId="0" applyFont="1" applyBorder="1" applyAlignment="1">
      <alignment horizontal="center" vertical="center"/>
    </xf>
    <xf numFmtId="0" fontId="1" fillId="0" borderId="3" xfId="0" applyFont="1" applyBorder="1" applyAlignment="1">
      <alignment horizontal="center" vertical="center"/>
    </xf>
    <xf numFmtId="0" fontId="12" fillId="2" borderId="3" xfId="0" applyFont="1" applyFill="1" applyBorder="1" applyAlignment="1">
      <alignment horizontal="center" vertical="center"/>
    </xf>
    <xf numFmtId="166" fontId="4" fillId="5" borderId="3" xfId="0" applyNumberFormat="1" applyFont="1" applyFill="1" applyBorder="1" applyAlignment="1">
      <alignment horizontal="center" vertical="center"/>
    </xf>
    <xf numFmtId="0" fontId="1" fillId="0" borderId="0" xfId="0" applyFont="1" applyBorder="1" applyAlignment="1">
      <alignment horizontal="center" vertical="center"/>
    </xf>
    <xf numFmtId="0" fontId="0" fillId="0" borderId="0" xfId="0" applyBorder="1" applyAlignment="1">
      <alignment horizontal="center" vertical="center"/>
    </xf>
    <xf numFmtId="0" fontId="11" fillId="3" borderId="0" xfId="0" applyFont="1" applyFill="1" applyBorder="1" applyAlignment="1">
      <alignment horizontal="center" vertical="center"/>
    </xf>
    <xf numFmtId="14" fontId="1" fillId="0" borderId="3" xfId="0" applyNumberFormat="1" applyFont="1" applyBorder="1" applyAlignment="1">
      <alignment horizontal="center" vertical="center"/>
    </xf>
    <xf numFmtId="0" fontId="2" fillId="7" borderId="1" xfId="0" applyFont="1" applyFill="1" applyBorder="1" applyAlignment="1">
      <alignment vertical="center"/>
    </xf>
    <xf numFmtId="0" fontId="4" fillId="7" borderId="1" xfId="0" applyFont="1" applyFill="1" applyBorder="1" applyAlignment="1">
      <alignment vertical="center"/>
    </xf>
    <xf numFmtId="0" fontId="1" fillId="7" borderId="1" xfId="0" applyFont="1" applyFill="1" applyBorder="1" applyAlignment="1">
      <alignment vertical="center"/>
    </xf>
    <xf numFmtId="171" fontId="1" fillId="0" borderId="3" xfId="0" applyNumberFormat="1" applyFont="1" applyBorder="1" applyAlignment="1">
      <alignment horizontal="center" vertical="center"/>
    </xf>
    <xf numFmtId="0" fontId="0" fillId="5" borderId="3" xfId="0" applyFill="1" applyBorder="1" applyAlignment="1">
      <alignment horizontal="center" vertical="center"/>
    </xf>
    <xf numFmtId="0" fontId="17" fillId="5" borderId="3" xfId="0" applyFont="1" applyFill="1" applyBorder="1" applyAlignment="1">
      <alignment horizontal="center" vertical="center"/>
    </xf>
    <xf numFmtId="166" fontId="17" fillId="5" borderId="3" xfId="0" applyNumberFormat="1" applyFont="1" applyFill="1" applyBorder="1" applyAlignment="1">
      <alignment horizontal="center" vertical="center"/>
    </xf>
    <xf numFmtId="172" fontId="17" fillId="5" borderId="3" xfId="0" applyNumberFormat="1" applyFont="1" applyFill="1" applyBorder="1" applyAlignment="1">
      <alignment horizontal="center" vertical="center"/>
    </xf>
    <xf numFmtId="0" fontId="13"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77"/>
  <sheetViews>
    <sheetView zoomScale="70" zoomScaleNormal="70" workbookViewId="0">
      <selection activeCell="A34" sqref="A34"/>
    </sheetView>
  </sheetViews>
  <sheetFormatPr defaultColWidth="14.42578125" defaultRowHeight="15" customHeight="1"/>
  <cols>
    <col min="1" max="1" width="75.42578125" customWidth="1"/>
    <col min="2" max="2" width="31" style="22" customWidth="1"/>
  </cols>
  <sheetData>
    <row r="1" spans="1:26">
      <c r="A1" s="1" t="s">
        <v>0</v>
      </c>
      <c r="B1" s="6"/>
      <c r="C1" s="2"/>
      <c r="D1" s="2"/>
      <c r="E1" s="2"/>
      <c r="F1" s="2"/>
      <c r="G1" s="2"/>
      <c r="H1" s="2"/>
      <c r="I1" s="2"/>
      <c r="J1" s="2"/>
      <c r="K1" s="2"/>
      <c r="L1" s="2"/>
      <c r="M1" s="2"/>
      <c r="N1" s="2"/>
      <c r="O1" s="2"/>
      <c r="P1" s="2"/>
      <c r="Q1" s="2"/>
      <c r="R1" s="2"/>
      <c r="S1" s="2"/>
      <c r="T1" s="2"/>
      <c r="U1" s="2"/>
      <c r="V1" s="2"/>
      <c r="W1" s="2"/>
      <c r="X1" s="2"/>
      <c r="Y1" s="2"/>
      <c r="Z1" s="2"/>
    </row>
    <row r="2" spans="1:26" ht="302.25">
      <c r="A2" s="7" t="s">
        <v>1</v>
      </c>
      <c r="B2" s="6"/>
      <c r="C2" s="2"/>
      <c r="D2" s="2"/>
      <c r="E2" s="2"/>
      <c r="F2" s="2"/>
      <c r="G2" s="2"/>
      <c r="H2" s="2"/>
      <c r="I2" s="2"/>
      <c r="J2" s="2"/>
      <c r="K2" s="2"/>
      <c r="L2" s="2"/>
      <c r="M2" s="2"/>
      <c r="N2" s="2"/>
      <c r="O2" s="2"/>
      <c r="P2" s="2"/>
      <c r="Q2" s="2"/>
      <c r="R2" s="2"/>
      <c r="S2" s="2"/>
      <c r="T2" s="2"/>
      <c r="U2" s="2"/>
      <c r="V2" s="2"/>
      <c r="W2" s="2"/>
      <c r="X2" s="2"/>
      <c r="Y2" s="2"/>
      <c r="Z2" s="2"/>
    </row>
    <row r="3" spans="1:26">
      <c r="A3" s="2"/>
      <c r="B3" s="6"/>
      <c r="C3" s="2"/>
      <c r="D3" s="2"/>
      <c r="E3" s="2"/>
      <c r="F3" s="2"/>
      <c r="G3" s="2"/>
      <c r="H3" s="2"/>
      <c r="I3" s="2"/>
      <c r="J3" s="2"/>
      <c r="K3" s="2"/>
      <c r="L3" s="2"/>
      <c r="M3" s="2"/>
      <c r="N3" s="2"/>
      <c r="O3" s="2"/>
      <c r="P3" s="2"/>
      <c r="Q3" s="2"/>
      <c r="R3" s="2"/>
      <c r="S3" s="2"/>
      <c r="T3" s="2"/>
      <c r="U3" s="2"/>
      <c r="V3" s="2"/>
      <c r="W3" s="2"/>
      <c r="X3" s="2"/>
      <c r="Y3" s="2"/>
      <c r="Z3" s="2"/>
    </row>
    <row r="4" spans="1:26">
      <c r="A4" s="2"/>
      <c r="B4" s="6"/>
      <c r="C4" s="2"/>
      <c r="D4" s="2"/>
      <c r="E4" s="2"/>
      <c r="F4" s="2"/>
      <c r="G4" s="2"/>
      <c r="H4" s="2"/>
      <c r="I4" s="2"/>
      <c r="J4" s="2"/>
      <c r="K4" s="2"/>
      <c r="L4" s="2"/>
      <c r="M4" s="2"/>
      <c r="N4" s="2"/>
      <c r="O4" s="2"/>
      <c r="P4" s="2"/>
      <c r="Q4" s="2"/>
      <c r="R4" s="2"/>
      <c r="S4" s="2"/>
      <c r="T4" s="2"/>
      <c r="U4" s="2"/>
      <c r="V4" s="2"/>
      <c r="W4" s="2"/>
      <c r="X4" s="2"/>
      <c r="Y4" s="2"/>
      <c r="Z4" s="2"/>
    </row>
    <row r="5" spans="1:26">
      <c r="A5" s="1" t="s">
        <v>2</v>
      </c>
      <c r="B5" s="6"/>
      <c r="C5" s="2"/>
      <c r="D5" s="2"/>
      <c r="E5" s="2"/>
      <c r="F5" s="2"/>
      <c r="G5" s="2"/>
      <c r="H5" s="2"/>
      <c r="I5" s="2"/>
      <c r="J5" s="2"/>
      <c r="K5" s="2"/>
      <c r="L5" s="2"/>
      <c r="M5" s="2"/>
      <c r="N5" s="2"/>
      <c r="O5" s="2"/>
      <c r="P5" s="2"/>
      <c r="Q5" s="2"/>
      <c r="R5" s="2"/>
      <c r="S5" s="2"/>
      <c r="T5" s="2"/>
      <c r="U5" s="2"/>
      <c r="V5" s="2"/>
      <c r="W5" s="2"/>
      <c r="X5" s="2"/>
      <c r="Y5" s="2"/>
      <c r="Z5" s="2"/>
    </row>
    <row r="6" spans="1:26">
      <c r="A6" s="3" t="s">
        <v>3</v>
      </c>
      <c r="B6" s="6"/>
      <c r="C6" s="2"/>
      <c r="D6" s="2"/>
      <c r="E6" s="2"/>
      <c r="F6" s="2"/>
      <c r="G6" s="2"/>
      <c r="H6" s="2"/>
      <c r="I6" s="2"/>
      <c r="J6" s="2"/>
      <c r="K6" s="2"/>
      <c r="L6" s="2"/>
      <c r="M6" s="2"/>
      <c r="N6" s="2"/>
      <c r="O6" s="2"/>
      <c r="P6" s="2"/>
      <c r="Q6" s="2"/>
      <c r="R6" s="2"/>
      <c r="S6" s="2"/>
      <c r="T6" s="2"/>
      <c r="U6" s="2"/>
      <c r="V6" s="2"/>
      <c r="W6" s="2"/>
      <c r="X6" s="2"/>
      <c r="Y6" s="2"/>
      <c r="Z6" s="2"/>
    </row>
    <row r="7" spans="1:26">
      <c r="A7" s="4" t="s">
        <v>4</v>
      </c>
      <c r="B7" s="19"/>
      <c r="C7" s="2"/>
      <c r="D7" s="2"/>
      <c r="E7" s="2"/>
      <c r="F7" s="2"/>
      <c r="G7" s="2"/>
      <c r="H7" s="2"/>
      <c r="I7" s="2"/>
      <c r="J7" s="2"/>
      <c r="K7" s="2"/>
      <c r="L7" s="2"/>
      <c r="M7" s="2"/>
      <c r="N7" s="2"/>
      <c r="O7" s="2"/>
      <c r="P7" s="2"/>
      <c r="Q7" s="2"/>
      <c r="R7" s="2"/>
      <c r="S7" s="2"/>
      <c r="T7" s="2"/>
      <c r="U7" s="2"/>
      <c r="V7" s="2"/>
      <c r="W7" s="2"/>
      <c r="X7" s="2"/>
      <c r="Y7" s="2"/>
      <c r="Z7" s="2"/>
    </row>
    <row r="8" spans="1:26">
      <c r="A8" s="4" t="s">
        <v>5</v>
      </c>
      <c r="B8" s="19"/>
      <c r="C8" s="2"/>
      <c r="D8" s="2"/>
      <c r="E8" s="2"/>
      <c r="F8" s="2"/>
      <c r="G8" s="2"/>
      <c r="H8" s="2"/>
      <c r="I8" s="2"/>
      <c r="J8" s="2"/>
      <c r="K8" s="2"/>
      <c r="L8" s="2"/>
      <c r="M8" s="2"/>
      <c r="N8" s="2"/>
      <c r="O8" s="2"/>
      <c r="P8" s="2"/>
      <c r="Q8" s="2"/>
      <c r="R8" s="2"/>
      <c r="S8" s="2"/>
      <c r="T8" s="2"/>
      <c r="U8" s="2"/>
      <c r="V8" s="2"/>
      <c r="W8" s="2"/>
      <c r="X8" s="2"/>
      <c r="Y8" s="2"/>
      <c r="Z8" s="2"/>
    </row>
    <row r="9" spans="1:26">
      <c r="A9" s="4"/>
      <c r="B9" s="6"/>
      <c r="C9" s="2"/>
      <c r="D9" s="2"/>
      <c r="E9" s="2"/>
      <c r="F9" s="2"/>
      <c r="G9" s="2"/>
      <c r="H9" s="2"/>
      <c r="I9" s="2"/>
      <c r="J9" s="2"/>
      <c r="K9" s="2"/>
      <c r="L9" s="2"/>
      <c r="M9" s="2"/>
      <c r="N9" s="2"/>
      <c r="O9" s="2"/>
      <c r="P9" s="2"/>
      <c r="Q9" s="2"/>
      <c r="R9" s="2"/>
      <c r="S9" s="2"/>
      <c r="T9" s="2"/>
      <c r="U9" s="2"/>
      <c r="V9" s="2"/>
      <c r="W9" s="2"/>
      <c r="X9" s="2"/>
      <c r="Y9" s="2"/>
      <c r="Z9" s="2"/>
    </row>
    <row r="10" spans="1:26">
      <c r="A10" s="3" t="s">
        <v>6</v>
      </c>
      <c r="B10" s="6"/>
      <c r="C10" s="2"/>
      <c r="D10" s="2"/>
      <c r="E10" s="2"/>
      <c r="F10" s="2"/>
      <c r="G10" s="2"/>
      <c r="H10" s="2"/>
      <c r="I10" s="2"/>
      <c r="J10" s="2"/>
      <c r="K10" s="2"/>
      <c r="L10" s="2"/>
      <c r="M10" s="2"/>
      <c r="N10" s="2"/>
      <c r="O10" s="2"/>
      <c r="P10" s="2"/>
      <c r="Q10" s="2"/>
      <c r="R10" s="2"/>
      <c r="S10" s="2"/>
      <c r="T10" s="2"/>
      <c r="U10" s="2"/>
      <c r="V10" s="2"/>
      <c r="W10" s="2"/>
      <c r="X10" s="2"/>
      <c r="Y10" s="2"/>
      <c r="Z10" s="2"/>
    </row>
    <row r="11" spans="1:26">
      <c r="A11" s="61" t="s">
        <v>7</v>
      </c>
      <c r="B11" s="19"/>
      <c r="C11" s="2"/>
      <c r="D11" s="2"/>
      <c r="E11" s="2"/>
      <c r="F11" s="2"/>
      <c r="G11" s="2"/>
      <c r="H11" s="2"/>
      <c r="I11" s="2"/>
      <c r="J11" s="2"/>
      <c r="K11" s="2"/>
      <c r="L11" s="2"/>
      <c r="M11" s="2"/>
      <c r="N11" s="2"/>
      <c r="O11" s="2"/>
      <c r="P11" s="2"/>
      <c r="Q11" s="2"/>
      <c r="R11" s="2"/>
      <c r="S11" s="2"/>
      <c r="T11" s="2"/>
      <c r="U11" s="2"/>
      <c r="V11" s="2"/>
      <c r="W11" s="2"/>
      <c r="X11" s="2"/>
      <c r="Y11" s="2"/>
      <c r="Z11" s="2"/>
    </row>
    <row r="12" spans="1:26">
      <c r="A12" s="62" t="s">
        <v>8</v>
      </c>
      <c r="B12" s="19"/>
      <c r="C12" s="2"/>
      <c r="D12" s="2"/>
      <c r="E12" s="2"/>
      <c r="F12" s="2"/>
      <c r="G12" s="2"/>
      <c r="H12" s="2"/>
      <c r="I12" s="2"/>
      <c r="J12" s="2"/>
      <c r="K12" s="2"/>
      <c r="L12" s="2"/>
      <c r="M12" s="2"/>
      <c r="N12" s="2"/>
      <c r="O12" s="2"/>
      <c r="P12" s="2"/>
      <c r="Q12" s="2"/>
      <c r="R12" s="2"/>
      <c r="S12" s="2"/>
      <c r="T12" s="2"/>
      <c r="U12" s="2"/>
      <c r="V12" s="2"/>
      <c r="W12" s="2"/>
      <c r="X12" s="2"/>
      <c r="Y12" s="2"/>
      <c r="Z12" s="2"/>
    </row>
    <row r="13" spans="1:26">
      <c r="A13" s="4"/>
      <c r="B13" s="6"/>
      <c r="C13" s="2"/>
      <c r="D13" s="2"/>
      <c r="E13" s="2"/>
      <c r="F13" s="2"/>
      <c r="G13" s="2"/>
      <c r="H13" s="2"/>
      <c r="I13" s="2"/>
      <c r="J13" s="2"/>
      <c r="K13" s="2"/>
      <c r="L13" s="2"/>
      <c r="M13" s="2"/>
      <c r="N13" s="2"/>
      <c r="O13" s="2"/>
      <c r="P13" s="2"/>
      <c r="Q13" s="2"/>
      <c r="R13" s="2"/>
      <c r="S13" s="2"/>
      <c r="T13" s="2"/>
      <c r="U13" s="2"/>
      <c r="V13" s="2"/>
      <c r="W13" s="2"/>
      <c r="X13" s="2"/>
      <c r="Y13" s="2"/>
      <c r="Z13" s="2"/>
    </row>
    <row r="14" spans="1:26">
      <c r="A14" s="3" t="s">
        <v>9</v>
      </c>
      <c r="B14" s="6"/>
      <c r="C14" s="2"/>
      <c r="D14" s="2"/>
      <c r="E14" s="2"/>
      <c r="F14" s="2"/>
      <c r="G14" s="2"/>
      <c r="H14" s="2"/>
      <c r="I14" s="2"/>
      <c r="J14" s="2"/>
      <c r="K14" s="2"/>
      <c r="L14" s="2"/>
      <c r="M14" s="2"/>
      <c r="N14" s="2"/>
      <c r="O14" s="2"/>
      <c r="P14" s="2"/>
      <c r="Q14" s="2"/>
      <c r="R14" s="2"/>
      <c r="S14" s="2"/>
      <c r="T14" s="2"/>
      <c r="U14" s="2"/>
      <c r="V14" s="2"/>
      <c r="W14" s="2"/>
      <c r="X14" s="2"/>
      <c r="Y14" s="2"/>
      <c r="Z14" s="2"/>
    </row>
    <row r="15" spans="1:26">
      <c r="A15" s="61" t="s">
        <v>10</v>
      </c>
      <c r="B15" s="19"/>
      <c r="C15" s="2"/>
      <c r="D15" s="2"/>
      <c r="E15" s="2"/>
      <c r="F15" s="2"/>
      <c r="G15" s="2"/>
      <c r="H15" s="2"/>
      <c r="I15" s="2"/>
      <c r="J15" s="2"/>
      <c r="K15" s="2"/>
      <c r="L15" s="2"/>
      <c r="M15" s="2"/>
      <c r="N15" s="2"/>
      <c r="O15" s="2"/>
      <c r="P15" s="2"/>
      <c r="Q15" s="2"/>
      <c r="R15" s="2"/>
      <c r="S15" s="2"/>
      <c r="T15" s="2"/>
      <c r="U15" s="2"/>
      <c r="V15" s="2"/>
      <c r="W15" s="2"/>
      <c r="X15" s="2"/>
      <c r="Y15" s="2"/>
      <c r="Z15" s="2"/>
    </row>
    <row r="16" spans="1:26">
      <c r="A16" s="62" t="s">
        <v>11</v>
      </c>
      <c r="B16" s="19"/>
      <c r="C16" s="2"/>
      <c r="D16" s="2"/>
      <c r="E16" s="2"/>
      <c r="F16" s="2"/>
      <c r="G16" s="2"/>
      <c r="H16" s="2"/>
      <c r="I16" s="2"/>
      <c r="J16" s="2"/>
      <c r="K16" s="2"/>
      <c r="L16" s="2"/>
      <c r="M16" s="2"/>
      <c r="N16" s="2"/>
      <c r="O16" s="2"/>
      <c r="P16" s="2"/>
      <c r="Q16" s="2"/>
      <c r="R16" s="2"/>
      <c r="S16" s="2"/>
      <c r="T16" s="2"/>
      <c r="U16" s="2"/>
      <c r="V16" s="2"/>
      <c r="W16" s="2"/>
      <c r="X16" s="2"/>
      <c r="Y16" s="2"/>
      <c r="Z16" s="2"/>
    </row>
    <row r="17" spans="1:26">
      <c r="A17" s="4"/>
      <c r="B17" s="6"/>
      <c r="C17" s="2"/>
      <c r="D17" s="2"/>
      <c r="E17" s="2"/>
      <c r="F17" s="2"/>
      <c r="G17" s="2"/>
      <c r="H17" s="2"/>
      <c r="I17" s="2"/>
      <c r="J17" s="2"/>
      <c r="K17" s="2"/>
      <c r="L17" s="2"/>
      <c r="M17" s="2"/>
      <c r="N17" s="2"/>
      <c r="O17" s="2"/>
      <c r="P17" s="2"/>
      <c r="Q17" s="2"/>
      <c r="R17" s="2"/>
      <c r="S17" s="2"/>
      <c r="T17" s="2"/>
      <c r="U17" s="2"/>
      <c r="V17" s="2"/>
      <c r="W17" s="2"/>
      <c r="X17" s="2"/>
      <c r="Y17" s="2"/>
      <c r="Z17" s="2"/>
    </row>
    <row r="18" spans="1:26">
      <c r="A18" s="3" t="s">
        <v>12</v>
      </c>
      <c r="B18" s="6"/>
      <c r="C18" s="2"/>
      <c r="D18" s="2"/>
      <c r="E18" s="2"/>
      <c r="F18" s="2"/>
      <c r="G18" s="2"/>
      <c r="H18" s="2"/>
      <c r="I18" s="2"/>
      <c r="J18" s="2"/>
      <c r="K18" s="2"/>
      <c r="L18" s="2"/>
      <c r="M18" s="2"/>
      <c r="N18" s="2"/>
      <c r="O18" s="2"/>
      <c r="P18" s="2"/>
      <c r="Q18" s="2"/>
      <c r="R18" s="2"/>
      <c r="S18" s="2"/>
      <c r="T18" s="2"/>
      <c r="U18" s="2"/>
      <c r="V18" s="2"/>
      <c r="W18" s="2"/>
      <c r="X18" s="2"/>
      <c r="Y18" s="2"/>
      <c r="Z18" s="2"/>
    </row>
    <row r="19" spans="1:26">
      <c r="A19" s="62" t="s">
        <v>13</v>
      </c>
      <c r="B19" s="19"/>
      <c r="C19" s="2"/>
      <c r="D19" s="2"/>
      <c r="E19" s="2"/>
      <c r="F19" s="2"/>
      <c r="G19" s="2"/>
      <c r="H19" s="2"/>
      <c r="I19" s="2"/>
      <c r="J19" s="2"/>
      <c r="K19" s="2"/>
      <c r="L19" s="2"/>
      <c r="M19" s="2"/>
      <c r="N19" s="2"/>
      <c r="O19" s="2"/>
      <c r="P19" s="2"/>
      <c r="Q19" s="2"/>
      <c r="R19" s="2"/>
      <c r="S19" s="2"/>
      <c r="T19" s="2"/>
      <c r="U19" s="2"/>
      <c r="V19" s="2"/>
      <c r="W19" s="2"/>
      <c r="X19" s="2"/>
      <c r="Y19" s="2"/>
      <c r="Z19" s="2"/>
    </row>
    <row r="20" spans="1:26">
      <c r="A20" s="62" t="s">
        <v>14</v>
      </c>
      <c r="B20" s="19"/>
      <c r="C20" s="2"/>
      <c r="D20" s="2"/>
      <c r="E20" s="2"/>
      <c r="F20" s="2"/>
      <c r="G20" s="2"/>
      <c r="H20" s="2"/>
      <c r="I20" s="2"/>
      <c r="J20" s="2"/>
      <c r="K20" s="2"/>
      <c r="L20" s="2"/>
      <c r="M20" s="2"/>
      <c r="N20" s="2"/>
      <c r="O20" s="2"/>
      <c r="P20" s="2"/>
      <c r="Q20" s="2"/>
      <c r="R20" s="2"/>
      <c r="S20" s="2"/>
      <c r="T20" s="2"/>
      <c r="U20" s="2"/>
      <c r="V20" s="2"/>
      <c r="W20" s="2"/>
      <c r="X20" s="2"/>
      <c r="Y20" s="2"/>
      <c r="Z20" s="2"/>
    </row>
    <row r="21" spans="1:26">
      <c r="A21" s="62" t="s">
        <v>15</v>
      </c>
      <c r="B21" s="19"/>
      <c r="C21" s="2"/>
      <c r="D21" s="2"/>
      <c r="E21" s="2"/>
      <c r="F21" s="2"/>
      <c r="G21" s="2"/>
      <c r="H21" s="2"/>
      <c r="I21" s="2"/>
      <c r="J21" s="2"/>
      <c r="K21" s="2"/>
      <c r="L21" s="2"/>
      <c r="M21" s="2"/>
      <c r="N21" s="2"/>
      <c r="O21" s="2"/>
      <c r="P21" s="2"/>
      <c r="Q21" s="2"/>
      <c r="R21" s="2"/>
      <c r="S21" s="2"/>
      <c r="T21" s="2"/>
      <c r="U21" s="2"/>
      <c r="V21" s="2"/>
      <c r="W21" s="2"/>
      <c r="X21" s="2"/>
      <c r="Y21" s="2"/>
      <c r="Z21" s="2"/>
    </row>
    <row r="22" spans="1:26">
      <c r="A22" s="4"/>
      <c r="B22" s="6"/>
      <c r="C22" s="2"/>
      <c r="D22" s="2"/>
      <c r="E22" s="2"/>
      <c r="F22" s="2"/>
      <c r="G22" s="2"/>
      <c r="H22" s="2"/>
      <c r="I22" s="2"/>
      <c r="J22" s="2"/>
      <c r="K22" s="2"/>
      <c r="L22" s="2"/>
      <c r="M22" s="2"/>
      <c r="N22" s="2"/>
      <c r="O22" s="2"/>
      <c r="P22" s="2"/>
      <c r="Q22" s="2"/>
      <c r="R22" s="2"/>
      <c r="S22" s="2"/>
      <c r="T22" s="2"/>
      <c r="U22" s="2"/>
      <c r="V22" s="2"/>
      <c r="W22" s="2"/>
      <c r="X22" s="2"/>
      <c r="Y22" s="2"/>
      <c r="Z22" s="2"/>
    </row>
    <row r="23" spans="1:26">
      <c r="A23" s="3" t="s">
        <v>16</v>
      </c>
      <c r="B23" s="6"/>
      <c r="C23" s="2"/>
      <c r="D23" s="2"/>
      <c r="E23" s="2"/>
      <c r="F23" s="2"/>
      <c r="G23" s="2"/>
      <c r="H23" s="2"/>
      <c r="I23" s="2"/>
      <c r="J23" s="2"/>
      <c r="K23" s="2"/>
      <c r="L23" s="2"/>
      <c r="M23" s="2"/>
      <c r="N23" s="2"/>
      <c r="O23" s="2"/>
      <c r="P23" s="2"/>
      <c r="Q23" s="2"/>
      <c r="R23" s="2"/>
      <c r="S23" s="2"/>
      <c r="T23" s="2"/>
      <c r="U23" s="2"/>
      <c r="V23" s="2"/>
      <c r="W23" s="2"/>
      <c r="X23" s="2"/>
      <c r="Y23" s="2"/>
      <c r="Z23" s="2"/>
    </row>
    <row r="24" spans="1:26">
      <c r="A24" s="62" t="s">
        <v>17</v>
      </c>
      <c r="B24" s="19"/>
      <c r="C24" s="2"/>
      <c r="D24" s="2"/>
      <c r="E24" s="2"/>
      <c r="F24" s="2"/>
      <c r="G24" s="2"/>
      <c r="H24" s="2"/>
      <c r="I24" s="2"/>
      <c r="J24" s="2"/>
      <c r="K24" s="2"/>
      <c r="L24" s="2"/>
      <c r="M24" s="2"/>
      <c r="N24" s="2"/>
      <c r="O24" s="2"/>
      <c r="P24" s="2"/>
      <c r="Q24" s="2"/>
      <c r="R24" s="2"/>
      <c r="S24" s="2"/>
      <c r="T24" s="2"/>
      <c r="U24" s="2"/>
      <c r="V24" s="2"/>
      <c r="W24" s="2"/>
      <c r="X24" s="2"/>
      <c r="Y24" s="2"/>
      <c r="Z24" s="2"/>
    </row>
    <row r="25" spans="1:26">
      <c r="A25" s="62" t="s">
        <v>18</v>
      </c>
      <c r="B25" s="19"/>
      <c r="C25" s="2"/>
      <c r="D25" s="2"/>
      <c r="E25" s="2"/>
      <c r="F25" s="2"/>
      <c r="G25" s="2"/>
      <c r="H25" s="2"/>
      <c r="I25" s="2"/>
      <c r="J25" s="2"/>
      <c r="K25" s="2"/>
      <c r="L25" s="2"/>
      <c r="M25" s="2"/>
      <c r="N25" s="2"/>
      <c r="O25" s="2"/>
      <c r="P25" s="2"/>
      <c r="Q25" s="2"/>
      <c r="R25" s="2"/>
      <c r="S25" s="2"/>
      <c r="T25" s="2"/>
      <c r="U25" s="2"/>
      <c r="V25" s="2"/>
      <c r="W25" s="2"/>
      <c r="X25" s="2"/>
      <c r="Y25" s="2"/>
      <c r="Z25" s="2"/>
    </row>
    <row r="26" spans="1:26">
      <c r="A26" s="4"/>
      <c r="B26" s="6"/>
      <c r="C26" s="2"/>
      <c r="D26" s="2"/>
      <c r="E26" s="2"/>
      <c r="F26" s="2"/>
      <c r="G26" s="2"/>
      <c r="H26" s="2"/>
      <c r="I26" s="2"/>
      <c r="J26" s="2"/>
      <c r="K26" s="2"/>
      <c r="L26" s="2"/>
      <c r="M26" s="2"/>
      <c r="N26" s="2"/>
      <c r="O26" s="2"/>
      <c r="P26" s="2"/>
      <c r="Q26" s="2"/>
      <c r="R26" s="2"/>
      <c r="S26" s="2"/>
      <c r="T26" s="2"/>
      <c r="U26" s="2"/>
      <c r="V26" s="2"/>
      <c r="W26" s="2"/>
      <c r="X26" s="2"/>
      <c r="Y26" s="2"/>
      <c r="Z26" s="2"/>
    </row>
    <row r="27" spans="1:26">
      <c r="A27" s="3" t="s">
        <v>19</v>
      </c>
      <c r="B27" s="6"/>
      <c r="C27" s="2"/>
      <c r="D27" s="2"/>
      <c r="E27" s="2"/>
      <c r="F27" s="2"/>
      <c r="G27" s="2"/>
      <c r="H27" s="2"/>
      <c r="I27" s="2"/>
      <c r="J27" s="2"/>
      <c r="K27" s="2"/>
      <c r="L27" s="2"/>
      <c r="M27" s="2"/>
      <c r="N27" s="2"/>
      <c r="O27" s="2"/>
      <c r="P27" s="2"/>
      <c r="Q27" s="2"/>
      <c r="R27" s="2"/>
      <c r="S27" s="2"/>
      <c r="T27" s="2"/>
      <c r="U27" s="2"/>
      <c r="V27" s="2"/>
      <c r="W27" s="2"/>
      <c r="X27" s="2"/>
      <c r="Y27" s="2"/>
      <c r="Z27" s="2"/>
    </row>
    <row r="28" spans="1:26">
      <c r="A28" s="62" t="s">
        <v>20</v>
      </c>
      <c r="B28" s="19"/>
      <c r="C28" s="2"/>
      <c r="D28" s="2"/>
      <c r="E28" s="2"/>
      <c r="F28" s="2"/>
      <c r="G28" s="2"/>
      <c r="H28" s="2"/>
      <c r="I28" s="2"/>
      <c r="J28" s="2"/>
      <c r="K28" s="2"/>
      <c r="L28" s="2"/>
      <c r="M28" s="2"/>
      <c r="N28" s="2"/>
      <c r="O28" s="2"/>
      <c r="P28" s="2"/>
      <c r="Q28" s="2"/>
      <c r="R28" s="2"/>
      <c r="S28" s="2"/>
      <c r="T28" s="2"/>
      <c r="U28" s="2"/>
      <c r="V28" s="2"/>
      <c r="W28" s="2"/>
      <c r="X28" s="2"/>
      <c r="Y28" s="2"/>
      <c r="Z28" s="2"/>
    </row>
    <row r="29" spans="1:26">
      <c r="A29" s="62" t="s">
        <v>21</v>
      </c>
      <c r="B29" s="19"/>
      <c r="C29" s="2"/>
      <c r="D29" s="2"/>
      <c r="E29" s="2"/>
      <c r="F29" s="2"/>
      <c r="G29" s="2"/>
      <c r="H29" s="2"/>
      <c r="I29" s="2"/>
      <c r="J29" s="2"/>
      <c r="K29" s="2"/>
      <c r="L29" s="2"/>
      <c r="M29" s="2"/>
      <c r="N29" s="2"/>
      <c r="O29" s="2"/>
      <c r="P29" s="2"/>
      <c r="Q29" s="2"/>
      <c r="R29" s="2"/>
      <c r="S29" s="2"/>
      <c r="T29" s="2"/>
      <c r="U29" s="2"/>
      <c r="V29" s="2"/>
      <c r="W29" s="2"/>
      <c r="X29" s="2"/>
      <c r="Y29" s="2"/>
      <c r="Z29" s="2"/>
    </row>
    <row r="30" spans="1:26">
      <c r="A30" s="4"/>
      <c r="B30" s="6"/>
      <c r="C30" s="2"/>
      <c r="D30" s="2"/>
      <c r="E30" s="2"/>
      <c r="F30" s="2"/>
      <c r="G30" s="2"/>
      <c r="H30" s="2"/>
      <c r="I30" s="2"/>
      <c r="J30" s="2"/>
      <c r="K30" s="2"/>
      <c r="L30" s="2"/>
      <c r="M30" s="2"/>
      <c r="N30" s="2"/>
      <c r="O30" s="2"/>
      <c r="P30" s="2"/>
      <c r="Q30" s="2"/>
      <c r="R30" s="2"/>
      <c r="S30" s="2"/>
      <c r="T30" s="2"/>
      <c r="U30" s="2"/>
      <c r="V30" s="2"/>
      <c r="W30" s="2"/>
      <c r="X30" s="2"/>
      <c r="Y30" s="2"/>
      <c r="Z30" s="2"/>
    </row>
    <row r="31" spans="1:26">
      <c r="A31" s="3" t="s">
        <v>22</v>
      </c>
      <c r="B31" s="6"/>
      <c r="C31" s="2"/>
      <c r="D31" s="2"/>
      <c r="E31" s="2"/>
      <c r="F31" s="2"/>
      <c r="G31" s="2"/>
      <c r="H31" s="2"/>
      <c r="I31" s="2"/>
      <c r="J31" s="2"/>
      <c r="K31" s="2"/>
      <c r="L31" s="2"/>
      <c r="M31" s="2"/>
      <c r="N31" s="2"/>
      <c r="O31" s="2"/>
      <c r="P31" s="2"/>
      <c r="Q31" s="2"/>
      <c r="R31" s="2"/>
      <c r="S31" s="2"/>
      <c r="T31" s="2"/>
      <c r="U31" s="2"/>
      <c r="V31" s="2"/>
      <c r="W31" s="2"/>
      <c r="X31" s="2"/>
      <c r="Y31" s="2"/>
      <c r="Z31" s="2"/>
    </row>
    <row r="32" spans="1:26">
      <c r="A32" s="4" t="s">
        <v>23</v>
      </c>
      <c r="B32" s="19"/>
      <c r="C32" s="2"/>
      <c r="D32" s="2"/>
      <c r="E32" s="2"/>
      <c r="F32" s="2"/>
      <c r="G32" s="2"/>
      <c r="H32" s="2"/>
      <c r="I32" s="2"/>
      <c r="J32" s="2"/>
      <c r="K32" s="2"/>
      <c r="L32" s="2"/>
      <c r="M32" s="2"/>
      <c r="N32" s="2"/>
      <c r="O32" s="2"/>
      <c r="P32" s="2"/>
      <c r="Q32" s="2"/>
      <c r="R32" s="2"/>
      <c r="S32" s="2"/>
      <c r="T32" s="2"/>
      <c r="U32" s="2"/>
      <c r="V32" s="2"/>
      <c r="W32" s="2"/>
      <c r="X32" s="2"/>
      <c r="Y32" s="2"/>
      <c r="Z32" s="2"/>
    </row>
    <row r="33" spans="1:26">
      <c r="A33" s="4" t="s">
        <v>24</v>
      </c>
      <c r="B33" s="19"/>
      <c r="C33" s="2"/>
      <c r="D33" s="2"/>
      <c r="E33" s="2"/>
      <c r="F33" s="2"/>
      <c r="G33" s="2"/>
      <c r="H33" s="2"/>
      <c r="I33" s="2"/>
      <c r="J33" s="2"/>
      <c r="K33" s="2"/>
      <c r="L33" s="2"/>
      <c r="M33" s="2"/>
      <c r="N33" s="2"/>
      <c r="O33" s="2"/>
      <c r="P33" s="2"/>
      <c r="Q33" s="2"/>
      <c r="R33" s="2"/>
      <c r="S33" s="2"/>
      <c r="T33" s="2"/>
      <c r="U33" s="2"/>
      <c r="V33" s="2"/>
      <c r="W33" s="2"/>
      <c r="X33" s="2"/>
      <c r="Y33" s="2"/>
      <c r="Z33" s="2"/>
    </row>
    <row r="34" spans="1:26">
      <c r="A34" s="4"/>
      <c r="B34" s="6"/>
      <c r="C34" s="2"/>
      <c r="D34" s="2"/>
      <c r="E34" s="2"/>
      <c r="F34" s="2"/>
      <c r="G34" s="2"/>
      <c r="H34" s="2"/>
      <c r="I34" s="2"/>
      <c r="J34" s="2"/>
      <c r="K34" s="2"/>
      <c r="L34" s="2"/>
      <c r="M34" s="2"/>
      <c r="N34" s="2"/>
      <c r="O34" s="2"/>
      <c r="P34" s="2"/>
      <c r="Q34" s="2"/>
      <c r="R34" s="2"/>
      <c r="S34" s="2"/>
      <c r="T34" s="2"/>
      <c r="U34" s="2"/>
      <c r="V34" s="2"/>
      <c r="W34" s="2"/>
      <c r="X34" s="2"/>
      <c r="Y34" s="2"/>
      <c r="Z34" s="2"/>
    </row>
    <row r="35" spans="1:26">
      <c r="A35" s="3" t="s">
        <v>25</v>
      </c>
      <c r="B35" s="6"/>
      <c r="C35" s="2"/>
      <c r="D35" s="2"/>
      <c r="E35" s="2"/>
      <c r="F35" s="2"/>
      <c r="G35" s="2"/>
      <c r="H35" s="2"/>
      <c r="I35" s="2"/>
      <c r="J35" s="2"/>
      <c r="K35" s="2"/>
      <c r="L35" s="2"/>
      <c r="M35" s="2"/>
      <c r="N35" s="2"/>
      <c r="O35" s="2"/>
      <c r="P35" s="2"/>
      <c r="Q35" s="2"/>
      <c r="R35" s="2"/>
      <c r="S35" s="2"/>
      <c r="T35" s="2"/>
      <c r="U35" s="2"/>
      <c r="V35" s="2"/>
      <c r="W35" s="2"/>
      <c r="X35" s="2"/>
      <c r="Y35" s="2"/>
      <c r="Z35" s="2"/>
    </row>
    <row r="36" spans="1:26">
      <c r="A36" s="62" t="s">
        <v>26</v>
      </c>
      <c r="B36" s="19"/>
      <c r="C36" s="2"/>
      <c r="D36" s="2"/>
      <c r="E36" s="2"/>
      <c r="F36" s="2"/>
      <c r="G36" s="2"/>
      <c r="H36" s="2"/>
      <c r="I36" s="2"/>
      <c r="J36" s="2"/>
      <c r="K36" s="2"/>
      <c r="L36" s="2"/>
      <c r="M36" s="2"/>
      <c r="N36" s="2"/>
      <c r="O36" s="2"/>
      <c r="P36" s="2"/>
      <c r="Q36" s="2"/>
      <c r="R36" s="2"/>
      <c r="S36" s="2"/>
      <c r="T36" s="2"/>
      <c r="U36" s="2"/>
      <c r="V36" s="2"/>
      <c r="W36" s="2"/>
      <c r="X36" s="2"/>
      <c r="Y36" s="2"/>
      <c r="Z36" s="2"/>
    </row>
    <row r="37" spans="1:26">
      <c r="A37" s="62" t="s">
        <v>27</v>
      </c>
      <c r="B37" s="19"/>
      <c r="C37" s="2"/>
      <c r="D37" s="2"/>
      <c r="E37" s="2"/>
      <c r="F37" s="2"/>
      <c r="G37" s="2"/>
      <c r="H37" s="2"/>
      <c r="I37" s="2"/>
      <c r="J37" s="2"/>
      <c r="K37" s="2"/>
      <c r="L37" s="2"/>
      <c r="M37" s="2"/>
      <c r="N37" s="2"/>
      <c r="O37" s="2"/>
      <c r="P37" s="2"/>
      <c r="Q37" s="2"/>
      <c r="R37" s="2"/>
      <c r="S37" s="2"/>
      <c r="T37" s="2"/>
      <c r="U37" s="2"/>
      <c r="V37" s="2"/>
      <c r="W37" s="2"/>
      <c r="X37" s="2"/>
      <c r="Y37" s="2"/>
      <c r="Z37" s="2"/>
    </row>
    <row r="38" spans="1:26">
      <c r="A38" s="4"/>
      <c r="B38" s="6"/>
      <c r="C38" s="2"/>
      <c r="D38" s="2"/>
      <c r="E38" s="2"/>
      <c r="F38" s="2"/>
      <c r="G38" s="2"/>
      <c r="H38" s="2"/>
      <c r="I38" s="2"/>
      <c r="J38" s="2"/>
      <c r="K38" s="2"/>
      <c r="L38" s="2"/>
      <c r="M38" s="2"/>
      <c r="N38" s="2"/>
      <c r="O38" s="2"/>
      <c r="P38" s="2"/>
      <c r="Q38" s="2"/>
      <c r="R38" s="2"/>
      <c r="S38" s="2"/>
      <c r="T38" s="2"/>
      <c r="U38" s="2"/>
      <c r="V38" s="2"/>
      <c r="W38" s="2"/>
      <c r="X38" s="2"/>
      <c r="Y38" s="2"/>
      <c r="Z38" s="2"/>
    </row>
    <row r="39" spans="1:26">
      <c r="A39" s="3" t="s">
        <v>28</v>
      </c>
      <c r="B39" s="6"/>
      <c r="C39" s="2"/>
      <c r="D39" s="2"/>
      <c r="E39" s="2"/>
      <c r="F39" s="2"/>
      <c r="G39" s="2"/>
      <c r="H39" s="2"/>
      <c r="I39" s="2"/>
      <c r="J39" s="2"/>
      <c r="K39" s="2"/>
      <c r="L39" s="2"/>
      <c r="M39" s="2"/>
      <c r="N39" s="2"/>
      <c r="O39" s="2"/>
      <c r="P39" s="2"/>
      <c r="Q39" s="2"/>
      <c r="R39" s="2"/>
      <c r="S39" s="2"/>
      <c r="T39" s="2"/>
      <c r="U39" s="2"/>
      <c r="V39" s="2"/>
      <c r="W39" s="2"/>
      <c r="X39" s="2"/>
      <c r="Y39" s="2"/>
      <c r="Z39" s="2"/>
    </row>
    <row r="40" spans="1:26">
      <c r="A40" s="62" t="s">
        <v>29</v>
      </c>
      <c r="B40" s="19"/>
      <c r="C40" s="2"/>
      <c r="D40" s="2"/>
      <c r="E40" s="2"/>
      <c r="F40" s="2"/>
      <c r="G40" s="2"/>
      <c r="H40" s="2"/>
      <c r="I40" s="2"/>
      <c r="J40" s="2"/>
      <c r="K40" s="2"/>
      <c r="L40" s="2"/>
      <c r="M40" s="2"/>
      <c r="N40" s="2"/>
      <c r="O40" s="2"/>
      <c r="P40" s="2"/>
      <c r="Q40" s="2"/>
      <c r="R40" s="2"/>
      <c r="S40" s="2"/>
      <c r="T40" s="2"/>
      <c r="U40" s="2"/>
      <c r="V40" s="2"/>
      <c r="W40" s="2"/>
      <c r="X40" s="2"/>
      <c r="Y40" s="2"/>
      <c r="Z40" s="2"/>
    </row>
    <row r="41" spans="1:26">
      <c r="A41" s="4"/>
      <c r="B41" s="6"/>
      <c r="C41" s="2"/>
      <c r="D41" s="2"/>
      <c r="E41" s="2"/>
      <c r="F41" s="2"/>
      <c r="G41" s="2"/>
      <c r="H41" s="2"/>
      <c r="I41" s="2"/>
      <c r="J41" s="2"/>
      <c r="K41" s="2"/>
      <c r="L41" s="2"/>
      <c r="M41" s="2"/>
      <c r="N41" s="2"/>
      <c r="O41" s="2"/>
      <c r="P41" s="2"/>
      <c r="Q41" s="2"/>
      <c r="R41" s="2"/>
      <c r="S41" s="2"/>
      <c r="T41" s="2"/>
      <c r="U41" s="2"/>
      <c r="V41" s="2"/>
      <c r="W41" s="2"/>
      <c r="X41" s="2"/>
      <c r="Y41" s="2"/>
      <c r="Z41" s="2"/>
    </row>
    <row r="42" spans="1:26">
      <c r="A42" s="3" t="s">
        <v>30</v>
      </c>
      <c r="B42" s="6"/>
      <c r="C42" s="2"/>
      <c r="D42" s="2"/>
      <c r="E42" s="2"/>
      <c r="F42" s="2"/>
      <c r="G42" s="2"/>
      <c r="H42" s="2"/>
      <c r="I42" s="2"/>
      <c r="J42" s="2"/>
      <c r="K42" s="2"/>
      <c r="L42" s="2"/>
      <c r="M42" s="2"/>
      <c r="N42" s="2"/>
      <c r="O42" s="2"/>
      <c r="P42" s="2"/>
      <c r="Q42" s="2"/>
      <c r="R42" s="2"/>
      <c r="S42" s="2"/>
      <c r="T42" s="2"/>
      <c r="U42" s="2"/>
      <c r="V42" s="2"/>
      <c r="W42" s="2"/>
      <c r="X42" s="2"/>
      <c r="Y42" s="2"/>
      <c r="Z42" s="2"/>
    </row>
    <row r="43" spans="1:26">
      <c r="A43" s="4" t="s">
        <v>31</v>
      </c>
      <c r="B43" s="19"/>
      <c r="C43" s="2"/>
      <c r="D43" s="2"/>
      <c r="E43" s="2"/>
      <c r="F43" s="2"/>
      <c r="G43" s="2"/>
      <c r="H43" s="2"/>
      <c r="I43" s="2"/>
      <c r="J43" s="2"/>
      <c r="K43" s="2"/>
      <c r="L43" s="2"/>
      <c r="M43" s="2"/>
      <c r="N43" s="2"/>
      <c r="O43" s="2"/>
      <c r="P43" s="2"/>
      <c r="Q43" s="2"/>
      <c r="R43" s="2"/>
      <c r="S43" s="2"/>
      <c r="T43" s="2"/>
      <c r="U43" s="2"/>
      <c r="V43" s="2"/>
      <c r="W43" s="2"/>
      <c r="X43" s="2"/>
      <c r="Y43" s="2"/>
      <c r="Z43" s="2"/>
    </row>
    <row r="44" spans="1:26">
      <c r="A44" s="4"/>
      <c r="B44" s="6"/>
      <c r="C44" s="2"/>
      <c r="D44" s="2"/>
      <c r="E44" s="2"/>
      <c r="F44" s="2"/>
      <c r="G44" s="2"/>
      <c r="H44" s="2"/>
      <c r="I44" s="2"/>
      <c r="J44" s="2"/>
      <c r="K44" s="2"/>
      <c r="L44" s="2"/>
      <c r="M44" s="2"/>
      <c r="N44" s="2"/>
      <c r="O44" s="2"/>
      <c r="P44" s="2"/>
      <c r="Q44" s="2"/>
      <c r="R44" s="2"/>
      <c r="S44" s="2"/>
      <c r="T44" s="2"/>
      <c r="U44" s="2"/>
      <c r="V44" s="2"/>
      <c r="W44" s="2"/>
      <c r="X44" s="2"/>
      <c r="Y44" s="2"/>
      <c r="Z44" s="2"/>
    </row>
    <row r="45" spans="1:26">
      <c r="A45" s="3" t="s">
        <v>32</v>
      </c>
      <c r="B45" s="6"/>
      <c r="C45" s="2"/>
      <c r="D45" s="2"/>
      <c r="E45" s="2"/>
      <c r="F45" s="2"/>
      <c r="G45" s="2"/>
      <c r="H45" s="2"/>
      <c r="I45" s="2"/>
      <c r="J45" s="2"/>
      <c r="K45" s="2"/>
      <c r="L45" s="2"/>
      <c r="M45" s="2"/>
      <c r="N45" s="2"/>
      <c r="O45" s="2"/>
      <c r="P45" s="2"/>
      <c r="Q45" s="2"/>
      <c r="R45" s="2"/>
      <c r="S45" s="2"/>
      <c r="T45" s="2"/>
      <c r="U45" s="2"/>
      <c r="V45" s="2"/>
      <c r="W45" s="2"/>
      <c r="X45" s="2"/>
      <c r="Y45" s="2"/>
      <c r="Z45" s="2"/>
    </row>
    <row r="46" spans="1:26">
      <c r="A46" s="62" t="s">
        <v>33</v>
      </c>
      <c r="B46" s="19"/>
      <c r="C46" s="2"/>
      <c r="D46" s="2"/>
      <c r="E46" s="2"/>
      <c r="F46" s="2"/>
      <c r="G46" s="2"/>
      <c r="H46" s="2"/>
      <c r="I46" s="2"/>
      <c r="J46" s="2"/>
      <c r="K46" s="2"/>
      <c r="L46" s="2"/>
      <c r="M46" s="2"/>
      <c r="N46" s="2"/>
      <c r="O46" s="2"/>
      <c r="P46" s="2"/>
      <c r="Q46" s="2"/>
      <c r="R46" s="2"/>
      <c r="S46" s="2"/>
      <c r="T46" s="2"/>
      <c r="U46" s="2"/>
      <c r="V46" s="2"/>
      <c r="W46" s="2"/>
      <c r="X46" s="2"/>
      <c r="Y46" s="2"/>
      <c r="Z46" s="2"/>
    </row>
    <row r="47" spans="1:26">
      <c r="A47" s="4"/>
      <c r="B47" s="6"/>
      <c r="C47" s="2"/>
      <c r="D47" s="2"/>
      <c r="E47" s="2"/>
      <c r="F47" s="2"/>
      <c r="G47" s="2"/>
      <c r="H47" s="2"/>
      <c r="I47" s="2"/>
      <c r="J47" s="2"/>
      <c r="K47" s="2"/>
      <c r="L47" s="2"/>
      <c r="M47" s="2"/>
      <c r="N47" s="2"/>
      <c r="O47" s="2"/>
      <c r="P47" s="2"/>
      <c r="Q47" s="2"/>
      <c r="R47" s="2"/>
      <c r="S47" s="2"/>
      <c r="T47" s="2"/>
      <c r="U47" s="2"/>
      <c r="V47" s="2"/>
      <c r="W47" s="2"/>
      <c r="X47" s="2"/>
      <c r="Y47" s="2"/>
      <c r="Z47" s="2"/>
    </row>
    <row r="48" spans="1:26">
      <c r="A48" s="3" t="s">
        <v>34</v>
      </c>
      <c r="B48" s="6"/>
      <c r="C48" s="2"/>
      <c r="D48" s="2"/>
      <c r="E48" s="2"/>
      <c r="F48" s="2"/>
      <c r="G48" s="2"/>
      <c r="H48" s="2"/>
      <c r="I48" s="2"/>
      <c r="J48" s="2"/>
      <c r="K48" s="2"/>
      <c r="L48" s="2"/>
      <c r="M48" s="2"/>
      <c r="N48" s="2"/>
      <c r="O48" s="2"/>
      <c r="P48" s="2"/>
      <c r="Q48" s="2"/>
      <c r="R48" s="2"/>
      <c r="S48" s="2"/>
      <c r="T48" s="2"/>
      <c r="U48" s="2"/>
      <c r="V48" s="2"/>
      <c r="W48" s="2"/>
      <c r="X48" s="2"/>
      <c r="Y48" s="2"/>
      <c r="Z48" s="2"/>
    </row>
    <row r="49" spans="1:26">
      <c r="A49" s="4" t="s">
        <v>35</v>
      </c>
      <c r="B49" s="19"/>
      <c r="C49" s="2"/>
      <c r="D49" s="2"/>
      <c r="E49" s="2"/>
      <c r="F49" s="2"/>
      <c r="G49" s="2"/>
      <c r="H49" s="2"/>
      <c r="I49" s="2"/>
      <c r="J49" s="2"/>
      <c r="K49" s="2"/>
      <c r="L49" s="2"/>
      <c r="M49" s="2"/>
      <c r="N49" s="2"/>
      <c r="O49" s="2"/>
      <c r="P49" s="2"/>
      <c r="Q49" s="2"/>
      <c r="R49" s="2"/>
      <c r="S49" s="2"/>
      <c r="T49" s="2"/>
      <c r="U49" s="2"/>
      <c r="V49" s="2"/>
      <c r="W49" s="2"/>
      <c r="X49" s="2"/>
      <c r="Y49" s="2"/>
      <c r="Z49" s="2"/>
    </row>
    <row r="50" spans="1:26">
      <c r="A50" s="4" t="s">
        <v>36</v>
      </c>
      <c r="B50" s="19"/>
      <c r="C50" s="2"/>
      <c r="D50" s="2"/>
      <c r="E50" s="2"/>
      <c r="F50" s="2"/>
      <c r="G50" s="2"/>
      <c r="H50" s="2"/>
      <c r="I50" s="2"/>
      <c r="J50" s="2"/>
      <c r="K50" s="2"/>
      <c r="L50" s="2"/>
      <c r="M50" s="2"/>
      <c r="N50" s="2"/>
      <c r="O50" s="2"/>
      <c r="P50" s="2"/>
      <c r="Q50" s="2"/>
      <c r="R50" s="2"/>
      <c r="S50" s="2"/>
      <c r="T50" s="2"/>
      <c r="U50" s="2"/>
      <c r="V50" s="2"/>
      <c r="W50" s="2"/>
      <c r="X50" s="2"/>
      <c r="Y50" s="2"/>
      <c r="Z50" s="2"/>
    </row>
    <row r="51" spans="1:26">
      <c r="A51" s="4"/>
      <c r="B51" s="6"/>
      <c r="C51" s="2"/>
      <c r="D51" s="2"/>
      <c r="E51" s="2"/>
      <c r="F51" s="2"/>
      <c r="G51" s="2"/>
      <c r="H51" s="2"/>
      <c r="I51" s="2"/>
      <c r="J51" s="2"/>
      <c r="K51" s="2"/>
      <c r="L51" s="2"/>
      <c r="M51" s="2"/>
      <c r="N51" s="2"/>
      <c r="O51" s="2"/>
      <c r="P51" s="2"/>
      <c r="Q51" s="2"/>
      <c r="R51" s="2"/>
      <c r="S51" s="2"/>
      <c r="T51" s="2"/>
      <c r="U51" s="2"/>
      <c r="V51" s="2"/>
      <c r="W51" s="2"/>
      <c r="X51" s="2"/>
      <c r="Y51" s="2"/>
      <c r="Z51" s="2"/>
    </row>
    <row r="52" spans="1:26">
      <c r="A52" s="3" t="s">
        <v>37</v>
      </c>
      <c r="B52" s="6"/>
      <c r="C52" s="2"/>
      <c r="D52" s="2"/>
      <c r="E52" s="2"/>
      <c r="F52" s="2"/>
      <c r="G52" s="2"/>
      <c r="H52" s="2"/>
      <c r="I52" s="2"/>
      <c r="J52" s="2"/>
      <c r="K52" s="2"/>
      <c r="L52" s="2"/>
      <c r="M52" s="2"/>
      <c r="N52" s="2"/>
      <c r="O52" s="2"/>
      <c r="P52" s="2"/>
      <c r="Q52" s="2"/>
      <c r="R52" s="2"/>
      <c r="S52" s="2"/>
      <c r="T52" s="2"/>
      <c r="U52" s="2"/>
      <c r="V52" s="2"/>
      <c r="W52" s="2"/>
      <c r="X52" s="2"/>
      <c r="Y52" s="2"/>
      <c r="Z52" s="2"/>
    </row>
    <row r="53" spans="1:26">
      <c r="A53" s="4" t="s">
        <v>38</v>
      </c>
      <c r="B53" s="6"/>
      <c r="C53" s="2"/>
      <c r="D53" s="2"/>
      <c r="E53" s="2"/>
      <c r="F53" s="2"/>
      <c r="G53" s="2"/>
      <c r="H53" s="2"/>
      <c r="I53" s="2"/>
      <c r="J53" s="2"/>
      <c r="K53" s="2"/>
      <c r="L53" s="2"/>
      <c r="M53" s="2"/>
      <c r="N53" s="2"/>
      <c r="O53" s="2"/>
      <c r="P53" s="2"/>
      <c r="Q53" s="2"/>
      <c r="R53" s="2"/>
      <c r="S53" s="2"/>
      <c r="T53" s="2"/>
      <c r="U53" s="2"/>
      <c r="V53" s="2"/>
      <c r="W53" s="2"/>
      <c r="X53" s="2"/>
      <c r="Y53" s="2"/>
      <c r="Z53" s="2"/>
    </row>
    <row r="54" spans="1:26">
      <c r="A54" s="4"/>
      <c r="B54" s="6"/>
      <c r="C54" s="2"/>
      <c r="D54" s="2"/>
      <c r="E54" s="2"/>
      <c r="F54" s="2"/>
      <c r="G54" s="2"/>
      <c r="H54" s="2"/>
      <c r="I54" s="2"/>
      <c r="J54" s="2"/>
      <c r="K54" s="2"/>
      <c r="L54" s="2"/>
      <c r="M54" s="2"/>
      <c r="N54" s="2"/>
      <c r="O54" s="2"/>
      <c r="P54" s="2"/>
      <c r="Q54" s="2"/>
      <c r="R54" s="2"/>
      <c r="S54" s="2"/>
      <c r="T54" s="2"/>
      <c r="U54" s="2"/>
      <c r="V54" s="2"/>
      <c r="W54" s="2"/>
      <c r="X54" s="2"/>
      <c r="Y54" s="2"/>
      <c r="Z54" s="2"/>
    </row>
    <row r="55" spans="1:26">
      <c r="A55" s="3" t="s">
        <v>39</v>
      </c>
      <c r="B55" s="6"/>
      <c r="C55" s="2"/>
      <c r="D55" s="2"/>
      <c r="E55" s="2"/>
      <c r="F55" s="2"/>
      <c r="G55" s="2"/>
      <c r="H55" s="2"/>
      <c r="I55" s="2"/>
      <c r="J55" s="2"/>
      <c r="K55" s="2"/>
      <c r="L55" s="2"/>
      <c r="M55" s="2"/>
      <c r="N55" s="2"/>
      <c r="O55" s="2"/>
      <c r="P55" s="2"/>
      <c r="Q55" s="2"/>
      <c r="R55" s="2"/>
      <c r="S55" s="2"/>
      <c r="T55" s="2"/>
      <c r="U55" s="2"/>
      <c r="V55" s="2"/>
      <c r="W55" s="2"/>
      <c r="X55" s="2"/>
      <c r="Y55" s="2"/>
      <c r="Z55" s="2"/>
    </row>
    <row r="56" spans="1:26">
      <c r="A56" s="63" t="s">
        <v>40</v>
      </c>
      <c r="B56" s="19"/>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6"/>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6"/>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6"/>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6"/>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6"/>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6"/>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6"/>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6"/>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6"/>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6"/>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6"/>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6"/>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6"/>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6"/>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6"/>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6"/>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6"/>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6"/>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6"/>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6"/>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6"/>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6"/>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6"/>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6"/>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6"/>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6"/>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6"/>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6"/>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6"/>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6"/>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6"/>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6"/>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6"/>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6"/>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6"/>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6"/>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6"/>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6"/>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6"/>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6"/>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6"/>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6"/>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6"/>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4"/>
  <sheetViews>
    <sheetView tabSelected="1" topLeftCell="A31" zoomScale="130" zoomScaleNormal="130" workbookViewId="0">
      <selection activeCell="K57" sqref="K57"/>
    </sheetView>
  </sheetViews>
  <sheetFormatPr defaultColWidth="14.42578125" defaultRowHeight="15" customHeight="1"/>
  <cols>
    <col min="1" max="1" width="10.28515625" customWidth="1"/>
    <col min="2" max="2" width="10.42578125" customWidth="1"/>
    <col min="3" max="3" width="7.85546875" customWidth="1"/>
    <col min="4" max="4" width="7.7109375" bestFit="1" customWidth="1"/>
    <col min="5" max="5" width="10.140625" bestFit="1" customWidth="1"/>
    <col min="6" max="6" width="19.85546875" customWidth="1"/>
    <col min="7" max="8" width="13.42578125" customWidth="1"/>
    <col min="9" max="9" width="12.7109375" customWidth="1"/>
    <col min="10" max="10" width="13.7109375" customWidth="1"/>
    <col min="11" max="11" width="8.7109375" customWidth="1"/>
    <col min="12" max="12" width="14.28515625" bestFit="1" customWidth="1"/>
    <col min="13" max="27" width="8.7109375" customWidth="1"/>
  </cols>
  <sheetData>
    <row r="1" spans="1:28" ht="15" customHeight="1">
      <c r="A1" s="36" t="s">
        <v>145</v>
      </c>
      <c r="B1" s="36"/>
      <c r="C1" s="36"/>
      <c r="D1" s="36"/>
      <c r="E1" s="36"/>
      <c r="F1" s="36"/>
    </row>
    <row r="2" spans="1:28" ht="15" customHeight="1">
      <c r="A2" s="37"/>
      <c r="B2" s="37"/>
      <c r="C2" s="37"/>
      <c r="D2" s="37"/>
      <c r="E2" s="37"/>
      <c r="F2" s="37"/>
    </row>
    <row r="3" spans="1:28">
      <c r="A3" s="5" t="s">
        <v>41</v>
      </c>
      <c r="B3" s="5" t="s">
        <v>42</v>
      </c>
      <c r="C3" s="5" t="s">
        <v>43</v>
      </c>
      <c r="D3" s="5" t="s">
        <v>44</v>
      </c>
      <c r="E3" s="5" t="s">
        <v>45</v>
      </c>
      <c r="F3" s="5" t="s">
        <v>46</v>
      </c>
      <c r="I3" s="6"/>
      <c r="J3" s="6"/>
      <c r="K3" s="6"/>
      <c r="L3" s="6"/>
      <c r="M3" s="6"/>
      <c r="N3" s="6"/>
      <c r="O3" s="6"/>
      <c r="P3" s="6"/>
      <c r="Q3" s="6"/>
      <c r="R3" s="6"/>
      <c r="S3" s="6"/>
      <c r="T3" s="6"/>
      <c r="U3" s="6"/>
      <c r="V3" s="6"/>
      <c r="W3" s="6"/>
      <c r="X3" s="6"/>
      <c r="Y3" s="6"/>
      <c r="Z3" s="6"/>
      <c r="AA3" s="6"/>
      <c r="AB3" s="6"/>
    </row>
    <row r="4" spans="1:28">
      <c r="A4" s="10">
        <v>1001</v>
      </c>
      <c r="B4" s="11" t="s">
        <v>47</v>
      </c>
      <c r="C4" s="9">
        <v>61</v>
      </c>
      <c r="D4" s="9">
        <v>48</v>
      </c>
      <c r="E4" s="9">
        <v>76</v>
      </c>
      <c r="F4" s="8">
        <v>43101</v>
      </c>
      <c r="I4" s="6"/>
      <c r="J4" s="6"/>
      <c r="K4" s="6"/>
      <c r="L4" s="6"/>
      <c r="M4" s="6"/>
      <c r="N4" s="6"/>
      <c r="O4" s="6"/>
      <c r="P4" s="6"/>
      <c r="Q4" s="6"/>
      <c r="R4" s="6"/>
      <c r="S4" s="6"/>
      <c r="T4" s="6"/>
      <c r="U4" s="6"/>
      <c r="V4" s="6"/>
      <c r="W4" s="6"/>
      <c r="X4" s="6"/>
      <c r="Y4" s="6"/>
      <c r="Z4" s="6"/>
      <c r="AA4" s="6"/>
      <c r="AB4" s="6"/>
    </row>
    <row r="5" spans="1:28">
      <c r="A5" s="10">
        <v>1002</v>
      </c>
      <c r="B5" s="11" t="s">
        <v>48</v>
      </c>
      <c r="C5" s="9">
        <v>78</v>
      </c>
      <c r="D5" s="9">
        <v>76</v>
      </c>
      <c r="E5" s="9">
        <v>70</v>
      </c>
      <c r="F5" s="8">
        <v>43281</v>
      </c>
      <c r="I5" s="6"/>
      <c r="J5" s="6"/>
      <c r="K5" s="6"/>
      <c r="L5" s="6"/>
      <c r="M5" s="6"/>
      <c r="N5" s="6"/>
      <c r="O5" s="6"/>
      <c r="P5" s="6"/>
      <c r="Q5" s="6"/>
      <c r="R5" s="6"/>
      <c r="S5" s="6"/>
      <c r="T5" s="6"/>
      <c r="U5" s="6"/>
      <c r="V5" s="6"/>
      <c r="W5" s="6"/>
      <c r="X5" s="6"/>
      <c r="Y5" s="6"/>
      <c r="Z5" s="6"/>
      <c r="AA5" s="6"/>
      <c r="AB5" s="6"/>
    </row>
    <row r="6" spans="1:28">
      <c r="A6" s="10">
        <v>1003</v>
      </c>
      <c r="B6" s="11" t="s">
        <v>49</v>
      </c>
      <c r="C6" s="9">
        <v>97</v>
      </c>
      <c r="D6" s="9">
        <v>60</v>
      </c>
      <c r="E6" s="9">
        <v>51</v>
      </c>
      <c r="F6" s="8">
        <v>43461</v>
      </c>
      <c r="I6" s="6"/>
      <c r="J6" s="6"/>
      <c r="K6" s="6"/>
      <c r="L6" s="6"/>
      <c r="M6" s="6"/>
      <c r="N6" s="6"/>
      <c r="O6" s="6"/>
      <c r="P6" s="6"/>
      <c r="Q6" s="6"/>
      <c r="R6" s="6"/>
      <c r="S6" s="6"/>
      <c r="T6" s="6"/>
      <c r="U6" s="6"/>
      <c r="V6" s="6"/>
      <c r="W6" s="6"/>
      <c r="X6" s="6"/>
      <c r="Y6" s="6"/>
      <c r="Z6" s="6"/>
      <c r="AA6" s="6"/>
      <c r="AB6" s="6"/>
    </row>
    <row r="7" spans="1:28">
      <c r="A7" s="10">
        <v>1004</v>
      </c>
      <c r="B7" s="11" t="s">
        <v>50</v>
      </c>
      <c r="C7" s="9">
        <v>74</v>
      </c>
      <c r="D7" s="9">
        <v>55</v>
      </c>
      <c r="E7" s="9">
        <v>46</v>
      </c>
      <c r="F7" s="8">
        <v>43641</v>
      </c>
      <c r="I7" s="6"/>
      <c r="J7" s="6"/>
      <c r="K7" s="6"/>
      <c r="L7" s="6"/>
      <c r="M7" s="6"/>
      <c r="N7" s="6"/>
      <c r="O7" s="6"/>
      <c r="P7" s="6"/>
      <c r="Q7" s="6"/>
      <c r="R7" s="6"/>
      <c r="S7" s="6"/>
      <c r="T7" s="6"/>
      <c r="U7" s="6"/>
      <c r="V7" s="6"/>
      <c r="W7" s="6"/>
      <c r="X7" s="6"/>
      <c r="Y7" s="6"/>
      <c r="Z7" s="6"/>
      <c r="AA7" s="6"/>
      <c r="AB7" s="6"/>
    </row>
    <row r="8" spans="1:28">
      <c r="A8" s="10">
        <v>1005</v>
      </c>
      <c r="B8" s="11" t="s">
        <v>51</v>
      </c>
      <c r="C8" s="9">
        <v>68</v>
      </c>
      <c r="D8" s="9">
        <v>74</v>
      </c>
      <c r="E8" s="9">
        <v>84</v>
      </c>
      <c r="F8" s="8">
        <v>43821</v>
      </c>
      <c r="I8" s="6"/>
      <c r="J8" s="6"/>
      <c r="K8" s="6"/>
      <c r="L8" s="6"/>
      <c r="M8" s="6"/>
      <c r="N8" s="6"/>
      <c r="O8" s="6"/>
      <c r="P8" s="6"/>
      <c r="Q8" s="6"/>
      <c r="R8" s="6"/>
      <c r="S8" s="6"/>
      <c r="T8" s="6"/>
      <c r="U8" s="6"/>
      <c r="V8" s="6"/>
      <c r="W8" s="6"/>
      <c r="X8" s="6"/>
      <c r="Y8" s="6"/>
      <c r="Z8" s="6"/>
      <c r="AA8" s="6"/>
      <c r="AB8" s="6"/>
    </row>
    <row r="9" spans="1:28">
      <c r="A9" s="10">
        <v>1006</v>
      </c>
      <c r="B9" s="11" t="s">
        <v>52</v>
      </c>
      <c r="C9" s="9">
        <v>80</v>
      </c>
      <c r="D9" s="9">
        <v>70</v>
      </c>
      <c r="E9" s="9">
        <v>65</v>
      </c>
      <c r="F9" s="8">
        <v>44001</v>
      </c>
      <c r="I9" s="6"/>
      <c r="J9" s="6"/>
      <c r="K9" s="6"/>
      <c r="L9" s="6"/>
      <c r="M9" s="6"/>
      <c r="N9" s="6"/>
      <c r="O9" s="6"/>
      <c r="P9" s="6"/>
      <c r="Q9" s="6"/>
      <c r="R9" s="6"/>
      <c r="S9" s="6"/>
      <c r="T9" s="6"/>
      <c r="U9" s="6"/>
      <c r="V9" s="6"/>
      <c r="W9" s="6"/>
      <c r="X9" s="6"/>
      <c r="Y9" s="6"/>
      <c r="Z9" s="6"/>
      <c r="AA9" s="6"/>
      <c r="AB9" s="6"/>
    </row>
    <row r="10" spans="1:28">
      <c r="A10" s="10">
        <v>1007</v>
      </c>
      <c r="B10" s="11" t="s">
        <v>53</v>
      </c>
      <c r="C10" s="9">
        <v>75</v>
      </c>
      <c r="D10" s="9">
        <v>47</v>
      </c>
      <c r="E10" s="9">
        <v>78</v>
      </c>
      <c r="F10" s="8">
        <v>44181</v>
      </c>
      <c r="I10" s="6"/>
      <c r="J10" s="6"/>
      <c r="K10" s="6"/>
      <c r="L10" s="6"/>
      <c r="M10" s="6"/>
      <c r="N10" s="6"/>
      <c r="O10" s="6"/>
      <c r="P10" s="6"/>
      <c r="Q10" s="6"/>
      <c r="R10" s="6"/>
      <c r="S10" s="6"/>
      <c r="T10" s="6"/>
      <c r="U10" s="6"/>
      <c r="V10" s="6"/>
      <c r="W10" s="6"/>
      <c r="X10" s="6"/>
      <c r="Y10" s="6"/>
      <c r="Z10" s="6"/>
      <c r="AA10" s="6"/>
      <c r="AB10" s="6"/>
    </row>
    <row r="11" spans="1:28">
      <c r="A11" s="10">
        <v>1008</v>
      </c>
      <c r="B11" s="11" t="s">
        <v>54</v>
      </c>
      <c r="C11" s="9">
        <v>94</v>
      </c>
      <c r="D11" s="9">
        <v>67</v>
      </c>
      <c r="E11" s="9">
        <v>64</v>
      </c>
      <c r="F11" s="8">
        <v>44361</v>
      </c>
      <c r="I11" s="6"/>
      <c r="J11" s="6"/>
      <c r="K11" s="6"/>
      <c r="L11" s="6"/>
      <c r="M11" s="6"/>
      <c r="N11" s="6"/>
      <c r="O11" s="6"/>
      <c r="P11" s="6"/>
      <c r="Q11" s="6"/>
      <c r="R11" s="6"/>
      <c r="S11" s="6"/>
      <c r="T11" s="6"/>
      <c r="U11" s="6"/>
      <c r="V11" s="6"/>
      <c r="W11" s="6"/>
      <c r="X11" s="6"/>
      <c r="Y11" s="6"/>
      <c r="Z11" s="6"/>
      <c r="AA11" s="6"/>
      <c r="AB11" s="6"/>
    </row>
    <row r="12" spans="1:28">
      <c r="A12" s="10">
        <v>1009</v>
      </c>
      <c r="B12" s="11" t="s">
        <v>55</v>
      </c>
      <c r="C12" s="9">
        <v>41</v>
      </c>
      <c r="D12" s="9">
        <v>75</v>
      </c>
      <c r="E12" s="9">
        <v>56</v>
      </c>
      <c r="F12" s="8">
        <v>44541</v>
      </c>
      <c r="I12" s="6"/>
      <c r="J12" s="6"/>
      <c r="K12" s="6"/>
      <c r="L12" s="6"/>
      <c r="M12" s="6"/>
      <c r="N12" s="6"/>
      <c r="O12" s="6"/>
      <c r="P12" s="6"/>
      <c r="Q12" s="6"/>
      <c r="R12" s="6"/>
      <c r="S12" s="6"/>
      <c r="T12" s="6"/>
      <c r="U12" s="6"/>
      <c r="V12" s="6"/>
      <c r="W12" s="6"/>
      <c r="X12" s="6"/>
      <c r="Y12" s="6"/>
      <c r="Z12" s="6"/>
      <c r="AA12" s="6"/>
      <c r="AB12" s="6"/>
    </row>
    <row r="13" spans="1:28">
      <c r="A13" s="10">
        <v>1010</v>
      </c>
      <c r="B13" s="11" t="s">
        <v>56</v>
      </c>
      <c r="C13" s="9">
        <v>98</v>
      </c>
      <c r="D13" s="9">
        <v>54</v>
      </c>
      <c r="E13" s="9">
        <v>58</v>
      </c>
      <c r="F13" s="8">
        <v>44721</v>
      </c>
      <c r="I13" s="6"/>
      <c r="J13" s="6"/>
      <c r="K13" s="6"/>
      <c r="L13" s="6"/>
      <c r="M13" s="6"/>
      <c r="N13" s="6"/>
      <c r="O13" s="6"/>
      <c r="P13" s="6"/>
      <c r="Q13" s="6"/>
      <c r="R13" s="6"/>
      <c r="S13" s="6"/>
      <c r="T13" s="6"/>
      <c r="U13" s="6"/>
      <c r="V13" s="6"/>
      <c r="W13" s="6"/>
      <c r="X13" s="6"/>
      <c r="Y13" s="6"/>
      <c r="Z13" s="6"/>
      <c r="AA13" s="6"/>
      <c r="AB13" s="6"/>
    </row>
    <row r="14" spans="1:28">
      <c r="A14" s="10">
        <v>1011</v>
      </c>
      <c r="B14" s="11" t="s">
        <v>57</v>
      </c>
      <c r="C14" s="9">
        <v>73</v>
      </c>
      <c r="D14" s="9">
        <v>79</v>
      </c>
      <c r="E14" s="9">
        <v>53</v>
      </c>
      <c r="F14" s="8">
        <v>44901</v>
      </c>
      <c r="I14" s="6"/>
      <c r="J14" s="6"/>
      <c r="K14" s="6"/>
      <c r="L14" s="6"/>
      <c r="M14" s="6"/>
      <c r="N14" s="6"/>
      <c r="O14" s="6"/>
      <c r="P14" s="6"/>
      <c r="Q14" s="6"/>
      <c r="R14" s="6"/>
      <c r="S14" s="6"/>
      <c r="T14" s="6"/>
      <c r="U14" s="6"/>
      <c r="V14" s="6"/>
      <c r="W14" s="6"/>
      <c r="X14" s="6"/>
      <c r="Y14" s="6"/>
      <c r="Z14" s="6"/>
      <c r="AA14" s="6"/>
      <c r="AB14" s="6"/>
    </row>
    <row r="15" spans="1:28">
      <c r="A15" s="10">
        <v>1012</v>
      </c>
      <c r="B15" s="11" t="s">
        <v>58</v>
      </c>
      <c r="C15" s="9">
        <v>85</v>
      </c>
      <c r="D15" s="9">
        <v>89</v>
      </c>
      <c r="E15" s="9">
        <v>79</v>
      </c>
      <c r="F15" s="8">
        <v>45081</v>
      </c>
      <c r="I15" s="6"/>
      <c r="J15" s="6"/>
      <c r="K15" s="6"/>
      <c r="L15" s="6"/>
      <c r="M15" s="6"/>
      <c r="N15" s="6"/>
      <c r="O15" s="6"/>
      <c r="P15" s="6"/>
      <c r="Q15" s="6"/>
      <c r="R15" s="6"/>
      <c r="S15" s="6"/>
      <c r="T15" s="6"/>
      <c r="U15" s="6"/>
      <c r="V15" s="6"/>
      <c r="W15" s="6"/>
      <c r="X15" s="6"/>
      <c r="Y15" s="6"/>
      <c r="Z15" s="6"/>
      <c r="AA15" s="6"/>
      <c r="AB15" s="6"/>
    </row>
    <row r="16" spans="1:28">
      <c r="A16" s="10">
        <v>1013</v>
      </c>
      <c r="B16" s="11" t="s">
        <v>59</v>
      </c>
      <c r="C16" s="9">
        <v>98</v>
      </c>
      <c r="D16" s="9">
        <v>90</v>
      </c>
      <c r="E16" s="9">
        <v>97</v>
      </c>
      <c r="F16" s="8">
        <v>45261</v>
      </c>
      <c r="I16" s="6"/>
      <c r="J16" s="6"/>
      <c r="K16" s="6"/>
      <c r="L16" s="6"/>
      <c r="M16" s="6"/>
      <c r="N16" s="6"/>
      <c r="O16" s="6"/>
      <c r="P16" s="6"/>
      <c r="Q16" s="6"/>
      <c r="R16" s="6"/>
      <c r="S16" s="6"/>
      <c r="T16" s="6"/>
      <c r="U16" s="6"/>
      <c r="V16" s="6"/>
      <c r="W16" s="6"/>
      <c r="X16" s="6"/>
      <c r="Y16" s="6"/>
      <c r="Z16" s="6"/>
      <c r="AA16" s="6"/>
      <c r="AB16" s="6"/>
    </row>
    <row r="17" spans="1:28">
      <c r="A17" s="10">
        <v>1014</v>
      </c>
      <c r="B17" s="11" t="s">
        <v>60</v>
      </c>
      <c r="C17" s="9">
        <v>93</v>
      </c>
      <c r="D17" s="9">
        <v>40</v>
      </c>
      <c r="E17" s="9">
        <v>44</v>
      </c>
      <c r="F17" s="8">
        <v>45441</v>
      </c>
      <c r="I17" s="6"/>
      <c r="J17" s="6"/>
      <c r="K17" s="6"/>
      <c r="L17" s="6"/>
      <c r="M17" s="6"/>
      <c r="N17" s="6"/>
      <c r="O17" s="6"/>
      <c r="P17" s="6"/>
      <c r="Q17" s="6"/>
      <c r="R17" s="6"/>
      <c r="S17" s="6"/>
      <c r="T17" s="6"/>
      <c r="U17" s="6"/>
      <c r="V17" s="6"/>
      <c r="W17" s="6"/>
      <c r="X17" s="6"/>
      <c r="Y17" s="6"/>
      <c r="Z17" s="6"/>
      <c r="AA17" s="6"/>
      <c r="AB17" s="6"/>
    </row>
    <row r="18" spans="1:28">
      <c r="A18" s="10">
        <v>1015</v>
      </c>
      <c r="B18" s="11" t="s">
        <v>61</v>
      </c>
      <c r="C18" s="9">
        <v>70</v>
      </c>
      <c r="D18" s="9">
        <v>51</v>
      </c>
      <c r="E18" s="9">
        <v>75</v>
      </c>
      <c r="F18" s="8">
        <v>45621</v>
      </c>
      <c r="I18" s="6"/>
      <c r="J18" s="6"/>
      <c r="K18" s="6"/>
      <c r="L18" s="6"/>
      <c r="M18" s="6"/>
      <c r="N18" s="6"/>
      <c r="O18" s="6"/>
      <c r="P18" s="6"/>
      <c r="Q18" s="6"/>
      <c r="R18" s="6"/>
      <c r="S18" s="6"/>
      <c r="T18" s="6"/>
      <c r="U18" s="6"/>
      <c r="V18" s="6"/>
      <c r="W18" s="6"/>
      <c r="X18" s="6"/>
      <c r="Y18" s="6"/>
      <c r="Z18" s="6"/>
      <c r="AA18" s="6"/>
      <c r="AB18" s="6"/>
    </row>
    <row r="19" spans="1:28">
      <c r="A19" s="10">
        <v>1016</v>
      </c>
      <c r="B19" s="11" t="s">
        <v>62</v>
      </c>
      <c r="C19" s="9">
        <v>98</v>
      </c>
      <c r="D19" s="9">
        <v>77</v>
      </c>
      <c r="E19" s="9">
        <v>60</v>
      </c>
      <c r="F19" s="8">
        <v>45801</v>
      </c>
      <c r="I19" s="6"/>
      <c r="J19" s="6"/>
      <c r="K19" s="6"/>
      <c r="L19" s="6"/>
      <c r="M19" s="6"/>
      <c r="N19" s="6"/>
      <c r="O19" s="6"/>
      <c r="P19" s="6"/>
      <c r="Q19" s="6"/>
      <c r="R19" s="6"/>
      <c r="S19" s="6"/>
      <c r="T19" s="6"/>
      <c r="U19" s="6"/>
      <c r="V19" s="6"/>
      <c r="W19" s="6"/>
      <c r="X19" s="6"/>
      <c r="Y19" s="6"/>
      <c r="Z19" s="6"/>
      <c r="AA19" s="6"/>
      <c r="AB19" s="6"/>
    </row>
    <row r="20" spans="1:28">
      <c r="A20" s="10">
        <v>1017</v>
      </c>
      <c r="B20" s="11" t="s">
        <v>63</v>
      </c>
      <c r="C20" s="9">
        <v>66</v>
      </c>
      <c r="D20" s="9">
        <v>59</v>
      </c>
      <c r="E20" s="9">
        <v>40</v>
      </c>
      <c r="F20" s="8">
        <v>45981</v>
      </c>
      <c r="I20" s="6"/>
      <c r="J20" s="6"/>
      <c r="K20" s="6"/>
      <c r="L20" s="6"/>
      <c r="M20" s="6"/>
      <c r="N20" s="6"/>
      <c r="O20" s="6"/>
      <c r="P20" s="6"/>
      <c r="Q20" s="6"/>
      <c r="R20" s="6"/>
      <c r="S20" s="6"/>
      <c r="T20" s="6"/>
      <c r="U20" s="6"/>
      <c r="V20" s="6"/>
      <c r="W20" s="6"/>
      <c r="X20" s="6"/>
      <c r="Y20" s="6"/>
      <c r="Z20" s="6"/>
      <c r="AA20" s="6"/>
      <c r="AB20" s="6"/>
    </row>
    <row r="21" spans="1:28">
      <c r="A21" s="10">
        <v>1018</v>
      </c>
      <c r="B21" s="11" t="s">
        <v>64</v>
      </c>
      <c r="C21" s="9">
        <v>82</v>
      </c>
      <c r="D21" s="9">
        <v>48</v>
      </c>
      <c r="E21" s="9">
        <v>79</v>
      </c>
      <c r="F21" s="8">
        <v>46161</v>
      </c>
      <c r="I21" s="6"/>
      <c r="J21" s="6"/>
      <c r="K21" s="6"/>
      <c r="L21" s="6"/>
      <c r="M21" s="6"/>
      <c r="N21" s="6"/>
      <c r="O21" s="6"/>
      <c r="P21" s="6"/>
      <c r="Q21" s="6"/>
      <c r="R21" s="6"/>
      <c r="S21" s="6"/>
      <c r="T21" s="6"/>
      <c r="U21" s="6"/>
      <c r="V21" s="6"/>
      <c r="W21" s="6"/>
      <c r="X21" s="6"/>
      <c r="Y21" s="6"/>
      <c r="Z21" s="6"/>
      <c r="AA21" s="6"/>
      <c r="AB21" s="6"/>
    </row>
    <row r="22" spans="1:28">
      <c r="A22" s="10">
        <v>1019</v>
      </c>
      <c r="B22" s="11" t="s">
        <v>65</v>
      </c>
      <c r="C22" s="9">
        <v>90</v>
      </c>
      <c r="D22" s="9">
        <v>78</v>
      </c>
      <c r="E22" s="9">
        <v>60</v>
      </c>
      <c r="F22" s="8">
        <v>46341</v>
      </c>
      <c r="G22" s="6"/>
      <c r="H22" s="6"/>
      <c r="I22" s="6"/>
      <c r="J22" s="6"/>
      <c r="K22" s="6"/>
      <c r="L22" s="6"/>
      <c r="M22" s="6"/>
      <c r="N22" s="6"/>
      <c r="O22" s="6"/>
      <c r="P22" s="6"/>
      <c r="Q22" s="6"/>
      <c r="R22" s="6"/>
      <c r="S22" s="6"/>
      <c r="T22" s="6"/>
      <c r="U22" s="6"/>
      <c r="V22" s="6"/>
      <c r="W22" s="6"/>
      <c r="X22" s="6"/>
      <c r="Y22" s="6"/>
      <c r="Z22" s="6"/>
      <c r="AA22" s="6"/>
    </row>
    <row r="23" spans="1:28" ht="15.75" customHeight="1">
      <c r="A23" s="10">
        <v>1020</v>
      </c>
      <c r="B23" s="11" t="s">
        <v>66</v>
      </c>
      <c r="C23" s="9">
        <v>83</v>
      </c>
      <c r="D23" s="9">
        <v>92</v>
      </c>
      <c r="E23" s="9">
        <v>55</v>
      </c>
      <c r="F23" s="8">
        <v>46521</v>
      </c>
      <c r="G23" s="6"/>
      <c r="H23" s="6"/>
      <c r="I23" s="6"/>
      <c r="J23" s="6"/>
      <c r="K23" s="6"/>
      <c r="L23" s="6"/>
      <c r="M23" s="6"/>
      <c r="N23" s="6"/>
      <c r="O23" s="6"/>
      <c r="P23" s="6"/>
      <c r="Q23" s="6"/>
      <c r="R23" s="6"/>
      <c r="S23" s="6"/>
      <c r="T23" s="6"/>
      <c r="U23" s="6"/>
      <c r="V23" s="6"/>
      <c r="W23" s="6"/>
      <c r="X23" s="6"/>
      <c r="Y23" s="6"/>
      <c r="Z23" s="6"/>
      <c r="AA23" s="6"/>
    </row>
    <row r="24" spans="1:28"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spans="1:28" ht="15.75" customHeight="1">
      <c r="A25" s="26" t="s">
        <v>142</v>
      </c>
      <c r="B25" s="28"/>
      <c r="C25" s="28"/>
      <c r="D25" s="28"/>
      <c r="E25" s="28"/>
      <c r="F25" s="28"/>
      <c r="G25" s="28"/>
      <c r="H25" s="28"/>
      <c r="I25" s="28"/>
      <c r="J25" s="28"/>
      <c r="K25" s="19"/>
    </row>
    <row r="26" spans="1:28" ht="15.75" customHeight="1">
      <c r="A26" s="29"/>
      <c r="B26" s="29"/>
      <c r="C26" s="29"/>
      <c r="D26" s="29"/>
      <c r="E26" s="29"/>
      <c r="F26" s="29"/>
      <c r="G26" s="29"/>
      <c r="H26" s="29"/>
      <c r="I26" s="29"/>
      <c r="J26" s="29"/>
      <c r="K26" s="6"/>
    </row>
    <row r="27" spans="1:28" ht="15.75" customHeight="1">
      <c r="A27" s="5" t="s">
        <v>41</v>
      </c>
      <c r="B27" s="5" t="s">
        <v>42</v>
      </c>
      <c r="C27" s="5" t="s">
        <v>43</v>
      </c>
      <c r="D27" s="5" t="s">
        <v>44</v>
      </c>
      <c r="E27" s="5" t="s">
        <v>45</v>
      </c>
      <c r="F27" s="5" t="s">
        <v>46</v>
      </c>
      <c r="G27" s="16" t="s">
        <v>132</v>
      </c>
      <c r="H27" s="14" t="s">
        <v>130</v>
      </c>
      <c r="I27" s="16" t="s">
        <v>131</v>
      </c>
      <c r="J27" s="16" t="s">
        <v>140</v>
      </c>
      <c r="K27" s="6"/>
      <c r="P27" s="6"/>
      <c r="Q27" s="6"/>
      <c r="R27" s="6"/>
      <c r="S27" s="6"/>
      <c r="T27" s="6"/>
      <c r="U27" s="6"/>
      <c r="V27" s="6"/>
      <c r="W27" s="6"/>
      <c r="X27" s="6"/>
      <c r="Y27" s="6"/>
      <c r="Z27" s="6"/>
      <c r="AA27" s="6"/>
    </row>
    <row r="28" spans="1:28" ht="15.75" customHeight="1">
      <c r="A28" s="10">
        <v>1001</v>
      </c>
      <c r="B28" s="11" t="s">
        <v>47</v>
      </c>
      <c r="C28" s="9">
        <v>61</v>
      </c>
      <c r="D28" s="9">
        <v>48</v>
      </c>
      <c r="E28" s="9">
        <v>76</v>
      </c>
      <c r="F28" s="13">
        <v>43101</v>
      </c>
      <c r="G28" s="17">
        <f>$C28+$D28+$E28</f>
        <v>185</v>
      </c>
      <c r="H28" s="30" t="str">
        <f>IF($I28&gt;90%, "A", IF($I28&gt;80%, "B", IF($I28&gt;70%, "C", IF($I28&gt;60%, "D", "F"))))</f>
        <v>D</v>
      </c>
      <c r="I28" s="18">
        <f>$G28/300</f>
        <v>0.6166666666666667</v>
      </c>
      <c r="J28" s="30" t="str">
        <f>IF(AND($C28&gt;80,$D28&gt;80),"YES","NO")</f>
        <v>NO</v>
      </c>
      <c r="K28" s="6"/>
      <c r="L28" s="6"/>
      <c r="M28" s="6"/>
      <c r="N28" s="6"/>
      <c r="O28" s="6"/>
      <c r="P28" s="6"/>
      <c r="Q28" s="6"/>
      <c r="R28" s="6"/>
      <c r="S28" s="6"/>
      <c r="T28" s="6"/>
      <c r="U28" s="6"/>
      <c r="V28" s="6"/>
      <c r="W28" s="6"/>
      <c r="X28" s="6"/>
      <c r="Y28" s="6"/>
      <c r="Z28" s="6"/>
      <c r="AA28" s="6"/>
    </row>
    <row r="29" spans="1:28" ht="15.75" customHeight="1">
      <c r="A29" s="10">
        <v>1002</v>
      </c>
      <c r="B29" s="11" t="s">
        <v>48</v>
      </c>
      <c r="C29" s="9">
        <v>78</v>
      </c>
      <c r="D29" s="9">
        <v>76</v>
      </c>
      <c r="E29" s="9">
        <v>70</v>
      </c>
      <c r="F29" s="8">
        <v>43281</v>
      </c>
      <c r="G29" s="17">
        <f t="shared" ref="G29:G47" si="0">$C29+$D29+$E29</f>
        <v>224</v>
      </c>
      <c r="H29" s="30" t="str">
        <f>IF($I29&gt;90%, "A", IF($I29&gt;80%, "B", IF($I29&gt;70%, "C", IF($I29&gt;60%, "D", "F"))))</f>
        <v>C</v>
      </c>
      <c r="I29" s="18">
        <f t="shared" ref="I29:I47" si="1">$G29/300</f>
        <v>0.7466666666666667</v>
      </c>
      <c r="J29" s="30" t="str">
        <f t="shared" ref="J29:J47" si="2">IF(AND($C29&gt;80,$D29&gt;80),"YES","NO")</f>
        <v>NO</v>
      </c>
      <c r="K29" s="6"/>
      <c r="L29" s="6"/>
      <c r="M29" s="6"/>
      <c r="N29" s="6"/>
      <c r="O29" s="6"/>
      <c r="P29" s="6"/>
      <c r="Q29" s="6"/>
      <c r="R29" s="6"/>
      <c r="S29" s="6"/>
      <c r="T29" s="6"/>
      <c r="U29" s="6"/>
      <c r="V29" s="6"/>
      <c r="W29" s="6"/>
      <c r="X29" s="6"/>
      <c r="Y29" s="6"/>
      <c r="Z29" s="6"/>
      <c r="AA29" s="6"/>
    </row>
    <row r="30" spans="1:28" ht="15.75" customHeight="1">
      <c r="A30" s="10">
        <v>1003</v>
      </c>
      <c r="B30" s="11" t="s">
        <v>49</v>
      </c>
      <c r="C30" s="9">
        <v>97</v>
      </c>
      <c r="D30" s="9">
        <v>60</v>
      </c>
      <c r="E30" s="9">
        <v>51</v>
      </c>
      <c r="F30" s="8">
        <v>43461</v>
      </c>
      <c r="G30" s="17">
        <f t="shared" si="0"/>
        <v>208</v>
      </c>
      <c r="H30" s="30" t="str">
        <f>IF($I30&gt;90%, "A", IF($I30&gt;80%, "B", IF($I30&gt;70%, "C", IF($I30&gt;60%, "D", "F"))))</f>
        <v>D</v>
      </c>
      <c r="I30" s="18">
        <f t="shared" si="1"/>
        <v>0.69333333333333336</v>
      </c>
      <c r="J30" s="30" t="str">
        <f t="shared" si="2"/>
        <v>NO</v>
      </c>
      <c r="K30" s="6"/>
      <c r="L30" s="6"/>
      <c r="M30" s="6"/>
      <c r="N30" s="6"/>
      <c r="O30" s="6"/>
      <c r="P30" s="6"/>
      <c r="Q30" s="6"/>
      <c r="R30" s="6"/>
      <c r="S30" s="6"/>
      <c r="T30" s="6"/>
      <c r="U30" s="6"/>
      <c r="V30" s="6"/>
      <c r="W30" s="6"/>
      <c r="X30" s="6"/>
      <c r="Y30" s="6"/>
      <c r="Z30" s="6"/>
      <c r="AA30" s="6"/>
    </row>
    <row r="31" spans="1:28" ht="15.75" customHeight="1">
      <c r="A31" s="10">
        <v>1004</v>
      </c>
      <c r="B31" s="11" t="s">
        <v>50</v>
      </c>
      <c r="C31" s="9">
        <v>74</v>
      </c>
      <c r="D31" s="9">
        <v>55</v>
      </c>
      <c r="E31" s="9">
        <v>46</v>
      </c>
      <c r="F31" s="8">
        <v>43641</v>
      </c>
      <c r="G31" s="17">
        <f t="shared" si="0"/>
        <v>175</v>
      </c>
      <c r="H31" s="30" t="str">
        <f>IF($I31&gt;90%, "A", IF($I31&gt;80%, "B", IF($I31&gt;70%, "C", IF($I31&gt;60%, "D", "F"))))</f>
        <v>F</v>
      </c>
      <c r="I31" s="18">
        <f t="shared" si="1"/>
        <v>0.58333333333333337</v>
      </c>
      <c r="J31" s="30" t="str">
        <f t="shared" si="2"/>
        <v>NO</v>
      </c>
      <c r="K31" s="6"/>
      <c r="L31" s="6"/>
      <c r="M31" s="6"/>
      <c r="N31" s="6"/>
      <c r="O31" s="6"/>
      <c r="P31" s="6"/>
      <c r="Q31" s="6"/>
      <c r="R31" s="6"/>
      <c r="S31" s="6"/>
      <c r="T31" s="6"/>
      <c r="U31" s="6"/>
      <c r="V31" s="6"/>
      <c r="W31" s="6"/>
      <c r="X31" s="6"/>
      <c r="Y31" s="6"/>
      <c r="Z31" s="6"/>
      <c r="AA31" s="6"/>
    </row>
    <row r="32" spans="1:28" ht="15.75" customHeight="1">
      <c r="A32" s="10">
        <v>1005</v>
      </c>
      <c r="B32" s="11" t="s">
        <v>51</v>
      </c>
      <c r="C32" s="9">
        <v>68</v>
      </c>
      <c r="D32" s="9">
        <v>74</v>
      </c>
      <c r="E32" s="9">
        <v>84</v>
      </c>
      <c r="F32" s="8">
        <v>43821</v>
      </c>
      <c r="G32" s="17">
        <f t="shared" si="0"/>
        <v>226</v>
      </c>
      <c r="H32" s="30" t="str">
        <f>IF($I32&gt;90%, "A", IF($I32&gt;80%, "B", IF($I32&gt;70%, "C", IF($I32&gt;60%, "D", "F"))))</f>
        <v>C</v>
      </c>
      <c r="I32" s="18">
        <f t="shared" si="1"/>
        <v>0.7533333333333333</v>
      </c>
      <c r="J32" s="30" t="str">
        <f t="shared" si="2"/>
        <v>NO</v>
      </c>
      <c r="K32" s="6"/>
      <c r="L32" s="6"/>
      <c r="M32" s="6"/>
      <c r="N32" s="6"/>
      <c r="O32" s="6"/>
      <c r="P32" s="6"/>
      <c r="Q32" s="6"/>
      <c r="R32" s="6"/>
      <c r="S32" s="6"/>
      <c r="T32" s="6"/>
      <c r="U32" s="6"/>
      <c r="V32" s="6"/>
      <c r="W32" s="6"/>
      <c r="X32" s="6"/>
      <c r="Y32" s="6"/>
      <c r="Z32" s="6"/>
      <c r="AA32" s="6"/>
    </row>
    <row r="33" spans="1:27" ht="15.75" customHeight="1">
      <c r="A33" s="10">
        <v>1006</v>
      </c>
      <c r="B33" s="11" t="s">
        <v>52</v>
      </c>
      <c r="C33" s="9">
        <v>80</v>
      </c>
      <c r="D33" s="9">
        <v>70</v>
      </c>
      <c r="E33" s="9">
        <v>65</v>
      </c>
      <c r="F33" s="8">
        <v>44001</v>
      </c>
      <c r="G33" s="17">
        <f t="shared" si="0"/>
        <v>215</v>
      </c>
      <c r="H33" s="30" t="str">
        <f>IF($I33&gt;90%, "A", IF($I33&gt;80%, "B", IF($I33&gt;70%, "C", IF($I33&gt;60%, "D", "F"))))</f>
        <v>C</v>
      </c>
      <c r="I33" s="18">
        <f t="shared" si="1"/>
        <v>0.71666666666666667</v>
      </c>
      <c r="J33" s="30" t="str">
        <f t="shared" si="2"/>
        <v>NO</v>
      </c>
      <c r="K33" s="6"/>
      <c r="L33" s="6"/>
      <c r="M33" s="6"/>
      <c r="N33" s="6"/>
      <c r="O33" s="6"/>
      <c r="P33" s="6"/>
      <c r="Q33" s="6"/>
      <c r="R33" s="6"/>
      <c r="S33" s="6"/>
      <c r="T33" s="6"/>
      <c r="U33" s="6"/>
      <c r="V33" s="6"/>
      <c r="W33" s="6"/>
      <c r="X33" s="6"/>
      <c r="Y33" s="6"/>
      <c r="Z33" s="6"/>
      <c r="AA33" s="6"/>
    </row>
    <row r="34" spans="1:27" ht="15.75" customHeight="1">
      <c r="A34" s="10">
        <v>1007</v>
      </c>
      <c r="B34" s="11" t="s">
        <v>53</v>
      </c>
      <c r="C34" s="9">
        <v>75</v>
      </c>
      <c r="D34" s="9">
        <v>47</v>
      </c>
      <c r="E34" s="9">
        <v>78</v>
      </c>
      <c r="F34" s="8">
        <v>44181</v>
      </c>
      <c r="G34" s="17">
        <f t="shared" si="0"/>
        <v>200</v>
      </c>
      <c r="H34" s="30" t="str">
        <f>IF($I34&gt;90%, "A", IF($I34&gt;80%, "B", IF($I34&gt;70%, "C", IF($I34&gt;60%, "D", "F"))))</f>
        <v>D</v>
      </c>
      <c r="I34" s="18">
        <f t="shared" si="1"/>
        <v>0.66666666666666663</v>
      </c>
      <c r="J34" s="30" t="str">
        <f t="shared" si="2"/>
        <v>NO</v>
      </c>
      <c r="K34" s="6"/>
      <c r="L34" s="6"/>
      <c r="M34" s="6"/>
      <c r="N34" s="6"/>
      <c r="O34" s="6"/>
      <c r="P34" s="6"/>
      <c r="Q34" s="6"/>
      <c r="R34" s="6"/>
      <c r="S34" s="6"/>
      <c r="T34" s="6"/>
      <c r="U34" s="6"/>
      <c r="V34" s="6"/>
      <c r="W34" s="6"/>
      <c r="X34" s="6"/>
      <c r="Y34" s="6"/>
      <c r="Z34" s="6"/>
      <c r="AA34" s="6"/>
    </row>
    <row r="35" spans="1:27" ht="15.75" customHeight="1">
      <c r="A35" s="10">
        <v>1008</v>
      </c>
      <c r="B35" s="11" t="s">
        <v>54</v>
      </c>
      <c r="C35" s="9">
        <v>94</v>
      </c>
      <c r="D35" s="9">
        <v>67</v>
      </c>
      <c r="E35" s="9">
        <v>64</v>
      </c>
      <c r="F35" s="8">
        <v>44361</v>
      </c>
      <c r="G35" s="17">
        <f t="shared" si="0"/>
        <v>225</v>
      </c>
      <c r="H35" s="30" t="str">
        <f>IF($I35&gt;90%, "A", IF($I35&gt;80%, "B", IF($I35&gt;70%, "C", IF($I35&gt;60%, "D", "F"))))</f>
        <v>C</v>
      </c>
      <c r="I35" s="18">
        <f t="shared" si="1"/>
        <v>0.75</v>
      </c>
      <c r="J35" s="30" t="str">
        <f t="shared" si="2"/>
        <v>NO</v>
      </c>
      <c r="K35" s="6"/>
      <c r="L35" s="6"/>
      <c r="M35" s="6"/>
      <c r="N35" s="6"/>
      <c r="O35" s="6"/>
      <c r="P35" s="6"/>
      <c r="Q35" s="6"/>
      <c r="R35" s="6"/>
      <c r="S35" s="6"/>
      <c r="T35" s="6"/>
      <c r="U35" s="6"/>
      <c r="V35" s="6"/>
      <c r="W35" s="6"/>
      <c r="X35" s="6"/>
      <c r="Y35" s="6"/>
      <c r="Z35" s="6"/>
      <c r="AA35" s="6"/>
    </row>
    <row r="36" spans="1:27" ht="15.75" customHeight="1">
      <c r="A36" s="10">
        <v>1009</v>
      </c>
      <c r="B36" s="11" t="s">
        <v>55</v>
      </c>
      <c r="C36" s="9">
        <v>41</v>
      </c>
      <c r="D36" s="9">
        <v>75</v>
      </c>
      <c r="E36" s="9">
        <v>56</v>
      </c>
      <c r="F36" s="8">
        <v>44541</v>
      </c>
      <c r="G36" s="17">
        <f t="shared" si="0"/>
        <v>172</v>
      </c>
      <c r="H36" s="30" t="str">
        <f>IF($I36&gt;90%, "A", IF($I36&gt;80%, "B", IF($I36&gt;70%, "C", IF($I36&gt;60%, "D", "F"))))</f>
        <v>F</v>
      </c>
      <c r="I36" s="18">
        <f t="shared" si="1"/>
        <v>0.57333333333333336</v>
      </c>
      <c r="J36" s="30" t="str">
        <f t="shared" si="2"/>
        <v>NO</v>
      </c>
      <c r="K36" s="6"/>
      <c r="L36" s="6"/>
      <c r="M36" s="6"/>
      <c r="N36" s="6"/>
      <c r="O36" s="6"/>
      <c r="P36" s="6"/>
      <c r="Q36" s="6"/>
      <c r="R36" s="6"/>
      <c r="S36" s="6"/>
      <c r="T36" s="6"/>
      <c r="U36" s="6"/>
      <c r="V36" s="6"/>
      <c r="W36" s="6"/>
      <c r="X36" s="6"/>
      <c r="Y36" s="6"/>
      <c r="Z36" s="6"/>
      <c r="AA36" s="6"/>
    </row>
    <row r="37" spans="1:27" ht="15.75" customHeight="1">
      <c r="A37" s="10">
        <v>1010</v>
      </c>
      <c r="B37" s="11" t="s">
        <v>56</v>
      </c>
      <c r="C37" s="9">
        <v>98</v>
      </c>
      <c r="D37" s="9">
        <v>54</v>
      </c>
      <c r="E37" s="9">
        <v>58</v>
      </c>
      <c r="F37" s="8">
        <v>44721</v>
      </c>
      <c r="G37" s="17">
        <f t="shared" si="0"/>
        <v>210</v>
      </c>
      <c r="H37" s="30" t="str">
        <f>IF($I37&gt;90%, "A", IF($I37&gt;80%, "B", IF($I37&gt;70%, "C", IF($I37&gt;60%, "D", "F"))))</f>
        <v>D</v>
      </c>
      <c r="I37" s="18">
        <f t="shared" si="1"/>
        <v>0.7</v>
      </c>
      <c r="J37" s="30" t="str">
        <f t="shared" si="2"/>
        <v>NO</v>
      </c>
      <c r="K37" s="6"/>
      <c r="L37" s="6"/>
      <c r="M37" s="6"/>
      <c r="N37" s="6"/>
      <c r="O37" s="6"/>
      <c r="P37" s="6"/>
      <c r="Q37" s="6"/>
      <c r="R37" s="6"/>
      <c r="S37" s="6"/>
      <c r="T37" s="6"/>
      <c r="U37" s="6"/>
      <c r="V37" s="6"/>
      <c r="W37" s="6"/>
      <c r="X37" s="6"/>
      <c r="Y37" s="6"/>
      <c r="Z37" s="6"/>
      <c r="AA37" s="6"/>
    </row>
    <row r="38" spans="1:27" ht="15.75" customHeight="1">
      <c r="A38" s="10">
        <v>1011</v>
      </c>
      <c r="B38" s="11" t="s">
        <v>57</v>
      </c>
      <c r="C38" s="9">
        <v>73</v>
      </c>
      <c r="D38" s="9">
        <v>79</v>
      </c>
      <c r="E38" s="9">
        <v>53</v>
      </c>
      <c r="F38" s="8">
        <v>44901</v>
      </c>
      <c r="G38" s="17">
        <f t="shared" si="0"/>
        <v>205</v>
      </c>
      <c r="H38" s="30" t="str">
        <f>IF($I38&gt;90%, "A", IF($I38&gt;80%, "B", IF($I38&gt;70%, "C", IF($I38&gt;60%, "D", "F"))))</f>
        <v>D</v>
      </c>
      <c r="I38" s="18">
        <f t="shared" si="1"/>
        <v>0.68333333333333335</v>
      </c>
      <c r="J38" s="30" t="str">
        <f t="shared" si="2"/>
        <v>NO</v>
      </c>
      <c r="K38" s="6"/>
      <c r="L38" s="6"/>
      <c r="M38" s="6"/>
      <c r="N38" s="6"/>
      <c r="O38" s="6"/>
      <c r="P38" s="6"/>
      <c r="Q38" s="6"/>
      <c r="R38" s="6"/>
      <c r="S38" s="6"/>
      <c r="T38" s="6"/>
      <c r="U38" s="6"/>
      <c r="V38" s="6"/>
      <c r="W38" s="6"/>
      <c r="X38" s="6"/>
      <c r="Y38" s="6"/>
      <c r="Z38" s="6"/>
      <c r="AA38" s="6"/>
    </row>
    <row r="39" spans="1:27" ht="15.75" customHeight="1">
      <c r="A39" s="10">
        <v>1012</v>
      </c>
      <c r="B39" s="11" t="s">
        <v>58</v>
      </c>
      <c r="C39" s="9">
        <v>85</v>
      </c>
      <c r="D39" s="9">
        <v>89</v>
      </c>
      <c r="E39" s="9">
        <v>79</v>
      </c>
      <c r="F39" s="8">
        <v>45081</v>
      </c>
      <c r="G39" s="17">
        <f t="shared" si="0"/>
        <v>253</v>
      </c>
      <c r="H39" s="30" t="str">
        <f>IF($I39&gt;90%, "A", IF($I39&gt;80%, "B", IF($I39&gt;70%, "C", IF($I39&gt;60%, "D", "F"))))</f>
        <v>B</v>
      </c>
      <c r="I39" s="18">
        <f t="shared" si="1"/>
        <v>0.84333333333333338</v>
      </c>
      <c r="J39" s="30" t="str">
        <f t="shared" si="2"/>
        <v>YES</v>
      </c>
      <c r="K39" s="6"/>
      <c r="L39" s="6"/>
      <c r="M39" s="6"/>
      <c r="N39" s="6"/>
      <c r="O39" s="6"/>
      <c r="P39" s="6"/>
      <c r="Q39" s="6"/>
      <c r="R39" s="6"/>
      <c r="S39" s="6"/>
      <c r="T39" s="6"/>
      <c r="U39" s="6"/>
      <c r="V39" s="6"/>
      <c r="W39" s="6"/>
      <c r="X39" s="6"/>
      <c r="Y39" s="6"/>
      <c r="Z39" s="6"/>
      <c r="AA39" s="6"/>
    </row>
    <row r="40" spans="1:27" ht="15.75" customHeight="1">
      <c r="A40" s="10">
        <v>1013</v>
      </c>
      <c r="B40" s="11" t="s">
        <v>59</v>
      </c>
      <c r="C40" s="9">
        <v>98</v>
      </c>
      <c r="D40" s="9">
        <v>90</v>
      </c>
      <c r="E40" s="9">
        <v>97</v>
      </c>
      <c r="F40" s="8">
        <v>45261</v>
      </c>
      <c r="G40" s="17">
        <f t="shared" si="0"/>
        <v>285</v>
      </c>
      <c r="H40" s="30" t="str">
        <f>IF($I40&gt;90%, "A", IF($I40&gt;80%, "B", IF($I40&gt;70%, "C", IF($I40&gt;60%, "D", "F"))))</f>
        <v>A</v>
      </c>
      <c r="I40" s="18">
        <f t="shared" si="1"/>
        <v>0.95</v>
      </c>
      <c r="J40" s="30" t="str">
        <f t="shared" si="2"/>
        <v>YES</v>
      </c>
      <c r="K40" s="6"/>
      <c r="L40" s="6"/>
      <c r="M40" s="6"/>
      <c r="N40" s="6"/>
      <c r="O40" s="6"/>
      <c r="P40" s="6"/>
      <c r="Q40" s="6"/>
      <c r="R40" s="6"/>
      <c r="S40" s="6"/>
      <c r="T40" s="6"/>
      <c r="U40" s="6"/>
      <c r="V40" s="6"/>
      <c r="W40" s="6"/>
      <c r="X40" s="6"/>
      <c r="Y40" s="6"/>
      <c r="Z40" s="6"/>
      <c r="AA40" s="6"/>
    </row>
    <row r="41" spans="1:27" ht="15.75" customHeight="1">
      <c r="A41" s="10">
        <v>1014</v>
      </c>
      <c r="B41" s="11" t="s">
        <v>60</v>
      </c>
      <c r="C41" s="9">
        <v>93</v>
      </c>
      <c r="D41" s="9">
        <v>40</v>
      </c>
      <c r="E41" s="9">
        <v>44</v>
      </c>
      <c r="F41" s="8">
        <v>45441</v>
      </c>
      <c r="G41" s="17">
        <f t="shared" si="0"/>
        <v>177</v>
      </c>
      <c r="H41" s="30" t="str">
        <f>IF($I41&gt;90%, "A", IF($I41&gt;80%, "B", IF($I41&gt;70%, "C", IF($I41&gt;60%, "D", "F"))))</f>
        <v>F</v>
      </c>
      <c r="I41" s="18">
        <f t="shared" si="1"/>
        <v>0.59</v>
      </c>
      <c r="J41" s="30" t="str">
        <f t="shared" si="2"/>
        <v>NO</v>
      </c>
      <c r="K41" s="6"/>
      <c r="L41" s="6"/>
      <c r="M41" s="6"/>
      <c r="N41" s="6"/>
      <c r="O41" s="6"/>
      <c r="P41" s="6"/>
      <c r="Q41" s="6"/>
      <c r="R41" s="6"/>
      <c r="S41" s="6"/>
      <c r="T41" s="6"/>
      <c r="U41" s="6"/>
      <c r="V41" s="6"/>
      <c r="W41" s="6"/>
      <c r="X41" s="6"/>
      <c r="Y41" s="6"/>
      <c r="Z41" s="6"/>
      <c r="AA41" s="6"/>
    </row>
    <row r="42" spans="1:27" ht="15.75" customHeight="1">
      <c r="A42" s="10">
        <v>1015</v>
      </c>
      <c r="B42" s="11" t="s">
        <v>61</v>
      </c>
      <c r="C42" s="9">
        <v>70</v>
      </c>
      <c r="D42" s="9">
        <v>51</v>
      </c>
      <c r="E42" s="9">
        <v>75</v>
      </c>
      <c r="F42" s="8">
        <v>45621</v>
      </c>
      <c r="G42" s="17">
        <f t="shared" si="0"/>
        <v>196</v>
      </c>
      <c r="H42" s="30" t="str">
        <f>IF($I42&gt;90%, "A", IF($I42&gt;80%, "B", IF($I42&gt;70%, "C", IF($I42&gt;60%, "D", "F"))))</f>
        <v>D</v>
      </c>
      <c r="I42" s="18">
        <f t="shared" si="1"/>
        <v>0.65333333333333332</v>
      </c>
      <c r="J42" s="30" t="str">
        <f t="shared" si="2"/>
        <v>NO</v>
      </c>
      <c r="K42" s="6"/>
      <c r="L42" s="6"/>
      <c r="M42" s="6"/>
      <c r="N42" s="6"/>
      <c r="O42" s="6"/>
      <c r="P42" s="6"/>
      <c r="Q42" s="6"/>
      <c r="R42" s="6"/>
      <c r="S42" s="6"/>
      <c r="T42" s="6"/>
      <c r="U42" s="6"/>
      <c r="V42" s="6"/>
      <c r="W42" s="6"/>
      <c r="X42" s="6"/>
      <c r="Y42" s="6"/>
      <c r="Z42" s="6"/>
      <c r="AA42" s="6"/>
    </row>
    <row r="43" spans="1:27" ht="15.75" customHeight="1">
      <c r="A43" s="10">
        <v>1016</v>
      </c>
      <c r="B43" s="11" t="s">
        <v>62</v>
      </c>
      <c r="C43" s="9">
        <v>98</v>
      </c>
      <c r="D43" s="9">
        <v>77</v>
      </c>
      <c r="E43" s="9">
        <v>60</v>
      </c>
      <c r="F43" s="8">
        <v>45801</v>
      </c>
      <c r="G43" s="17">
        <f t="shared" si="0"/>
        <v>235</v>
      </c>
      <c r="H43" s="30" t="str">
        <f>IF($I43&gt;90%, "A", IF($I43&gt;80%, "B", IF($I43&gt;70%, "C", IF($I43&gt;60%, "D", "F"))))</f>
        <v>C</v>
      </c>
      <c r="I43" s="18">
        <f t="shared" si="1"/>
        <v>0.78333333333333333</v>
      </c>
      <c r="J43" s="30" t="str">
        <f t="shared" si="2"/>
        <v>NO</v>
      </c>
      <c r="K43" s="6"/>
      <c r="L43" s="6"/>
      <c r="M43" s="6"/>
      <c r="N43" s="6"/>
      <c r="O43" s="6"/>
      <c r="P43" s="6"/>
      <c r="Q43" s="6"/>
      <c r="R43" s="6"/>
      <c r="S43" s="6"/>
      <c r="T43" s="6"/>
      <c r="U43" s="6"/>
      <c r="V43" s="6"/>
      <c r="W43" s="6"/>
      <c r="X43" s="6"/>
      <c r="Y43" s="6"/>
      <c r="Z43" s="6"/>
      <c r="AA43" s="6"/>
    </row>
    <row r="44" spans="1:27" ht="15.75" customHeight="1">
      <c r="A44" s="10">
        <v>1017</v>
      </c>
      <c r="B44" s="11" t="s">
        <v>63</v>
      </c>
      <c r="C44" s="9">
        <v>66</v>
      </c>
      <c r="D44" s="9">
        <v>59</v>
      </c>
      <c r="E44" s="9">
        <v>40</v>
      </c>
      <c r="F44" s="8">
        <v>45981</v>
      </c>
      <c r="G44" s="17">
        <f t="shared" si="0"/>
        <v>165</v>
      </c>
      <c r="H44" s="30" t="str">
        <f>IF($I44&gt;90%, "A", IF($I44&gt;80%, "B", IF($I44&gt;70%, "C", IF($I44&gt;60%, "D", "F"))))</f>
        <v>F</v>
      </c>
      <c r="I44" s="18">
        <f t="shared" si="1"/>
        <v>0.55000000000000004</v>
      </c>
      <c r="J44" s="30" t="str">
        <f t="shared" si="2"/>
        <v>NO</v>
      </c>
      <c r="K44" s="6"/>
      <c r="L44" s="6"/>
      <c r="M44" s="6"/>
      <c r="N44" s="6"/>
      <c r="O44" s="6"/>
      <c r="P44" s="6"/>
      <c r="Q44" s="6"/>
      <c r="R44" s="6"/>
      <c r="S44" s="6"/>
      <c r="T44" s="6"/>
      <c r="U44" s="6"/>
      <c r="V44" s="6"/>
      <c r="W44" s="6"/>
      <c r="X44" s="6"/>
      <c r="Y44" s="6"/>
      <c r="Z44" s="6"/>
      <c r="AA44" s="6"/>
    </row>
    <row r="45" spans="1:27" ht="15.75" customHeight="1">
      <c r="A45" s="10">
        <v>1018</v>
      </c>
      <c r="B45" s="11" t="s">
        <v>64</v>
      </c>
      <c r="C45" s="9">
        <v>82</v>
      </c>
      <c r="D45" s="9">
        <v>48</v>
      </c>
      <c r="E45" s="9">
        <v>79</v>
      </c>
      <c r="F45" s="8">
        <v>46161</v>
      </c>
      <c r="G45" s="17">
        <f t="shared" si="0"/>
        <v>209</v>
      </c>
      <c r="H45" s="30" t="str">
        <f>IF($I45&gt;90%, "A", IF($I45&gt;80%, "B", IF($I45&gt;70%, "C", IF($I45&gt;60%, "D", "F"))))</f>
        <v>D</v>
      </c>
      <c r="I45" s="18">
        <f t="shared" si="1"/>
        <v>0.69666666666666666</v>
      </c>
      <c r="J45" s="30" t="str">
        <f t="shared" si="2"/>
        <v>NO</v>
      </c>
      <c r="K45" s="6"/>
      <c r="L45" s="6"/>
      <c r="M45" s="6"/>
      <c r="N45" s="6"/>
      <c r="O45" s="6"/>
      <c r="P45" s="6"/>
      <c r="Q45" s="6"/>
      <c r="R45" s="6"/>
      <c r="S45" s="6"/>
      <c r="T45" s="6"/>
      <c r="U45" s="6"/>
      <c r="V45" s="6"/>
      <c r="W45" s="6"/>
      <c r="X45" s="6"/>
      <c r="Y45" s="6"/>
      <c r="Z45" s="6"/>
      <c r="AA45" s="6"/>
    </row>
    <row r="46" spans="1:27" ht="15.75" customHeight="1">
      <c r="A46" s="10">
        <v>1019</v>
      </c>
      <c r="B46" s="11" t="s">
        <v>65</v>
      </c>
      <c r="C46" s="9">
        <v>90</v>
      </c>
      <c r="D46" s="9">
        <v>78</v>
      </c>
      <c r="E46" s="9">
        <v>60</v>
      </c>
      <c r="F46" s="8">
        <v>46341</v>
      </c>
      <c r="G46" s="17">
        <f t="shared" si="0"/>
        <v>228</v>
      </c>
      <c r="H46" s="30" t="str">
        <f>IF($I46&gt;90%, "A", IF($I46&gt;80%, "B", IF($I46&gt;70%, "C", IF($I46&gt;60%, "D", "F"))))</f>
        <v>C</v>
      </c>
      <c r="I46" s="18">
        <f t="shared" si="1"/>
        <v>0.76</v>
      </c>
      <c r="J46" s="30" t="str">
        <f t="shared" si="2"/>
        <v>NO</v>
      </c>
      <c r="K46" s="6"/>
      <c r="L46" s="6"/>
      <c r="M46" s="6"/>
      <c r="N46" s="6"/>
      <c r="O46" s="6"/>
      <c r="P46" s="6"/>
      <c r="Q46" s="6"/>
      <c r="R46" s="6"/>
      <c r="S46" s="6"/>
      <c r="T46" s="6"/>
      <c r="U46" s="6"/>
      <c r="V46" s="6"/>
      <c r="W46" s="6"/>
      <c r="X46" s="6"/>
      <c r="Y46" s="6"/>
      <c r="Z46" s="6"/>
      <c r="AA46" s="6"/>
    </row>
    <row r="47" spans="1:27" ht="15.75" customHeight="1">
      <c r="A47" s="10">
        <v>1020</v>
      </c>
      <c r="B47" s="11" t="s">
        <v>66</v>
      </c>
      <c r="C47" s="9">
        <v>83</v>
      </c>
      <c r="D47" s="9">
        <v>92</v>
      </c>
      <c r="E47" s="9">
        <v>55</v>
      </c>
      <c r="F47" s="8">
        <v>46521</v>
      </c>
      <c r="G47" s="17">
        <f t="shared" si="0"/>
        <v>230</v>
      </c>
      <c r="H47" s="30" t="str">
        <f>IF($I47&gt;90%, "A", IF($I47&gt;80%, "B", IF($I47&gt;70%, "C", IF($I47&gt;60%, "D", "F"))))</f>
        <v>C</v>
      </c>
      <c r="I47" s="18">
        <f t="shared" si="1"/>
        <v>0.76666666666666672</v>
      </c>
      <c r="J47" s="30" t="str">
        <f t="shared" si="2"/>
        <v>YES</v>
      </c>
      <c r="K47" s="6"/>
      <c r="L47" s="6"/>
      <c r="M47" s="6"/>
      <c r="N47" s="6"/>
      <c r="O47" s="6"/>
      <c r="P47" s="6"/>
      <c r="Q47" s="6"/>
      <c r="R47" s="6"/>
      <c r="S47" s="6"/>
      <c r="T47" s="6"/>
      <c r="U47" s="6"/>
      <c r="V47" s="6"/>
      <c r="W47" s="6"/>
      <c r="X47" s="6"/>
      <c r="Y47" s="6"/>
      <c r="Z47" s="6"/>
      <c r="AA47" s="6"/>
    </row>
    <row r="48" spans="1:27" ht="15.75" customHeight="1">
      <c r="A48" s="25"/>
      <c r="B48" s="6"/>
      <c r="C48" s="6"/>
      <c r="D48" s="6"/>
      <c r="E48" s="6"/>
      <c r="F48" s="6"/>
      <c r="G48" s="6"/>
      <c r="H48" s="6"/>
      <c r="I48" s="6"/>
      <c r="J48" s="6"/>
      <c r="K48" s="6"/>
      <c r="L48" s="6"/>
      <c r="M48" s="6"/>
      <c r="N48" s="6"/>
      <c r="O48" s="6"/>
      <c r="P48" s="6"/>
      <c r="Q48" s="6"/>
      <c r="R48" s="6"/>
      <c r="S48" s="6"/>
      <c r="T48" s="6"/>
      <c r="U48" s="6"/>
      <c r="V48" s="6"/>
      <c r="W48" s="6"/>
      <c r="X48" s="6"/>
      <c r="Y48" s="6"/>
      <c r="Z48" s="6"/>
      <c r="AA48" s="6"/>
    </row>
    <row r="49" spans="1:27" ht="15.75" customHeight="1">
      <c r="A49" s="27" t="s">
        <v>141</v>
      </c>
      <c r="B49" s="27"/>
      <c r="C49" s="26">
        <f>COUNTIFS(Maths,"&gt;50")</f>
        <v>19</v>
      </c>
      <c r="D49" s="6"/>
      <c r="E49" s="32" t="s">
        <v>143</v>
      </c>
      <c r="F49" s="32"/>
      <c r="G49" s="33">
        <f>AVERAGEIFS(Science,Science,"&gt;60")</f>
        <v>78.818181818181813</v>
      </c>
      <c r="H49" s="34"/>
      <c r="I49" s="6"/>
      <c r="J49" s="6"/>
      <c r="K49" s="6"/>
      <c r="L49" s="6"/>
      <c r="M49" s="6"/>
      <c r="N49" s="6"/>
      <c r="O49" s="6"/>
      <c r="P49" s="6"/>
      <c r="Q49" s="6"/>
      <c r="R49" s="6"/>
      <c r="S49" s="6"/>
      <c r="T49" s="6"/>
      <c r="U49" s="6"/>
      <c r="V49" s="6"/>
      <c r="W49" s="6"/>
      <c r="X49" s="6"/>
      <c r="Y49" s="6"/>
      <c r="Z49" s="6"/>
      <c r="AA49" s="6"/>
    </row>
    <row r="50" spans="1:27" ht="15.75" customHeight="1">
      <c r="A50" s="27"/>
      <c r="B50" s="27"/>
      <c r="C50" s="26"/>
      <c r="D50" s="6"/>
      <c r="E50" s="32"/>
      <c r="F50" s="32"/>
      <c r="G50" s="33"/>
      <c r="H50" s="34"/>
      <c r="I50" s="6"/>
      <c r="J50" s="6"/>
      <c r="K50" s="6"/>
      <c r="L50" s="6"/>
      <c r="M50" s="6"/>
      <c r="N50" s="6"/>
      <c r="O50" s="6"/>
      <c r="P50" s="6"/>
      <c r="Q50" s="6"/>
      <c r="R50" s="6"/>
      <c r="S50" s="6"/>
      <c r="T50" s="6"/>
      <c r="U50" s="6"/>
      <c r="V50" s="6"/>
      <c r="W50" s="6"/>
      <c r="X50" s="6"/>
      <c r="Y50" s="6"/>
      <c r="Z50" s="6"/>
      <c r="AA50" s="6"/>
    </row>
    <row r="51" spans="1:27" ht="15.75" customHeight="1"/>
    <row r="52" spans="1:27"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ht="15.75" customHeight="1">
      <c r="A53" s="23" t="s">
        <v>144</v>
      </c>
      <c r="B53" s="23"/>
      <c r="C53" s="6"/>
      <c r="D53" s="6"/>
      <c r="E53" s="23" t="s">
        <v>169</v>
      </c>
      <c r="F53" s="23"/>
      <c r="G53" s="6"/>
      <c r="H53" s="6"/>
      <c r="I53" s="6"/>
      <c r="J53" s="6"/>
      <c r="K53" s="6"/>
      <c r="L53" s="6"/>
      <c r="M53" s="6"/>
      <c r="N53" s="6"/>
      <c r="O53" s="6"/>
      <c r="P53" s="6"/>
      <c r="Q53" s="6"/>
      <c r="R53" s="6"/>
      <c r="S53" s="6"/>
      <c r="T53" s="6"/>
      <c r="U53" s="6"/>
      <c r="V53" s="6"/>
      <c r="W53" s="6"/>
      <c r="X53" s="6"/>
      <c r="Y53" s="6"/>
      <c r="Z53" s="6"/>
      <c r="AA53" s="6"/>
    </row>
    <row r="54" spans="1:27" ht="15.75" customHeight="1">
      <c r="A54" s="24"/>
      <c r="B54" s="24"/>
      <c r="C54" s="6"/>
      <c r="D54" s="6"/>
      <c r="E54" s="23"/>
      <c r="F54" s="23"/>
      <c r="G54" s="6"/>
      <c r="H54" s="6"/>
      <c r="I54" s="6"/>
      <c r="J54" s="6"/>
      <c r="K54" s="6"/>
      <c r="L54" s="6"/>
      <c r="M54" s="6"/>
      <c r="N54" s="6"/>
      <c r="O54" s="6"/>
      <c r="P54" s="6"/>
      <c r="Q54" s="6"/>
      <c r="R54" s="6"/>
      <c r="S54" s="6"/>
      <c r="T54" s="6"/>
      <c r="U54" s="6"/>
      <c r="V54" s="6"/>
      <c r="W54" s="6"/>
      <c r="X54" s="6"/>
      <c r="Y54" s="6"/>
      <c r="Z54" s="6"/>
      <c r="AA54" s="6"/>
    </row>
    <row r="55" spans="1:27" ht="15.75" customHeight="1">
      <c r="A55" s="5" t="s">
        <v>41</v>
      </c>
      <c r="B55" s="5" t="s">
        <v>42</v>
      </c>
      <c r="C55" s="6"/>
      <c r="D55" s="6"/>
      <c r="E55" s="55" t="s">
        <v>170</v>
      </c>
      <c r="F55" s="55" t="s">
        <v>171</v>
      </c>
      <c r="G55" s="6"/>
      <c r="H55" s="6"/>
      <c r="I55" s="6"/>
      <c r="J55" s="6"/>
      <c r="K55" s="6"/>
      <c r="L55" s="6"/>
      <c r="M55" s="6"/>
      <c r="N55" s="6"/>
      <c r="O55" s="6"/>
      <c r="P55" s="6"/>
      <c r="Q55" s="6"/>
      <c r="R55" s="6"/>
      <c r="S55" s="6"/>
      <c r="T55" s="6"/>
      <c r="U55" s="6"/>
      <c r="V55" s="6"/>
      <c r="W55" s="6"/>
      <c r="X55" s="6"/>
      <c r="Y55" s="6"/>
      <c r="Z55" s="6"/>
      <c r="AA55" s="6"/>
    </row>
    <row r="56" spans="1:27" ht="15.75" customHeight="1">
      <c r="A56" s="10">
        <v>1019</v>
      </c>
      <c r="B56" s="35" t="str">
        <f xml:space="preserve"> VLOOKUP($A$56, $A$28:$B$47, 2, FALSE)</f>
        <v>Student 19</v>
      </c>
      <c r="C56" s="6"/>
      <c r="D56" s="6"/>
      <c r="E56" s="54" t="s">
        <v>172</v>
      </c>
      <c r="F56" s="30" cm="1">
        <f t="array" aca="1" ref="F56" ca="1">INDIRECT(E56)</f>
        <v>61</v>
      </c>
      <c r="G56" s="6"/>
      <c r="H56" s="6"/>
      <c r="I56" s="6"/>
      <c r="J56" s="6"/>
      <c r="K56" s="6"/>
      <c r="L56" s="6"/>
      <c r="M56" s="6"/>
      <c r="N56" s="6"/>
      <c r="O56" s="6"/>
      <c r="P56" s="6"/>
      <c r="Q56" s="6"/>
      <c r="R56" s="6"/>
      <c r="S56" s="6"/>
      <c r="T56" s="6"/>
      <c r="U56" s="6"/>
      <c r="V56" s="6"/>
      <c r="W56" s="6"/>
      <c r="X56" s="6"/>
      <c r="Y56" s="6"/>
      <c r="Z56" s="6"/>
      <c r="AA56" s="6"/>
    </row>
    <row r="57" spans="1:27" ht="15.75" customHeight="1">
      <c r="A57" s="69"/>
      <c r="G57" s="6"/>
      <c r="H57" s="6"/>
      <c r="I57" s="6"/>
      <c r="J57" s="6"/>
      <c r="K57" s="6"/>
      <c r="L57" s="6"/>
      <c r="M57" s="6"/>
      <c r="N57" s="6"/>
      <c r="O57" s="6"/>
      <c r="P57" s="6"/>
      <c r="Q57" s="6"/>
      <c r="R57" s="6"/>
      <c r="S57" s="6"/>
      <c r="T57" s="6"/>
      <c r="U57" s="6"/>
      <c r="V57" s="6"/>
      <c r="W57" s="6"/>
      <c r="X57" s="6"/>
      <c r="Y57" s="6"/>
      <c r="Z57" s="6"/>
      <c r="AA57" s="6"/>
    </row>
    <row r="58" spans="1:27"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15.75" customHeight="1">
      <c r="A59" s="23" t="s">
        <v>190</v>
      </c>
      <c r="B59" s="23"/>
      <c r="C59" s="23"/>
      <c r="D59" s="23"/>
      <c r="E59" s="23"/>
      <c r="F59" s="23"/>
      <c r="G59" s="23"/>
      <c r="H59" s="23"/>
      <c r="J59" s="6"/>
      <c r="K59" s="6"/>
      <c r="L59" s="6"/>
      <c r="M59" s="6"/>
      <c r="N59" s="6"/>
      <c r="O59" s="6"/>
      <c r="P59" s="6"/>
      <c r="Q59" s="6"/>
      <c r="R59" s="6"/>
      <c r="S59" s="6"/>
      <c r="T59" s="6"/>
      <c r="U59" s="6"/>
      <c r="V59" s="6"/>
      <c r="W59" s="6"/>
      <c r="X59" s="6"/>
      <c r="Y59" s="6"/>
      <c r="Z59" s="6"/>
      <c r="AA59" s="6"/>
    </row>
    <row r="60" spans="1:27" ht="15.75" customHeight="1">
      <c r="A60" s="24"/>
      <c r="B60" s="24"/>
      <c r="C60" s="24"/>
      <c r="D60" s="24"/>
      <c r="E60" s="24"/>
      <c r="F60" s="24"/>
      <c r="G60" s="24"/>
      <c r="H60" s="24"/>
      <c r="J60" s="6"/>
      <c r="K60" s="6"/>
      <c r="L60" s="6"/>
      <c r="M60" s="6"/>
      <c r="N60" s="6"/>
      <c r="O60" s="6"/>
      <c r="P60" s="6"/>
      <c r="Q60" s="6"/>
      <c r="R60" s="6"/>
      <c r="S60" s="6"/>
      <c r="T60" s="6"/>
      <c r="U60" s="6"/>
      <c r="V60" s="6"/>
      <c r="W60" s="6"/>
      <c r="X60" s="6"/>
      <c r="Y60" s="6"/>
      <c r="Z60" s="6"/>
      <c r="AA60" s="6"/>
    </row>
    <row r="61" spans="1:27" ht="15.75" customHeight="1">
      <c r="A61" s="14" t="s">
        <v>41</v>
      </c>
      <c r="B61" s="14" t="s">
        <v>42</v>
      </c>
      <c r="C61" s="14" t="s">
        <v>43</v>
      </c>
      <c r="D61" s="14" t="s">
        <v>44</v>
      </c>
      <c r="E61" s="14" t="s">
        <v>45</v>
      </c>
      <c r="F61" s="14" t="s">
        <v>46</v>
      </c>
      <c r="G61" s="16" t="s">
        <v>132</v>
      </c>
      <c r="H61" s="16" t="s">
        <v>130</v>
      </c>
      <c r="J61" s="6"/>
      <c r="K61" s="6"/>
      <c r="L61" s="6"/>
      <c r="M61" s="6"/>
      <c r="N61" s="6"/>
      <c r="O61" s="6"/>
      <c r="P61" s="6"/>
      <c r="Q61" s="6"/>
      <c r="R61" s="6"/>
      <c r="S61" s="6"/>
      <c r="T61" s="6"/>
      <c r="U61" s="6"/>
      <c r="V61" s="6"/>
      <c r="W61" s="6"/>
      <c r="X61" s="6"/>
      <c r="Y61" s="6"/>
      <c r="Z61" s="6"/>
      <c r="AA61" s="6"/>
    </row>
    <row r="62" spans="1:27" ht="15.75" customHeight="1">
      <c r="A62" s="30" cm="1">
        <f t="array" ref="A62:H63">_xlfn._xlws.FILTER($A$28:$H$47,$I28:$I47&gt;80%)</f>
        <v>1012</v>
      </c>
      <c r="B62" s="30" t="str">
        <v>Student 12</v>
      </c>
      <c r="C62" s="30">
        <v>85</v>
      </c>
      <c r="D62" s="30">
        <v>89</v>
      </c>
      <c r="E62" s="30">
        <v>79</v>
      </c>
      <c r="F62" s="30">
        <v>45081</v>
      </c>
      <c r="G62" s="30">
        <v>253</v>
      </c>
      <c r="H62" s="30" t="str">
        <v>B</v>
      </c>
      <c r="J62" s="6"/>
      <c r="K62" s="6"/>
      <c r="L62" s="6"/>
      <c r="M62" s="6"/>
      <c r="N62" s="6"/>
      <c r="O62" s="6"/>
      <c r="P62" s="6"/>
      <c r="Q62" s="6"/>
      <c r="R62" s="6"/>
      <c r="S62" s="6"/>
      <c r="T62" s="6"/>
      <c r="U62" s="6"/>
      <c r="V62" s="6"/>
      <c r="W62" s="6"/>
      <c r="X62" s="6"/>
      <c r="Y62" s="6"/>
      <c r="Z62" s="6"/>
      <c r="AA62" s="6"/>
    </row>
    <row r="63" spans="1:27" ht="15.75" customHeight="1">
      <c r="A63" s="30">
        <v>1013</v>
      </c>
      <c r="B63" s="30" t="str">
        <v>Student 13</v>
      </c>
      <c r="C63" s="30">
        <v>98</v>
      </c>
      <c r="D63" s="30">
        <v>90</v>
      </c>
      <c r="E63" s="30">
        <v>97</v>
      </c>
      <c r="F63" s="30">
        <v>45261</v>
      </c>
      <c r="G63" s="30">
        <v>285</v>
      </c>
      <c r="H63" s="30" t="str">
        <v>A</v>
      </c>
      <c r="J63" s="6"/>
      <c r="K63" s="6"/>
      <c r="L63" s="6"/>
      <c r="M63" s="6"/>
      <c r="N63" s="6"/>
      <c r="O63" s="6"/>
      <c r="P63" s="6"/>
      <c r="Q63" s="6"/>
      <c r="R63" s="6"/>
      <c r="S63" s="6"/>
      <c r="T63" s="6"/>
      <c r="U63" s="6"/>
      <c r="V63" s="6"/>
      <c r="W63" s="6"/>
      <c r="X63" s="6"/>
      <c r="Y63" s="6"/>
      <c r="Z63" s="6"/>
      <c r="AA63" s="6"/>
    </row>
    <row r="64" spans="1:27"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5.7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5.7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sheetData>
  <mergeCells count="9">
    <mergeCell ref="A53:B54"/>
    <mergeCell ref="A1:F2"/>
    <mergeCell ref="E53:F54"/>
    <mergeCell ref="A59:H60"/>
    <mergeCell ref="A25:J26"/>
    <mergeCell ref="A49:B50"/>
    <mergeCell ref="C49:C50"/>
    <mergeCell ref="E49:F50"/>
    <mergeCell ref="G49:G50"/>
  </mergeCells>
  <pageMargins left="0.75" right="0.75" top="1" bottom="1"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4"/>
  <sheetViews>
    <sheetView topLeftCell="A69" zoomScale="160" zoomScaleNormal="160" workbookViewId="0">
      <selection activeCell="F57" sqref="F57"/>
    </sheetView>
  </sheetViews>
  <sheetFormatPr defaultColWidth="14.42578125" defaultRowHeight="15" customHeight="1"/>
  <cols>
    <col min="1" max="1" width="14.5703125" customWidth="1"/>
    <col min="2" max="2" width="9.85546875" bestFit="1" customWidth="1"/>
    <col min="3" max="3" width="11" bestFit="1" customWidth="1"/>
    <col min="4" max="4" width="11.5703125" customWidth="1"/>
    <col min="5" max="5" width="11" bestFit="1" customWidth="1"/>
    <col min="6" max="6" width="18.85546875" customWidth="1"/>
    <col min="7" max="7" width="9.5703125" bestFit="1" customWidth="1"/>
    <col min="8" max="8" width="11.7109375" bestFit="1" customWidth="1"/>
    <col min="9" max="9" width="19.28515625" bestFit="1" customWidth="1"/>
    <col min="10" max="26" width="8.7109375" customWidth="1"/>
  </cols>
  <sheetData>
    <row r="1" spans="1:26" ht="15" customHeight="1">
      <c r="A1" s="36" t="s">
        <v>145</v>
      </c>
      <c r="B1" s="36"/>
      <c r="C1" s="36"/>
      <c r="D1" s="36"/>
      <c r="E1" s="36"/>
      <c r="F1" s="36"/>
    </row>
    <row r="2" spans="1:26" ht="15" customHeight="1">
      <c r="A2" s="37"/>
      <c r="B2" s="37"/>
      <c r="C2" s="37"/>
      <c r="D2" s="37"/>
      <c r="E2" s="37"/>
      <c r="F2" s="37"/>
    </row>
    <row r="3" spans="1:26">
      <c r="A3" s="5" t="s">
        <v>67</v>
      </c>
      <c r="B3" s="5" t="s">
        <v>68</v>
      </c>
      <c r="C3" s="5" t="s">
        <v>69</v>
      </c>
      <c r="D3" s="5" t="s">
        <v>70</v>
      </c>
      <c r="E3" s="5" t="s">
        <v>71</v>
      </c>
      <c r="F3" s="5" t="s">
        <v>72</v>
      </c>
      <c r="G3" s="6"/>
      <c r="H3" s="6"/>
      <c r="I3" s="6"/>
      <c r="J3" s="6"/>
      <c r="K3" s="6"/>
      <c r="L3" s="6"/>
      <c r="M3" s="6"/>
      <c r="N3" s="6"/>
      <c r="O3" s="6"/>
      <c r="P3" s="6"/>
      <c r="Q3" s="6"/>
      <c r="R3" s="6"/>
      <c r="S3" s="6"/>
      <c r="T3" s="6"/>
      <c r="U3" s="6"/>
      <c r="V3" s="6"/>
      <c r="W3" s="6"/>
      <c r="X3" s="6"/>
      <c r="Y3" s="6"/>
      <c r="Z3" s="6"/>
    </row>
    <row r="4" spans="1:26">
      <c r="A4" s="10">
        <v>2001</v>
      </c>
      <c r="B4" s="11" t="s">
        <v>73</v>
      </c>
      <c r="C4" s="11" t="s">
        <v>74</v>
      </c>
      <c r="D4" s="11" t="s">
        <v>75</v>
      </c>
      <c r="E4" s="12">
        <v>7048</v>
      </c>
      <c r="F4" s="8">
        <v>44927</v>
      </c>
      <c r="G4" s="6"/>
      <c r="H4" s="6"/>
      <c r="I4" s="6"/>
      <c r="J4" s="6"/>
      <c r="K4" s="6"/>
      <c r="L4" s="6"/>
      <c r="M4" s="6"/>
      <c r="N4" s="6"/>
      <c r="O4" s="6"/>
      <c r="P4" s="6"/>
      <c r="Q4" s="6"/>
      <c r="R4" s="6"/>
      <c r="S4" s="6"/>
      <c r="T4" s="6"/>
      <c r="U4" s="6"/>
      <c r="V4" s="6"/>
      <c r="W4" s="6"/>
      <c r="X4" s="6"/>
      <c r="Y4" s="6"/>
      <c r="Z4" s="6"/>
    </row>
    <row r="5" spans="1:26">
      <c r="A5" s="10">
        <v>2002</v>
      </c>
      <c r="B5" s="11" t="s">
        <v>76</v>
      </c>
      <c r="C5" s="11" t="s">
        <v>77</v>
      </c>
      <c r="D5" s="11" t="s">
        <v>78</v>
      </c>
      <c r="E5" s="12">
        <v>17428</v>
      </c>
      <c r="F5" s="8">
        <v>44942</v>
      </c>
      <c r="G5" s="6"/>
      <c r="H5" s="6"/>
      <c r="I5" s="6"/>
      <c r="J5" s="6"/>
      <c r="K5" s="6"/>
      <c r="L5" s="6"/>
      <c r="M5" s="6"/>
      <c r="N5" s="6"/>
      <c r="O5" s="6"/>
      <c r="P5" s="6"/>
      <c r="Q5" s="6"/>
      <c r="R5" s="6"/>
      <c r="S5" s="6"/>
      <c r="T5" s="6"/>
      <c r="U5" s="6"/>
      <c r="V5" s="6"/>
      <c r="W5" s="6"/>
      <c r="X5" s="6"/>
      <c r="Y5" s="6"/>
      <c r="Z5" s="6"/>
    </row>
    <row r="6" spans="1:26">
      <c r="A6" s="10">
        <v>2003</v>
      </c>
      <c r="B6" s="11" t="s">
        <v>79</v>
      </c>
      <c r="C6" s="11" t="s">
        <v>74</v>
      </c>
      <c r="D6" s="11" t="s">
        <v>80</v>
      </c>
      <c r="E6" s="12">
        <v>23672</v>
      </c>
      <c r="F6" s="8">
        <v>44957</v>
      </c>
      <c r="G6" s="6"/>
      <c r="H6" s="6"/>
      <c r="I6" s="6"/>
      <c r="J6" s="6"/>
      <c r="K6" s="6"/>
      <c r="L6" s="6"/>
      <c r="M6" s="6"/>
      <c r="N6" s="6"/>
      <c r="O6" s="6"/>
      <c r="P6" s="6"/>
      <c r="Q6" s="6"/>
      <c r="R6" s="6"/>
      <c r="S6" s="6"/>
      <c r="T6" s="6"/>
      <c r="U6" s="6"/>
      <c r="V6" s="6"/>
      <c r="W6" s="6"/>
      <c r="X6" s="6"/>
      <c r="Y6" s="6"/>
      <c r="Z6" s="6"/>
    </row>
    <row r="7" spans="1:26">
      <c r="A7" s="10">
        <v>2004</v>
      </c>
      <c r="B7" s="11" t="s">
        <v>76</v>
      </c>
      <c r="C7" s="11" t="s">
        <v>81</v>
      </c>
      <c r="D7" s="11" t="s">
        <v>82</v>
      </c>
      <c r="E7" s="12">
        <v>5264</v>
      </c>
      <c r="F7" s="8">
        <v>44972</v>
      </c>
      <c r="G7" s="6"/>
      <c r="H7" s="6"/>
      <c r="I7" s="6"/>
      <c r="J7" s="6"/>
      <c r="K7" s="6"/>
      <c r="L7" s="6"/>
      <c r="M7" s="6"/>
      <c r="N7" s="6"/>
      <c r="O7" s="6"/>
      <c r="P7" s="6"/>
      <c r="Q7" s="6"/>
      <c r="R7" s="6"/>
      <c r="S7" s="6"/>
      <c r="T7" s="6"/>
      <c r="U7" s="6"/>
      <c r="V7" s="6"/>
      <c r="W7" s="6"/>
      <c r="X7" s="6"/>
      <c r="Y7" s="6"/>
      <c r="Z7" s="6"/>
    </row>
    <row r="8" spans="1:26">
      <c r="A8" s="10">
        <v>2005</v>
      </c>
      <c r="B8" s="11" t="s">
        <v>73</v>
      </c>
      <c r="C8" s="11" t="s">
        <v>83</v>
      </c>
      <c r="D8" s="11" t="s">
        <v>84</v>
      </c>
      <c r="E8" s="12">
        <v>43388</v>
      </c>
      <c r="F8" s="8">
        <v>44987</v>
      </c>
      <c r="G8" s="6"/>
      <c r="H8" s="6"/>
      <c r="I8" s="6"/>
      <c r="J8" s="6"/>
      <c r="K8" s="6"/>
      <c r="L8" s="6"/>
      <c r="M8" s="6"/>
      <c r="N8" s="6"/>
      <c r="O8" s="6"/>
      <c r="P8" s="6"/>
      <c r="Q8" s="6"/>
      <c r="R8" s="6"/>
      <c r="S8" s="6"/>
      <c r="T8" s="6"/>
      <c r="U8" s="6"/>
      <c r="V8" s="6"/>
      <c r="W8" s="6"/>
      <c r="X8" s="6"/>
      <c r="Y8" s="6"/>
      <c r="Z8" s="6"/>
    </row>
    <row r="9" spans="1:26">
      <c r="A9" s="10">
        <v>2006</v>
      </c>
      <c r="B9" s="11" t="s">
        <v>79</v>
      </c>
      <c r="C9" s="11" t="s">
        <v>83</v>
      </c>
      <c r="D9" s="11" t="s">
        <v>85</v>
      </c>
      <c r="E9" s="12">
        <v>19757</v>
      </c>
      <c r="F9" s="8">
        <v>45002</v>
      </c>
      <c r="G9" s="6"/>
      <c r="H9" s="6"/>
      <c r="I9" s="6"/>
      <c r="J9" s="6"/>
      <c r="K9" s="6"/>
      <c r="L9" s="6"/>
      <c r="M9" s="6"/>
      <c r="N9" s="6"/>
      <c r="O9" s="6"/>
      <c r="P9" s="6"/>
      <c r="Q9" s="6"/>
      <c r="R9" s="6"/>
      <c r="S9" s="6"/>
      <c r="T9" s="6"/>
      <c r="U9" s="6"/>
      <c r="V9" s="6"/>
      <c r="W9" s="6"/>
      <c r="X9" s="6"/>
      <c r="Y9" s="6"/>
      <c r="Z9" s="6"/>
    </row>
    <row r="10" spans="1:26">
      <c r="A10" s="10">
        <v>2007</v>
      </c>
      <c r="B10" s="11" t="s">
        <v>79</v>
      </c>
      <c r="C10" s="11" t="s">
        <v>81</v>
      </c>
      <c r="D10" s="11" t="s">
        <v>86</v>
      </c>
      <c r="E10" s="12">
        <v>32058</v>
      </c>
      <c r="F10" s="8">
        <v>45017</v>
      </c>
      <c r="G10" s="6"/>
      <c r="H10" s="6"/>
      <c r="I10" s="6"/>
      <c r="J10" s="6"/>
      <c r="K10" s="6"/>
      <c r="L10" s="6"/>
      <c r="M10" s="6"/>
      <c r="N10" s="6"/>
      <c r="O10" s="6"/>
      <c r="P10" s="6"/>
      <c r="Q10" s="6"/>
      <c r="R10" s="6"/>
      <c r="S10" s="6"/>
      <c r="T10" s="6"/>
      <c r="U10" s="6"/>
      <c r="V10" s="6"/>
      <c r="W10" s="6"/>
      <c r="X10" s="6"/>
      <c r="Y10" s="6"/>
      <c r="Z10" s="6"/>
    </row>
    <row r="11" spans="1:26">
      <c r="A11" s="10">
        <v>2008</v>
      </c>
      <c r="B11" s="11" t="s">
        <v>73</v>
      </c>
      <c r="C11" s="11" t="s">
        <v>81</v>
      </c>
      <c r="D11" s="11" t="s">
        <v>87</v>
      </c>
      <c r="E11" s="12">
        <v>46429</v>
      </c>
      <c r="F11" s="8">
        <v>45032</v>
      </c>
      <c r="G11" s="6"/>
      <c r="H11" s="6"/>
      <c r="I11" s="6"/>
      <c r="J11" s="6"/>
      <c r="K11" s="6"/>
      <c r="L11" s="6"/>
      <c r="M11" s="6"/>
      <c r="N11" s="6"/>
      <c r="O11" s="6"/>
      <c r="P11" s="6"/>
      <c r="Q11" s="6"/>
      <c r="R11" s="6"/>
      <c r="S11" s="6"/>
      <c r="T11" s="6"/>
      <c r="U11" s="6"/>
      <c r="V11" s="6"/>
      <c r="W11" s="6"/>
      <c r="X11" s="6"/>
      <c r="Y11" s="6"/>
      <c r="Z11" s="6"/>
    </row>
    <row r="12" spans="1:26">
      <c r="A12" s="10">
        <v>2009</v>
      </c>
      <c r="B12" s="11" t="s">
        <v>76</v>
      </c>
      <c r="C12" s="11" t="s">
        <v>81</v>
      </c>
      <c r="D12" s="11" t="s">
        <v>88</v>
      </c>
      <c r="E12" s="12">
        <v>19746</v>
      </c>
      <c r="F12" s="8">
        <v>45047</v>
      </c>
      <c r="G12" s="6"/>
      <c r="H12" s="6"/>
      <c r="I12" s="6"/>
      <c r="J12" s="6"/>
      <c r="K12" s="6"/>
      <c r="L12" s="6"/>
      <c r="M12" s="6"/>
      <c r="N12" s="6"/>
      <c r="O12" s="6"/>
      <c r="P12" s="6"/>
      <c r="Q12" s="6"/>
      <c r="R12" s="6"/>
      <c r="S12" s="6"/>
      <c r="T12" s="6"/>
      <c r="U12" s="6"/>
      <c r="V12" s="6"/>
      <c r="W12" s="6"/>
      <c r="X12" s="6"/>
      <c r="Y12" s="6"/>
      <c r="Z12" s="6"/>
    </row>
    <row r="13" spans="1:26">
      <c r="A13" s="10">
        <v>2010</v>
      </c>
      <c r="B13" s="11" t="s">
        <v>73</v>
      </c>
      <c r="C13" s="11" t="s">
        <v>74</v>
      </c>
      <c r="D13" s="11" t="s">
        <v>89</v>
      </c>
      <c r="E13" s="12">
        <v>35185</v>
      </c>
      <c r="F13" s="8">
        <v>45062</v>
      </c>
      <c r="G13" s="6"/>
      <c r="H13" s="6"/>
      <c r="I13" s="6"/>
      <c r="J13" s="6"/>
      <c r="K13" s="6"/>
      <c r="L13" s="6"/>
      <c r="M13" s="6"/>
      <c r="N13" s="6"/>
      <c r="O13" s="6"/>
      <c r="P13" s="6"/>
      <c r="Q13" s="6"/>
      <c r="R13" s="6"/>
      <c r="S13" s="6"/>
      <c r="T13" s="6"/>
      <c r="U13" s="6"/>
      <c r="V13" s="6"/>
      <c r="W13" s="6"/>
      <c r="X13" s="6"/>
      <c r="Y13" s="6"/>
      <c r="Z13" s="6"/>
    </row>
    <row r="14" spans="1:26">
      <c r="A14" s="10">
        <v>2011</v>
      </c>
      <c r="B14" s="11" t="s">
        <v>73</v>
      </c>
      <c r="C14" s="11" t="s">
        <v>81</v>
      </c>
      <c r="D14" s="11" t="s">
        <v>90</v>
      </c>
      <c r="E14" s="12">
        <v>33920</v>
      </c>
      <c r="F14" s="8">
        <v>45077</v>
      </c>
      <c r="G14" s="6"/>
      <c r="H14" s="6"/>
      <c r="I14" s="6"/>
      <c r="J14" s="6"/>
      <c r="K14" s="6"/>
      <c r="L14" s="6"/>
      <c r="M14" s="6"/>
      <c r="N14" s="6"/>
      <c r="O14" s="6"/>
      <c r="P14" s="6"/>
      <c r="Q14" s="6"/>
      <c r="R14" s="6"/>
      <c r="S14" s="6"/>
      <c r="T14" s="6"/>
      <c r="U14" s="6"/>
      <c r="V14" s="6"/>
      <c r="W14" s="6"/>
      <c r="X14" s="6"/>
      <c r="Y14" s="6"/>
      <c r="Z14" s="6"/>
    </row>
    <row r="15" spans="1:26">
      <c r="A15" s="10">
        <v>2012</v>
      </c>
      <c r="B15" s="11" t="s">
        <v>91</v>
      </c>
      <c r="C15" s="11" t="s">
        <v>83</v>
      </c>
      <c r="D15" s="11" t="s">
        <v>92</v>
      </c>
      <c r="E15" s="12">
        <v>35611</v>
      </c>
      <c r="F15" s="8">
        <v>45092</v>
      </c>
      <c r="G15" s="6"/>
      <c r="H15" s="6"/>
      <c r="I15" s="6"/>
      <c r="J15" s="6"/>
      <c r="K15" s="6"/>
      <c r="L15" s="6"/>
      <c r="M15" s="6"/>
      <c r="N15" s="6"/>
      <c r="O15" s="6"/>
      <c r="P15" s="6"/>
      <c r="Q15" s="6"/>
      <c r="R15" s="6"/>
      <c r="S15" s="6"/>
      <c r="T15" s="6"/>
      <c r="U15" s="6"/>
      <c r="V15" s="6"/>
      <c r="W15" s="6"/>
      <c r="X15" s="6"/>
      <c r="Y15" s="6"/>
      <c r="Z15" s="6"/>
    </row>
    <row r="16" spans="1:26">
      <c r="A16" s="10">
        <v>2013</v>
      </c>
      <c r="B16" s="11" t="s">
        <v>93</v>
      </c>
      <c r="C16" s="11" t="s">
        <v>81</v>
      </c>
      <c r="D16" s="11" t="s">
        <v>94</v>
      </c>
      <c r="E16" s="12">
        <v>15560</v>
      </c>
      <c r="F16" s="8">
        <v>45107</v>
      </c>
      <c r="G16" s="6"/>
      <c r="H16" s="6"/>
      <c r="I16" s="6"/>
      <c r="J16" s="6"/>
      <c r="K16" s="6"/>
      <c r="L16" s="6"/>
      <c r="M16" s="6"/>
      <c r="N16" s="6"/>
      <c r="O16" s="6"/>
      <c r="P16" s="6"/>
      <c r="Q16" s="6"/>
      <c r="R16" s="6"/>
      <c r="S16" s="6"/>
      <c r="T16" s="6"/>
      <c r="U16" s="6"/>
      <c r="V16" s="6"/>
      <c r="W16" s="6"/>
      <c r="X16" s="6"/>
      <c r="Y16" s="6"/>
      <c r="Z16" s="6"/>
    </row>
    <row r="17" spans="1:26">
      <c r="A17" s="10">
        <v>2014</v>
      </c>
      <c r="B17" s="11" t="s">
        <v>93</v>
      </c>
      <c r="C17" s="11" t="s">
        <v>74</v>
      </c>
      <c r="D17" s="11" t="s">
        <v>95</v>
      </c>
      <c r="E17" s="12">
        <v>7283</v>
      </c>
      <c r="F17" s="8">
        <v>45122</v>
      </c>
      <c r="G17" s="6"/>
      <c r="H17" s="6"/>
      <c r="I17" s="6"/>
      <c r="J17" s="6"/>
      <c r="K17" s="6"/>
      <c r="L17" s="6"/>
      <c r="M17" s="6"/>
      <c r="N17" s="6"/>
      <c r="O17" s="6"/>
      <c r="P17" s="6"/>
      <c r="Q17" s="6"/>
      <c r="R17" s="6"/>
      <c r="S17" s="6"/>
      <c r="T17" s="6"/>
      <c r="U17" s="6"/>
      <c r="V17" s="6"/>
      <c r="W17" s="6"/>
      <c r="X17" s="6"/>
      <c r="Y17" s="6"/>
      <c r="Z17" s="6"/>
    </row>
    <row r="18" spans="1:26">
      <c r="A18" s="10">
        <v>2015</v>
      </c>
      <c r="B18" s="11" t="s">
        <v>93</v>
      </c>
      <c r="C18" s="11" t="s">
        <v>81</v>
      </c>
      <c r="D18" s="11" t="s">
        <v>96</v>
      </c>
      <c r="E18" s="12">
        <v>15678</v>
      </c>
      <c r="F18" s="8">
        <v>45137</v>
      </c>
      <c r="G18" s="6"/>
      <c r="H18" s="6"/>
      <c r="I18" s="6"/>
      <c r="J18" s="6"/>
      <c r="K18" s="6"/>
      <c r="L18" s="6"/>
      <c r="M18" s="6"/>
      <c r="N18" s="6"/>
      <c r="O18" s="6"/>
      <c r="P18" s="6"/>
      <c r="Q18" s="6"/>
      <c r="R18" s="6"/>
      <c r="S18" s="6"/>
      <c r="T18" s="6"/>
      <c r="U18" s="6"/>
      <c r="V18" s="6"/>
      <c r="W18" s="6"/>
      <c r="X18" s="6"/>
      <c r="Y18" s="6"/>
      <c r="Z18" s="6"/>
    </row>
    <row r="19" spans="1:26">
      <c r="A19" s="10">
        <v>2016</v>
      </c>
      <c r="B19" s="11" t="s">
        <v>79</v>
      </c>
      <c r="C19" s="11" t="s">
        <v>81</v>
      </c>
      <c r="D19" s="11" t="s">
        <v>97</v>
      </c>
      <c r="E19" s="12">
        <v>5277</v>
      </c>
      <c r="F19" s="8">
        <v>45152</v>
      </c>
      <c r="G19" s="6"/>
      <c r="H19" s="6"/>
      <c r="I19" s="6"/>
      <c r="J19" s="6"/>
      <c r="K19" s="6"/>
      <c r="L19" s="6"/>
      <c r="M19" s="6"/>
      <c r="N19" s="6"/>
      <c r="O19" s="6"/>
      <c r="P19" s="6"/>
      <c r="Q19" s="6"/>
      <c r="R19" s="6"/>
      <c r="S19" s="6"/>
      <c r="T19" s="6"/>
      <c r="U19" s="6"/>
      <c r="V19" s="6"/>
      <c r="W19" s="6"/>
      <c r="X19" s="6"/>
      <c r="Y19" s="6"/>
      <c r="Z19" s="6"/>
    </row>
    <row r="20" spans="1:26">
      <c r="A20" s="10">
        <v>2017</v>
      </c>
      <c r="B20" s="11" t="s">
        <v>91</v>
      </c>
      <c r="C20" s="11" t="s">
        <v>83</v>
      </c>
      <c r="D20" s="11" t="s">
        <v>98</v>
      </c>
      <c r="E20" s="12">
        <v>41871</v>
      </c>
      <c r="F20" s="8">
        <v>45167</v>
      </c>
      <c r="G20" s="6"/>
      <c r="H20" s="6"/>
      <c r="I20" s="6"/>
      <c r="J20" s="6"/>
      <c r="K20" s="6"/>
      <c r="L20" s="6"/>
      <c r="M20" s="6"/>
      <c r="N20" s="6"/>
      <c r="O20" s="6"/>
      <c r="P20" s="6"/>
      <c r="Q20" s="6"/>
      <c r="R20" s="6"/>
      <c r="S20" s="6"/>
      <c r="T20" s="6"/>
      <c r="U20" s="6"/>
      <c r="V20" s="6"/>
      <c r="W20" s="6"/>
      <c r="X20" s="6"/>
      <c r="Y20" s="6"/>
      <c r="Z20" s="6"/>
    </row>
    <row r="21" spans="1:26">
      <c r="A21" s="10">
        <v>2018</v>
      </c>
      <c r="B21" s="11" t="s">
        <v>91</v>
      </c>
      <c r="C21" s="11" t="s">
        <v>77</v>
      </c>
      <c r="D21" s="11" t="s">
        <v>99</v>
      </c>
      <c r="E21" s="12">
        <v>38161</v>
      </c>
      <c r="F21" s="8">
        <v>45182</v>
      </c>
      <c r="G21" s="6"/>
      <c r="H21" s="6"/>
      <c r="I21" s="6"/>
      <c r="J21" s="6"/>
      <c r="K21" s="6"/>
      <c r="L21" s="6"/>
      <c r="M21" s="6"/>
      <c r="N21" s="6"/>
      <c r="O21" s="6"/>
      <c r="P21" s="6"/>
      <c r="Q21" s="6"/>
      <c r="R21" s="6"/>
      <c r="S21" s="6"/>
      <c r="T21" s="6"/>
      <c r="U21" s="6"/>
      <c r="V21" s="6"/>
      <c r="W21" s="6"/>
      <c r="X21" s="6"/>
      <c r="Y21" s="6"/>
      <c r="Z21" s="6"/>
    </row>
    <row r="22" spans="1:26">
      <c r="A22" s="10">
        <v>2019</v>
      </c>
      <c r="B22" s="11" t="s">
        <v>79</v>
      </c>
      <c r="C22" s="11" t="s">
        <v>77</v>
      </c>
      <c r="D22" s="11" t="s">
        <v>100</v>
      </c>
      <c r="E22" s="12">
        <v>30436</v>
      </c>
      <c r="F22" s="8">
        <v>45197</v>
      </c>
      <c r="G22" s="6"/>
      <c r="H22" s="6"/>
      <c r="I22" s="6"/>
      <c r="J22" s="6"/>
      <c r="K22" s="6"/>
      <c r="L22" s="6"/>
      <c r="M22" s="6"/>
      <c r="N22" s="6"/>
      <c r="O22" s="6"/>
      <c r="P22" s="6"/>
      <c r="Q22" s="6"/>
      <c r="R22" s="6"/>
      <c r="S22" s="6"/>
      <c r="T22" s="6"/>
      <c r="U22" s="6"/>
      <c r="V22" s="6"/>
      <c r="W22" s="6"/>
      <c r="X22" s="6"/>
      <c r="Y22" s="6"/>
      <c r="Z22" s="6"/>
    </row>
    <row r="23" spans="1:26" ht="15.75" customHeight="1">
      <c r="A23" s="10">
        <v>2020</v>
      </c>
      <c r="B23" s="11" t="s">
        <v>76</v>
      </c>
      <c r="C23" s="11" t="s">
        <v>77</v>
      </c>
      <c r="D23" s="11" t="s">
        <v>101</v>
      </c>
      <c r="E23" s="12">
        <v>33953</v>
      </c>
      <c r="F23" s="8">
        <v>45212</v>
      </c>
      <c r="G23" s="6"/>
      <c r="H23" s="6"/>
      <c r="I23" s="6"/>
      <c r="J23" s="6"/>
      <c r="K23" s="6"/>
      <c r="L23" s="6"/>
      <c r="M23" s="6"/>
      <c r="N23" s="6"/>
      <c r="O23" s="6"/>
      <c r="P23" s="6"/>
      <c r="Q23" s="6"/>
      <c r="R23" s="6"/>
      <c r="S23" s="6"/>
      <c r="T23" s="6"/>
      <c r="U23" s="6"/>
      <c r="V23" s="6"/>
      <c r="W23" s="6"/>
      <c r="X23" s="6"/>
      <c r="Y23" s="6"/>
      <c r="Z23" s="6"/>
    </row>
    <row r="24" spans="1:26"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23" t="s">
        <v>133</v>
      </c>
      <c r="B26" s="23"/>
      <c r="C26" s="23"/>
      <c r="D26" s="23"/>
      <c r="E26" s="23"/>
      <c r="F26" s="23"/>
      <c r="G26" s="23"/>
      <c r="H26" s="23"/>
      <c r="I26" s="23"/>
      <c r="J26" s="6"/>
      <c r="K26" s="6"/>
      <c r="L26" s="6"/>
      <c r="M26" s="6"/>
      <c r="N26" s="6"/>
      <c r="O26" s="6"/>
      <c r="P26" s="6"/>
      <c r="Q26" s="6"/>
      <c r="R26" s="6"/>
      <c r="S26" s="6"/>
      <c r="T26" s="6"/>
      <c r="U26" s="6"/>
      <c r="V26" s="6"/>
      <c r="W26" s="6"/>
      <c r="X26" s="6"/>
      <c r="Y26" s="6"/>
      <c r="Z26" s="6"/>
    </row>
    <row r="27" spans="1:26" ht="15.75" customHeight="1">
      <c r="A27" s="24"/>
      <c r="B27" s="24"/>
      <c r="C27" s="24"/>
      <c r="D27" s="24"/>
      <c r="E27" s="24"/>
      <c r="F27" s="24"/>
      <c r="G27" s="24"/>
      <c r="H27" s="24"/>
      <c r="I27" s="24"/>
      <c r="J27" s="6"/>
      <c r="K27" s="6"/>
      <c r="L27" s="6"/>
      <c r="M27" s="6"/>
      <c r="N27" s="6"/>
      <c r="O27" s="6"/>
      <c r="P27" s="6"/>
      <c r="Q27" s="6"/>
      <c r="R27" s="6"/>
      <c r="S27" s="6"/>
      <c r="T27" s="6"/>
      <c r="U27" s="6"/>
      <c r="V27" s="6"/>
      <c r="W27" s="6"/>
      <c r="X27" s="6"/>
      <c r="Y27" s="6"/>
      <c r="Z27" s="6"/>
    </row>
    <row r="28" spans="1:26" ht="15.75" customHeight="1">
      <c r="A28" s="5" t="s">
        <v>67</v>
      </c>
      <c r="B28" s="5" t="s">
        <v>68</v>
      </c>
      <c r="C28" s="5" t="s">
        <v>69</v>
      </c>
      <c r="D28" s="5" t="s">
        <v>70</v>
      </c>
      <c r="E28" s="5" t="s">
        <v>71</v>
      </c>
      <c r="F28" s="5" t="s">
        <v>72</v>
      </c>
      <c r="G28" s="16" t="s">
        <v>134</v>
      </c>
      <c r="H28" s="16" t="s">
        <v>134</v>
      </c>
      <c r="I28" s="16" t="s">
        <v>146</v>
      </c>
      <c r="K28" s="38" t="s">
        <v>93</v>
      </c>
      <c r="L28" s="38" t="s">
        <v>148</v>
      </c>
      <c r="M28" s="6"/>
      <c r="N28" s="6"/>
      <c r="O28" s="6"/>
      <c r="P28" s="6"/>
      <c r="Q28" s="6"/>
      <c r="R28" s="6"/>
      <c r="S28" s="6"/>
      <c r="T28" s="6"/>
      <c r="U28" s="6"/>
      <c r="V28" s="6"/>
      <c r="W28" s="6"/>
      <c r="X28" s="6"/>
      <c r="Y28" s="6"/>
      <c r="Z28" s="6"/>
    </row>
    <row r="29" spans="1:26" ht="15.75" customHeight="1">
      <c r="A29" s="10">
        <v>2001</v>
      </c>
      <c r="B29" s="11" t="s">
        <v>73</v>
      </c>
      <c r="C29" s="11" t="s">
        <v>74</v>
      </c>
      <c r="D29" s="11" t="s">
        <v>75</v>
      </c>
      <c r="E29" s="12">
        <v>7048</v>
      </c>
      <c r="F29" s="13">
        <v>44927</v>
      </c>
      <c r="G29" s="15" t="str">
        <f>IF($E29&lt;10000,"-",IF($E29&lt;20000,"3%",IF($E29&lt;40000,"5%",IF($E29&gt;40000,"10%"))))</f>
        <v>-</v>
      </c>
      <c r="H29" s="30" t="str">
        <f>IF($E29&lt;10000, "-", IF($E29&lt;20000, $E29*0.03, IF($E29&lt;40000, $E29*0.05, $E29*0.1)))</f>
        <v>-</v>
      </c>
      <c r="I29" s="30" t="str">
        <f>IF(OR($B29="Laptop",$B29="Monitor"),"Eligible","Not Eligible")</f>
        <v>Not Eligible</v>
      </c>
      <c r="K29" s="38" t="s">
        <v>91</v>
      </c>
      <c r="L29" s="38" t="s">
        <v>148</v>
      </c>
      <c r="M29" s="6"/>
      <c r="N29" s="6"/>
      <c r="O29" s="6"/>
      <c r="P29" s="6"/>
      <c r="Q29" s="6"/>
      <c r="R29" s="6"/>
      <c r="S29" s="6"/>
      <c r="T29" s="6"/>
      <c r="U29" s="6"/>
      <c r="V29" s="6"/>
      <c r="W29" s="6"/>
      <c r="X29" s="6"/>
    </row>
    <row r="30" spans="1:26" ht="15.75" customHeight="1">
      <c r="A30" s="10">
        <v>2002</v>
      </c>
      <c r="B30" s="11" t="s">
        <v>76</v>
      </c>
      <c r="C30" s="11" t="s">
        <v>77</v>
      </c>
      <c r="D30" s="11" t="s">
        <v>78</v>
      </c>
      <c r="E30" s="12">
        <v>17428</v>
      </c>
      <c r="F30" s="8">
        <v>44942</v>
      </c>
      <c r="G30" s="15" t="str">
        <f t="shared" ref="G30:G48" si="0">IF($E30&lt;10000,"-",IF($E30&lt;20000,"3%",IF($E30&lt;40000,"5%",IF($E30&gt;40000,"10%"))))</f>
        <v>3%</v>
      </c>
      <c r="H30" s="30">
        <f t="shared" ref="H30:H48" si="1">IF($E30&lt;10000, "-", IF($E30&lt;20000, $E30*0.03, IF($E30&lt;40000, $E30*0.05, $E30*0.1)))</f>
        <v>522.84</v>
      </c>
      <c r="I30" s="30" t="str">
        <f t="shared" ref="I30:I48" si="2">IF(OR($B30="Laptop",$B30="Monitor"),"Eligible","Not Eligible")</f>
        <v>Not Eligible</v>
      </c>
      <c r="M30" s="6"/>
      <c r="N30" s="6"/>
      <c r="O30" s="6"/>
      <c r="P30" s="6"/>
      <c r="Q30" s="6"/>
      <c r="R30" s="6"/>
      <c r="S30" s="6"/>
      <c r="T30" s="6"/>
      <c r="U30" s="6"/>
      <c r="V30" s="6"/>
      <c r="W30" s="6"/>
      <c r="X30" s="6"/>
      <c r="Y30" s="6"/>
      <c r="Z30" s="6"/>
    </row>
    <row r="31" spans="1:26" ht="15.75" customHeight="1">
      <c r="A31" s="10">
        <v>2003</v>
      </c>
      <c r="B31" s="11" t="s">
        <v>79</v>
      </c>
      <c r="C31" s="11" t="s">
        <v>74</v>
      </c>
      <c r="D31" s="11" t="s">
        <v>80</v>
      </c>
      <c r="E31" s="12">
        <v>23672</v>
      </c>
      <c r="F31" s="8">
        <v>44957</v>
      </c>
      <c r="G31" s="15" t="str">
        <f t="shared" si="0"/>
        <v>5%</v>
      </c>
      <c r="H31" s="30">
        <f t="shared" si="1"/>
        <v>1183.6000000000001</v>
      </c>
      <c r="I31" s="30" t="str">
        <f t="shared" si="2"/>
        <v>Not Eligible</v>
      </c>
      <c r="K31" s="20" t="s">
        <v>138</v>
      </c>
      <c r="L31" s="20" t="s">
        <v>139</v>
      </c>
      <c r="M31" s="6"/>
      <c r="N31" s="6"/>
      <c r="O31" s="6"/>
      <c r="P31" s="6"/>
      <c r="Q31" s="6"/>
      <c r="R31" s="6"/>
      <c r="S31" s="6"/>
      <c r="T31" s="6"/>
      <c r="U31" s="6"/>
      <c r="V31" s="6"/>
      <c r="W31" s="6"/>
      <c r="X31" s="6"/>
      <c r="Y31" s="6"/>
      <c r="Z31" s="6"/>
    </row>
    <row r="32" spans="1:26" ht="15.75" customHeight="1">
      <c r="A32" s="10">
        <v>2004</v>
      </c>
      <c r="B32" s="11" t="s">
        <v>76</v>
      </c>
      <c r="C32" s="11" t="s">
        <v>81</v>
      </c>
      <c r="D32" s="11" t="s">
        <v>82</v>
      </c>
      <c r="E32" s="12">
        <v>5264</v>
      </c>
      <c r="F32" s="8">
        <v>44972</v>
      </c>
      <c r="G32" s="15" t="str">
        <f t="shared" si="0"/>
        <v>-</v>
      </c>
      <c r="H32" s="30" t="str">
        <f t="shared" si="1"/>
        <v>-</v>
      </c>
      <c r="I32" s="30" t="str">
        <f t="shared" si="2"/>
        <v>Not Eligible</v>
      </c>
      <c r="J32" s="6"/>
      <c r="K32" s="20" t="s">
        <v>147</v>
      </c>
      <c r="L32" s="20">
        <v>0</v>
      </c>
      <c r="M32" s="6"/>
      <c r="N32" s="6"/>
      <c r="O32" s="6"/>
      <c r="P32" s="6"/>
      <c r="Q32" s="6"/>
      <c r="R32" s="6"/>
      <c r="S32" s="6"/>
      <c r="T32" s="6"/>
      <c r="U32" s="6"/>
      <c r="V32" s="6"/>
      <c r="W32" s="6"/>
      <c r="X32" s="6"/>
      <c r="Y32" s="6"/>
      <c r="Z32" s="6"/>
    </row>
    <row r="33" spans="1:26" ht="15.75" customHeight="1">
      <c r="A33" s="10">
        <v>2005</v>
      </c>
      <c r="B33" s="11" t="s">
        <v>73</v>
      </c>
      <c r="C33" s="11" t="s">
        <v>83</v>
      </c>
      <c r="D33" s="11" t="s">
        <v>84</v>
      </c>
      <c r="E33" s="12">
        <v>43388</v>
      </c>
      <c r="F33" s="8">
        <v>44987</v>
      </c>
      <c r="G33" s="15" t="str">
        <f t="shared" si="0"/>
        <v>10%</v>
      </c>
      <c r="H33" s="30">
        <f t="shared" si="1"/>
        <v>4338.8</v>
      </c>
      <c r="I33" s="30" t="str">
        <f t="shared" si="2"/>
        <v>Not Eligible</v>
      </c>
      <c r="J33" s="6"/>
      <c r="K33" s="20" t="s">
        <v>135</v>
      </c>
      <c r="L33" s="21">
        <v>0.03</v>
      </c>
      <c r="M33" s="6"/>
      <c r="N33" s="6"/>
      <c r="O33" s="6"/>
      <c r="P33" s="6"/>
      <c r="Q33" s="6"/>
      <c r="R33" s="6"/>
      <c r="S33" s="6"/>
      <c r="T33" s="6"/>
      <c r="U33" s="6"/>
      <c r="V33" s="6"/>
      <c r="W33" s="6"/>
      <c r="X33" s="6"/>
      <c r="Y33" s="6"/>
      <c r="Z33" s="6"/>
    </row>
    <row r="34" spans="1:26" ht="15.75" customHeight="1">
      <c r="A34" s="10">
        <v>2006</v>
      </c>
      <c r="B34" s="11" t="s">
        <v>79</v>
      </c>
      <c r="C34" s="11" t="s">
        <v>83</v>
      </c>
      <c r="D34" s="11" t="s">
        <v>85</v>
      </c>
      <c r="E34" s="12">
        <v>19757</v>
      </c>
      <c r="F34" s="8">
        <v>45002</v>
      </c>
      <c r="G34" s="15" t="str">
        <f t="shared" si="0"/>
        <v>3%</v>
      </c>
      <c r="H34" s="30">
        <f t="shared" si="1"/>
        <v>592.70999999999992</v>
      </c>
      <c r="I34" s="30" t="str">
        <f t="shared" si="2"/>
        <v>Not Eligible</v>
      </c>
      <c r="J34" s="6"/>
      <c r="K34" s="20" t="s">
        <v>136</v>
      </c>
      <c r="L34" s="21">
        <v>0.05</v>
      </c>
      <c r="M34" s="6"/>
      <c r="N34" s="6"/>
      <c r="O34" s="6"/>
      <c r="P34" s="6"/>
      <c r="Q34" s="6"/>
      <c r="R34" s="6"/>
      <c r="S34" s="6"/>
      <c r="T34" s="6"/>
      <c r="U34" s="6"/>
      <c r="V34" s="6"/>
      <c r="W34" s="6"/>
      <c r="X34" s="6"/>
      <c r="Y34" s="6"/>
      <c r="Z34" s="6"/>
    </row>
    <row r="35" spans="1:26" ht="15.75" customHeight="1">
      <c r="A35" s="10">
        <v>2007</v>
      </c>
      <c r="B35" s="11" t="s">
        <v>79</v>
      </c>
      <c r="C35" s="11" t="s">
        <v>81</v>
      </c>
      <c r="D35" s="11" t="s">
        <v>86</v>
      </c>
      <c r="E35" s="12">
        <v>32058</v>
      </c>
      <c r="F35" s="8">
        <v>45017</v>
      </c>
      <c r="G35" s="15" t="str">
        <f t="shared" si="0"/>
        <v>5%</v>
      </c>
      <c r="H35" s="30">
        <f t="shared" si="1"/>
        <v>1602.9</v>
      </c>
      <c r="I35" s="30" t="str">
        <f t="shared" si="2"/>
        <v>Not Eligible</v>
      </c>
      <c r="J35" s="6"/>
      <c r="K35" s="20" t="s">
        <v>137</v>
      </c>
      <c r="L35" s="21">
        <v>0.1</v>
      </c>
      <c r="M35" s="6"/>
      <c r="N35" s="6"/>
      <c r="O35" s="6"/>
      <c r="P35" s="6"/>
      <c r="Q35" s="6"/>
      <c r="R35" s="6"/>
      <c r="S35" s="6"/>
      <c r="T35" s="6"/>
      <c r="U35" s="6"/>
      <c r="V35" s="6"/>
      <c r="W35" s="6"/>
      <c r="X35" s="6"/>
      <c r="Y35" s="6"/>
      <c r="Z35" s="6"/>
    </row>
    <row r="36" spans="1:26" ht="15.75" customHeight="1">
      <c r="A36" s="10">
        <v>2008</v>
      </c>
      <c r="B36" s="11" t="s">
        <v>73</v>
      </c>
      <c r="C36" s="11" t="s">
        <v>81</v>
      </c>
      <c r="D36" s="11" t="s">
        <v>87</v>
      </c>
      <c r="E36" s="12">
        <v>46429</v>
      </c>
      <c r="F36" s="8">
        <v>45032</v>
      </c>
      <c r="G36" s="15" t="str">
        <f t="shared" si="0"/>
        <v>10%</v>
      </c>
      <c r="H36" s="30">
        <f t="shared" si="1"/>
        <v>4642.9000000000005</v>
      </c>
      <c r="I36" s="30" t="str">
        <f t="shared" si="2"/>
        <v>Not Eligible</v>
      </c>
      <c r="J36" s="6"/>
      <c r="K36" s="6"/>
      <c r="L36" s="6"/>
      <c r="M36" s="6"/>
      <c r="N36" s="6"/>
      <c r="O36" s="6"/>
      <c r="P36" s="6"/>
      <c r="Q36" s="6"/>
      <c r="R36" s="6"/>
      <c r="S36" s="6"/>
      <c r="T36" s="6"/>
      <c r="U36" s="6"/>
      <c r="V36" s="6"/>
      <c r="W36" s="6"/>
      <c r="X36" s="6"/>
      <c r="Y36" s="6"/>
      <c r="Z36" s="6"/>
    </row>
    <row r="37" spans="1:26" ht="15.75" customHeight="1">
      <c r="A37" s="10">
        <v>2009</v>
      </c>
      <c r="B37" s="11" t="s">
        <v>76</v>
      </c>
      <c r="C37" s="11" t="s">
        <v>81</v>
      </c>
      <c r="D37" s="11" t="s">
        <v>88</v>
      </c>
      <c r="E37" s="12">
        <v>19746</v>
      </c>
      <c r="F37" s="8">
        <v>45047</v>
      </c>
      <c r="G37" s="15" t="str">
        <f t="shared" si="0"/>
        <v>3%</v>
      </c>
      <c r="H37" s="30">
        <f t="shared" si="1"/>
        <v>592.38</v>
      </c>
      <c r="I37" s="30" t="str">
        <f t="shared" si="2"/>
        <v>Not Eligible</v>
      </c>
      <c r="J37" s="6"/>
      <c r="K37" s="6"/>
      <c r="L37" s="6"/>
      <c r="M37" s="6"/>
      <c r="N37" s="6"/>
      <c r="O37" s="6"/>
      <c r="P37" s="6"/>
      <c r="Q37" s="6"/>
      <c r="R37" s="6"/>
      <c r="S37" s="6"/>
      <c r="T37" s="6"/>
      <c r="U37" s="6"/>
      <c r="V37" s="6"/>
      <c r="W37" s="6"/>
      <c r="X37" s="6"/>
      <c r="Y37" s="6"/>
      <c r="Z37" s="6"/>
    </row>
    <row r="38" spans="1:26" ht="15.75" customHeight="1">
      <c r="A38" s="10">
        <v>2010</v>
      </c>
      <c r="B38" s="11" t="s">
        <v>73</v>
      </c>
      <c r="C38" s="11" t="s">
        <v>74</v>
      </c>
      <c r="D38" s="11" t="s">
        <v>89</v>
      </c>
      <c r="E38" s="12">
        <v>35185</v>
      </c>
      <c r="F38" s="8">
        <v>45062</v>
      </c>
      <c r="G38" s="15" t="str">
        <f t="shared" si="0"/>
        <v>5%</v>
      </c>
      <c r="H38" s="30">
        <f t="shared" si="1"/>
        <v>1759.25</v>
      </c>
      <c r="I38" s="30" t="str">
        <f t="shared" si="2"/>
        <v>Not Eligible</v>
      </c>
      <c r="J38" s="6"/>
      <c r="K38" s="6"/>
      <c r="L38" s="6"/>
      <c r="M38" s="6"/>
      <c r="N38" s="6"/>
      <c r="O38" s="6"/>
      <c r="P38" s="6"/>
      <c r="Q38" s="6"/>
      <c r="R38" s="6"/>
      <c r="S38" s="6"/>
      <c r="T38" s="6"/>
      <c r="U38" s="6"/>
      <c r="V38" s="6"/>
      <c r="W38" s="6"/>
      <c r="X38" s="6"/>
      <c r="Y38" s="6"/>
      <c r="Z38" s="6"/>
    </row>
    <row r="39" spans="1:26" ht="15.75" customHeight="1">
      <c r="A39" s="10">
        <v>2011</v>
      </c>
      <c r="B39" s="11" t="s">
        <v>73</v>
      </c>
      <c r="C39" s="11" t="s">
        <v>81</v>
      </c>
      <c r="D39" s="11" t="s">
        <v>90</v>
      </c>
      <c r="E39" s="12">
        <v>33920</v>
      </c>
      <c r="F39" s="8">
        <v>45077</v>
      </c>
      <c r="G39" s="15" t="str">
        <f t="shared" si="0"/>
        <v>5%</v>
      </c>
      <c r="H39" s="30">
        <f t="shared" si="1"/>
        <v>1696</v>
      </c>
      <c r="I39" s="30" t="str">
        <f t="shared" si="2"/>
        <v>Not Eligible</v>
      </c>
      <c r="J39" s="6"/>
      <c r="K39" s="6"/>
      <c r="L39" s="6"/>
      <c r="M39" s="6"/>
      <c r="N39" s="6"/>
      <c r="O39" s="6"/>
      <c r="P39" s="6"/>
      <c r="Q39" s="6"/>
      <c r="R39" s="6"/>
      <c r="S39" s="6"/>
      <c r="T39" s="6"/>
      <c r="U39" s="6"/>
      <c r="V39" s="6"/>
      <c r="W39" s="6"/>
      <c r="X39" s="6"/>
      <c r="Y39" s="6"/>
      <c r="Z39" s="6"/>
    </row>
    <row r="40" spans="1:26" ht="15.75" customHeight="1">
      <c r="A40" s="10">
        <v>2012</v>
      </c>
      <c r="B40" s="11" t="s">
        <v>91</v>
      </c>
      <c r="C40" s="11" t="s">
        <v>83</v>
      </c>
      <c r="D40" s="11" t="s">
        <v>92</v>
      </c>
      <c r="E40" s="12">
        <v>35611</v>
      </c>
      <c r="F40" s="8">
        <v>45092</v>
      </c>
      <c r="G40" s="15" t="str">
        <f t="shared" si="0"/>
        <v>5%</v>
      </c>
      <c r="H40" s="30">
        <f t="shared" si="1"/>
        <v>1780.5500000000002</v>
      </c>
      <c r="I40" s="30" t="str">
        <f t="shared" si="2"/>
        <v>Eligible</v>
      </c>
      <c r="J40" s="6"/>
      <c r="K40" s="6"/>
      <c r="L40" s="6"/>
      <c r="M40" s="6"/>
      <c r="N40" s="6"/>
      <c r="O40" s="6"/>
      <c r="P40" s="6"/>
      <c r="Q40" s="6"/>
      <c r="R40" s="6"/>
      <c r="S40" s="6"/>
      <c r="T40" s="6"/>
      <c r="U40" s="6"/>
      <c r="V40" s="6"/>
      <c r="W40" s="6"/>
      <c r="X40" s="6"/>
      <c r="Y40" s="6"/>
      <c r="Z40" s="6"/>
    </row>
    <row r="41" spans="1:26" ht="15.75" customHeight="1">
      <c r="A41" s="10">
        <v>2013</v>
      </c>
      <c r="B41" s="11" t="s">
        <v>93</v>
      </c>
      <c r="C41" s="11" t="s">
        <v>81</v>
      </c>
      <c r="D41" s="11" t="s">
        <v>94</v>
      </c>
      <c r="E41" s="12">
        <v>15560</v>
      </c>
      <c r="F41" s="8">
        <v>45107</v>
      </c>
      <c r="G41" s="15" t="str">
        <f t="shared" si="0"/>
        <v>3%</v>
      </c>
      <c r="H41" s="30">
        <f t="shared" si="1"/>
        <v>466.79999999999995</v>
      </c>
      <c r="I41" s="30" t="str">
        <f t="shared" si="2"/>
        <v>Eligible</v>
      </c>
      <c r="J41" s="6"/>
      <c r="K41" s="6"/>
      <c r="L41" s="6"/>
      <c r="M41" s="6"/>
      <c r="N41" s="6"/>
      <c r="O41" s="6"/>
      <c r="P41" s="6"/>
      <c r="Q41" s="6"/>
      <c r="R41" s="6"/>
      <c r="S41" s="6"/>
      <c r="T41" s="6"/>
      <c r="U41" s="6"/>
      <c r="V41" s="6"/>
      <c r="W41" s="6"/>
      <c r="X41" s="6"/>
      <c r="Y41" s="6"/>
      <c r="Z41" s="6"/>
    </row>
    <row r="42" spans="1:26" ht="15.75" customHeight="1">
      <c r="A42" s="10">
        <v>2014</v>
      </c>
      <c r="B42" s="11" t="s">
        <v>93</v>
      </c>
      <c r="C42" s="11" t="s">
        <v>74</v>
      </c>
      <c r="D42" s="11" t="s">
        <v>95</v>
      </c>
      <c r="E42" s="12">
        <v>7283</v>
      </c>
      <c r="F42" s="8">
        <v>45122</v>
      </c>
      <c r="G42" s="15" t="str">
        <f t="shared" si="0"/>
        <v>-</v>
      </c>
      <c r="H42" s="30" t="str">
        <f t="shared" si="1"/>
        <v>-</v>
      </c>
      <c r="I42" s="30" t="str">
        <f t="shared" si="2"/>
        <v>Eligible</v>
      </c>
      <c r="J42" s="6"/>
      <c r="K42" s="6"/>
      <c r="L42" s="6"/>
      <c r="M42" s="6"/>
      <c r="N42" s="6"/>
      <c r="O42" s="6"/>
      <c r="P42" s="6"/>
      <c r="Q42" s="6"/>
      <c r="R42" s="6"/>
      <c r="S42" s="6"/>
      <c r="T42" s="6"/>
      <c r="U42" s="6"/>
      <c r="V42" s="6"/>
      <c r="W42" s="6"/>
      <c r="X42" s="6"/>
      <c r="Y42" s="6"/>
      <c r="Z42" s="6"/>
    </row>
    <row r="43" spans="1:26" ht="15.75" customHeight="1">
      <c r="A43" s="10">
        <v>2015</v>
      </c>
      <c r="B43" s="11" t="s">
        <v>93</v>
      </c>
      <c r="C43" s="11" t="s">
        <v>81</v>
      </c>
      <c r="D43" s="11" t="s">
        <v>96</v>
      </c>
      <c r="E43" s="12">
        <v>15678</v>
      </c>
      <c r="F43" s="8">
        <v>45137</v>
      </c>
      <c r="G43" s="15" t="str">
        <f t="shared" si="0"/>
        <v>3%</v>
      </c>
      <c r="H43" s="30">
        <f t="shared" si="1"/>
        <v>470.34</v>
      </c>
      <c r="I43" s="30" t="str">
        <f t="shared" si="2"/>
        <v>Eligible</v>
      </c>
      <c r="J43" s="6"/>
      <c r="K43" s="6"/>
      <c r="L43" s="6"/>
      <c r="M43" s="6"/>
      <c r="N43" s="6"/>
      <c r="O43" s="6"/>
      <c r="P43" s="6"/>
      <c r="Q43" s="6"/>
      <c r="R43" s="6"/>
      <c r="S43" s="6"/>
      <c r="T43" s="6"/>
      <c r="U43" s="6"/>
      <c r="V43" s="6"/>
      <c r="W43" s="6"/>
      <c r="X43" s="6"/>
      <c r="Y43" s="6"/>
      <c r="Z43" s="6"/>
    </row>
    <row r="44" spans="1:26" ht="15.75" customHeight="1">
      <c r="A44" s="10">
        <v>2016</v>
      </c>
      <c r="B44" s="11" t="s">
        <v>79</v>
      </c>
      <c r="C44" s="11" t="s">
        <v>81</v>
      </c>
      <c r="D44" s="11" t="s">
        <v>97</v>
      </c>
      <c r="E44" s="12">
        <v>5277</v>
      </c>
      <c r="F44" s="8">
        <v>45152</v>
      </c>
      <c r="G44" s="15" t="str">
        <f t="shared" si="0"/>
        <v>-</v>
      </c>
      <c r="H44" s="30" t="str">
        <f t="shared" si="1"/>
        <v>-</v>
      </c>
      <c r="I44" s="30" t="str">
        <f t="shared" si="2"/>
        <v>Not Eligible</v>
      </c>
      <c r="J44" s="6"/>
      <c r="K44" s="6"/>
      <c r="L44" s="6"/>
      <c r="M44" s="6"/>
      <c r="N44" s="6"/>
      <c r="O44" s="6"/>
      <c r="P44" s="6"/>
      <c r="Q44" s="6"/>
      <c r="R44" s="6"/>
      <c r="S44" s="6"/>
      <c r="T44" s="6"/>
      <c r="U44" s="6"/>
      <c r="V44" s="6"/>
      <c r="W44" s="6"/>
      <c r="X44" s="6"/>
      <c r="Y44" s="6"/>
      <c r="Z44" s="6"/>
    </row>
    <row r="45" spans="1:26" ht="15.75" customHeight="1">
      <c r="A45" s="10">
        <v>2017</v>
      </c>
      <c r="B45" s="11" t="s">
        <v>91</v>
      </c>
      <c r="C45" s="11" t="s">
        <v>83</v>
      </c>
      <c r="D45" s="11" t="s">
        <v>98</v>
      </c>
      <c r="E45" s="12">
        <v>41871</v>
      </c>
      <c r="F45" s="8">
        <v>45167</v>
      </c>
      <c r="G45" s="15" t="str">
        <f t="shared" si="0"/>
        <v>10%</v>
      </c>
      <c r="H45" s="30">
        <f t="shared" si="1"/>
        <v>4187.1000000000004</v>
      </c>
      <c r="I45" s="30" t="str">
        <f t="shared" si="2"/>
        <v>Eligible</v>
      </c>
      <c r="J45" s="6"/>
      <c r="K45" s="6"/>
      <c r="L45" s="6"/>
      <c r="M45" s="6"/>
      <c r="N45" s="6"/>
      <c r="O45" s="6"/>
      <c r="P45" s="6"/>
      <c r="Q45" s="6"/>
      <c r="R45" s="6"/>
      <c r="S45" s="6"/>
      <c r="T45" s="6"/>
      <c r="U45" s="6"/>
      <c r="V45" s="6"/>
      <c r="W45" s="6"/>
      <c r="X45" s="6"/>
      <c r="Y45" s="6"/>
      <c r="Z45" s="6"/>
    </row>
    <row r="46" spans="1:26" ht="15.75" customHeight="1">
      <c r="A46" s="10">
        <v>2018</v>
      </c>
      <c r="B46" s="11" t="s">
        <v>91</v>
      </c>
      <c r="C46" s="11" t="s">
        <v>77</v>
      </c>
      <c r="D46" s="11" t="s">
        <v>99</v>
      </c>
      <c r="E46" s="12">
        <v>38161</v>
      </c>
      <c r="F46" s="8">
        <v>45182</v>
      </c>
      <c r="G46" s="15" t="str">
        <f t="shared" si="0"/>
        <v>5%</v>
      </c>
      <c r="H46" s="30">
        <f t="shared" si="1"/>
        <v>1908.0500000000002</v>
      </c>
      <c r="I46" s="30" t="str">
        <f t="shared" si="2"/>
        <v>Eligible</v>
      </c>
      <c r="J46" s="6"/>
      <c r="K46" s="6"/>
      <c r="L46" s="6"/>
      <c r="M46" s="6"/>
      <c r="N46" s="6"/>
      <c r="O46" s="6"/>
      <c r="P46" s="6"/>
      <c r="Q46" s="6"/>
      <c r="R46" s="6"/>
      <c r="S46" s="6"/>
      <c r="T46" s="6"/>
      <c r="U46" s="6"/>
      <c r="V46" s="6"/>
      <c r="W46" s="6"/>
      <c r="X46" s="6"/>
      <c r="Y46" s="6"/>
      <c r="Z46" s="6"/>
    </row>
    <row r="47" spans="1:26" ht="15.75" customHeight="1">
      <c r="A47" s="10">
        <v>2019</v>
      </c>
      <c r="B47" s="11" t="s">
        <v>79</v>
      </c>
      <c r="C47" s="11" t="s">
        <v>77</v>
      </c>
      <c r="D47" s="11" t="s">
        <v>100</v>
      </c>
      <c r="E47" s="12">
        <v>30436</v>
      </c>
      <c r="F47" s="8">
        <v>45197</v>
      </c>
      <c r="G47" s="15" t="str">
        <f t="shared" si="0"/>
        <v>5%</v>
      </c>
      <c r="H47" s="30">
        <f t="shared" si="1"/>
        <v>1521.8000000000002</v>
      </c>
      <c r="I47" s="30" t="str">
        <f t="shared" si="2"/>
        <v>Not Eligible</v>
      </c>
      <c r="J47" s="6"/>
      <c r="K47" s="6"/>
      <c r="L47" s="6"/>
      <c r="M47" s="6"/>
      <c r="N47" s="6"/>
      <c r="O47" s="6"/>
      <c r="P47" s="6"/>
      <c r="Q47" s="6"/>
      <c r="R47" s="6"/>
      <c r="S47" s="6"/>
      <c r="T47" s="6"/>
      <c r="U47" s="6"/>
      <c r="V47" s="6"/>
      <c r="W47" s="6"/>
      <c r="X47" s="6"/>
      <c r="Y47" s="6"/>
      <c r="Z47" s="6"/>
    </row>
    <row r="48" spans="1:26" ht="15.75" customHeight="1">
      <c r="A48" s="10">
        <v>2020</v>
      </c>
      <c r="B48" s="11" t="s">
        <v>76</v>
      </c>
      <c r="C48" s="11" t="s">
        <v>77</v>
      </c>
      <c r="D48" s="11" t="s">
        <v>101</v>
      </c>
      <c r="E48" s="12">
        <v>33953</v>
      </c>
      <c r="F48" s="8">
        <v>45212</v>
      </c>
      <c r="G48" s="15" t="str">
        <f t="shared" si="0"/>
        <v>5%</v>
      </c>
      <c r="H48" s="30">
        <f t="shared" si="1"/>
        <v>1697.65</v>
      </c>
      <c r="I48" s="30" t="str">
        <f t="shared" si="2"/>
        <v>Not Eligible</v>
      </c>
      <c r="J48" s="6"/>
      <c r="K48" s="6"/>
      <c r="L48" s="6"/>
      <c r="M48" s="6"/>
      <c r="N48" s="6"/>
      <c r="O48" s="6"/>
      <c r="P48" s="6"/>
      <c r="Q48" s="6"/>
      <c r="R48" s="6"/>
      <c r="S48" s="6"/>
      <c r="T48" s="6"/>
      <c r="U48" s="6"/>
      <c r="V48" s="6"/>
      <c r="W48" s="6"/>
      <c r="X48" s="6"/>
      <c r="Y48" s="6"/>
      <c r="Z48" s="6"/>
    </row>
    <row r="49" spans="1:26"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32" t="s">
        <v>149</v>
      </c>
      <c r="B51" s="39"/>
      <c r="C51" s="40">
        <f>SUMIFS($E29:$E48,$C29:$C48,"=West",$B29:$B48,"=Printer")</f>
        <v>51381</v>
      </c>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39"/>
      <c r="B52" s="39"/>
      <c r="C52" s="40"/>
      <c r="D52" s="6"/>
      <c r="E52" s="6"/>
      <c r="F52" s="6"/>
      <c r="G52" s="6"/>
      <c r="H52" s="6"/>
      <c r="I52" s="6"/>
      <c r="J52" s="6"/>
      <c r="K52" s="6"/>
      <c r="L52" s="6"/>
      <c r="M52" s="6"/>
      <c r="N52" s="6"/>
      <c r="O52" s="6"/>
      <c r="P52" s="6"/>
      <c r="Q52" s="6"/>
      <c r="R52" s="6"/>
      <c r="S52" s="6"/>
      <c r="T52" s="6"/>
      <c r="U52" s="6"/>
      <c r="V52" s="6"/>
      <c r="W52" s="6"/>
      <c r="X52" s="6"/>
      <c r="Y52" s="6"/>
      <c r="Z52" s="6"/>
    </row>
    <row r="53" spans="1:26" ht="15.75" customHeight="1">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32" t="s">
        <v>150</v>
      </c>
      <c r="B54" s="32"/>
      <c r="D54" s="32" t="s">
        <v>151</v>
      </c>
      <c r="E54" s="32"/>
      <c r="F54" s="32"/>
      <c r="G54" s="6"/>
      <c r="H54" s="23" t="s">
        <v>152</v>
      </c>
      <c r="I54" s="23"/>
      <c r="J54" s="6"/>
      <c r="K54" s="6"/>
      <c r="L54" s="6"/>
      <c r="M54" s="6"/>
      <c r="N54" s="6"/>
      <c r="O54" s="6"/>
      <c r="P54" s="6"/>
      <c r="Q54" s="6"/>
      <c r="R54" s="6"/>
      <c r="S54" s="6"/>
      <c r="T54" s="6"/>
      <c r="U54" s="6"/>
      <c r="V54" s="6"/>
      <c r="W54" s="6"/>
      <c r="X54" s="6"/>
      <c r="Y54" s="6"/>
      <c r="Z54" s="6"/>
    </row>
    <row r="55" spans="1:26" ht="15.75" customHeight="1">
      <c r="A55" s="41"/>
      <c r="B55" s="41"/>
      <c r="C55" s="6"/>
      <c r="D55" s="32"/>
      <c r="E55" s="32"/>
      <c r="F55" s="32"/>
      <c r="G55" s="6"/>
      <c r="H55" s="23"/>
      <c r="I55" s="23"/>
      <c r="J55" s="6"/>
      <c r="K55" s="6"/>
      <c r="L55" s="6"/>
      <c r="M55" s="6"/>
      <c r="N55" s="6"/>
      <c r="O55" s="6"/>
      <c r="P55" s="6"/>
      <c r="Q55" s="6"/>
      <c r="R55" s="6"/>
      <c r="S55" s="6"/>
      <c r="T55" s="6"/>
      <c r="U55" s="6"/>
      <c r="V55" s="6"/>
      <c r="W55" s="6"/>
      <c r="X55" s="6"/>
      <c r="Y55" s="6"/>
      <c r="Z55" s="6"/>
    </row>
    <row r="56" spans="1:26" ht="15.75" customHeight="1">
      <c r="A56" s="5" t="s">
        <v>67</v>
      </c>
      <c r="B56" s="5" t="s">
        <v>71</v>
      </c>
      <c r="C56" s="6"/>
      <c r="D56" s="5" t="s">
        <v>70</v>
      </c>
      <c r="E56" s="5" t="s">
        <v>71</v>
      </c>
      <c r="F56" s="45" t="s">
        <v>187</v>
      </c>
      <c r="G56" s="6"/>
      <c r="H56" s="5" t="s">
        <v>70</v>
      </c>
      <c r="I56" s="5" t="s">
        <v>71</v>
      </c>
      <c r="J56" s="6"/>
      <c r="K56" s="6"/>
      <c r="L56" s="6"/>
      <c r="M56" s="6"/>
      <c r="N56" s="6"/>
      <c r="O56" s="6"/>
      <c r="P56" s="6"/>
      <c r="Q56" s="6"/>
      <c r="R56" s="6"/>
      <c r="S56" s="6"/>
      <c r="T56" s="6"/>
      <c r="U56" s="6"/>
      <c r="V56" s="6"/>
      <c r="W56" s="6"/>
      <c r="X56" s="6"/>
      <c r="Y56" s="6"/>
      <c r="Z56" s="6"/>
    </row>
    <row r="57" spans="1:26" ht="15.75" customHeight="1">
      <c r="A57" s="10">
        <v>2014</v>
      </c>
      <c r="B57" s="42">
        <f>VLOOKUP($A$57,$A29:$E48,5,FALSE)</f>
        <v>7283</v>
      </c>
      <c r="C57" s="6"/>
      <c r="D57" s="43" t="s">
        <v>80</v>
      </c>
      <c r="E57" s="44" cm="1">
        <f t="array" ref="E57">INDEX($E29:$E48,MATCH(1,($D29:$D48 = $D57)*(MONTH($F29:$F48)=$F57),0))</f>
        <v>23672</v>
      </c>
      <c r="F57" s="9">
        <v>1</v>
      </c>
      <c r="G57" s="6"/>
      <c r="H57" s="11" t="s">
        <v>99</v>
      </c>
      <c r="I57" s="44">
        <f>_xlfn.XLOOKUP($H57,$D29:$D48,$E29:$E48,"Not Available",0,1)</f>
        <v>38161</v>
      </c>
      <c r="J57" s="6"/>
      <c r="K57" s="6"/>
      <c r="L57" s="6"/>
      <c r="M57" s="6"/>
      <c r="N57" s="6"/>
      <c r="O57" s="6"/>
      <c r="P57" s="6"/>
      <c r="Q57" s="6"/>
      <c r="R57" s="6"/>
      <c r="S57" s="6"/>
      <c r="T57" s="6"/>
      <c r="U57" s="6"/>
      <c r="V57" s="6"/>
      <c r="W57" s="6"/>
      <c r="X57" s="6"/>
      <c r="Y57" s="6"/>
      <c r="Z57" s="6"/>
    </row>
    <row r="58" spans="1:26"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23" t="s">
        <v>153</v>
      </c>
      <c r="B59" s="23"/>
      <c r="C59" s="6"/>
      <c r="D59" s="23" t="s">
        <v>169</v>
      </c>
      <c r="E59" s="23"/>
      <c r="F59" s="6"/>
      <c r="G59" s="6"/>
      <c r="H59" s="6"/>
      <c r="I59" s="6"/>
      <c r="J59" s="6"/>
      <c r="K59" s="6"/>
      <c r="L59" s="6"/>
      <c r="M59" s="6"/>
      <c r="N59" s="6"/>
      <c r="O59" s="6"/>
      <c r="P59" s="6"/>
      <c r="Q59" s="6"/>
      <c r="R59" s="6"/>
      <c r="S59" s="6"/>
      <c r="T59" s="6"/>
      <c r="U59" s="6"/>
      <c r="V59" s="6"/>
      <c r="W59" s="6"/>
      <c r="X59" s="6"/>
      <c r="Y59" s="6"/>
      <c r="Z59" s="6"/>
    </row>
    <row r="60" spans="1:26" ht="15.75" customHeight="1">
      <c r="A60" s="23"/>
      <c r="B60" s="23"/>
      <c r="C60" s="6"/>
      <c r="D60" s="23"/>
      <c r="E60" s="23"/>
      <c r="F60" s="6"/>
      <c r="G60" s="6"/>
      <c r="H60" s="6"/>
      <c r="I60" s="6"/>
      <c r="J60" s="6"/>
      <c r="K60" s="6"/>
      <c r="L60" s="6"/>
      <c r="M60" s="6"/>
      <c r="N60" s="6"/>
      <c r="O60" s="6"/>
      <c r="P60" s="6"/>
      <c r="Q60" s="6"/>
      <c r="R60" s="6"/>
      <c r="S60" s="6"/>
      <c r="T60" s="6"/>
      <c r="U60" s="6"/>
      <c r="V60" s="6"/>
      <c r="W60" s="6"/>
      <c r="X60" s="6"/>
      <c r="Y60" s="6"/>
      <c r="Z60" s="6"/>
    </row>
    <row r="61" spans="1:26" ht="15.75" customHeight="1">
      <c r="A61" s="5" t="s">
        <v>68</v>
      </c>
      <c r="B61" s="45" t="s">
        <v>154</v>
      </c>
      <c r="C61" s="6"/>
      <c r="D61" s="55" t="s">
        <v>170</v>
      </c>
      <c r="E61" s="55" t="s">
        <v>171</v>
      </c>
      <c r="F61" s="6"/>
      <c r="G61" s="6"/>
      <c r="H61" s="6"/>
      <c r="I61" s="6"/>
      <c r="J61" s="6"/>
      <c r="K61" s="6"/>
      <c r="L61" s="6"/>
      <c r="M61" s="6"/>
      <c r="N61" s="6"/>
      <c r="O61" s="6"/>
      <c r="P61" s="6"/>
      <c r="Q61" s="6"/>
      <c r="R61" s="6"/>
      <c r="S61" s="6"/>
      <c r="T61" s="6"/>
      <c r="U61" s="6"/>
      <c r="V61" s="6"/>
      <c r="W61" s="6"/>
      <c r="X61" s="6"/>
      <c r="Y61" s="6"/>
      <c r="Z61" s="6"/>
    </row>
    <row r="62" spans="1:26" ht="15.75" customHeight="1">
      <c r="A62" s="43" t="s">
        <v>93</v>
      </c>
      <c r="B62" s="35">
        <f>_xlfn.XMATCH($A$62,$B29:$B48,0)</f>
        <v>13</v>
      </c>
      <c r="C62" s="6"/>
      <c r="D62" s="54" t="s">
        <v>173</v>
      </c>
      <c r="E62" s="56" cm="1">
        <f t="array" aca="1" ref="E62" ca="1">INDIRECT(D62)</f>
        <v>19757</v>
      </c>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E63" s="6"/>
      <c r="F63" s="6"/>
      <c r="G63" s="6"/>
      <c r="H63" s="6"/>
      <c r="I63" s="6"/>
      <c r="J63" s="6"/>
      <c r="K63" s="6"/>
      <c r="L63" s="6"/>
      <c r="M63" s="6"/>
      <c r="N63" s="6"/>
      <c r="O63" s="6"/>
      <c r="P63" s="6"/>
      <c r="Q63" s="6"/>
      <c r="R63" s="6"/>
      <c r="S63" s="6"/>
      <c r="T63" s="6"/>
      <c r="U63" s="6"/>
      <c r="V63" s="6"/>
      <c r="W63" s="6"/>
      <c r="X63" s="6"/>
      <c r="Y63" s="6"/>
      <c r="Z63" s="6"/>
    </row>
    <row r="64" spans="1:26" ht="15.75" customHeight="1">
      <c r="A64" s="32" t="s">
        <v>155</v>
      </c>
      <c r="B64" s="6"/>
      <c r="C64" s="6"/>
      <c r="E64" s="6"/>
      <c r="F64" s="6"/>
      <c r="G64" s="6"/>
      <c r="H64" s="6"/>
      <c r="I64" s="6"/>
      <c r="J64" s="6"/>
      <c r="K64" s="6"/>
      <c r="L64" s="6"/>
      <c r="M64" s="6"/>
      <c r="N64" s="6"/>
      <c r="O64" s="6"/>
      <c r="P64" s="6"/>
      <c r="Q64" s="6"/>
      <c r="R64" s="6"/>
      <c r="S64" s="6"/>
      <c r="T64" s="6"/>
      <c r="U64" s="6"/>
      <c r="V64" s="6"/>
      <c r="W64" s="6"/>
      <c r="X64" s="6"/>
      <c r="Y64" s="6"/>
      <c r="Z64" s="6"/>
    </row>
    <row r="65" spans="1:26" ht="15.75" customHeight="1">
      <c r="A65" s="32"/>
      <c r="B65" s="6"/>
      <c r="C65" s="6"/>
      <c r="E65" s="6"/>
      <c r="F65" s="6"/>
      <c r="G65" s="6"/>
      <c r="H65" s="6"/>
      <c r="I65" s="6"/>
      <c r="J65" s="6"/>
      <c r="K65" s="6"/>
      <c r="L65" s="6"/>
      <c r="M65" s="6"/>
      <c r="N65" s="6"/>
      <c r="O65" s="6"/>
      <c r="P65" s="6"/>
      <c r="Q65" s="6"/>
      <c r="R65" s="6"/>
      <c r="S65" s="6"/>
      <c r="T65" s="6"/>
      <c r="U65" s="6"/>
      <c r="V65" s="6"/>
      <c r="W65" s="6"/>
      <c r="X65" s="6"/>
      <c r="Y65" s="6"/>
      <c r="Z65" s="6"/>
    </row>
    <row r="66" spans="1:26" ht="15.75" customHeight="1">
      <c r="A66" s="31" t="s">
        <v>156</v>
      </c>
      <c r="B66" s="6"/>
      <c r="C66" s="6"/>
      <c r="E66" s="6"/>
      <c r="F66" s="6"/>
      <c r="G66" s="6"/>
      <c r="H66" s="6"/>
      <c r="I66" s="6"/>
      <c r="J66" s="6"/>
      <c r="K66" s="6"/>
      <c r="L66" s="6"/>
      <c r="M66" s="6"/>
      <c r="N66" s="6"/>
      <c r="O66" s="6"/>
      <c r="P66" s="6"/>
      <c r="Q66" s="6"/>
      <c r="R66" s="6"/>
      <c r="S66" s="6"/>
      <c r="T66" s="6"/>
      <c r="U66" s="6"/>
      <c r="V66" s="6"/>
      <c r="W66" s="6"/>
      <c r="X66" s="6"/>
      <c r="Y66" s="6"/>
      <c r="Z66" s="6"/>
    </row>
    <row r="67" spans="1:26" ht="15.75" customHeight="1">
      <c r="A67" s="46" cm="1">
        <f t="array" aca="1" ref="A67:A86" ca="1">OFFSET($E29,0,0,COUNTA(Sales),1)</f>
        <v>7048</v>
      </c>
      <c r="B67" s="6"/>
      <c r="C67" s="6"/>
      <c r="E67" s="6"/>
      <c r="F67" s="6"/>
      <c r="G67" s="6"/>
      <c r="H67" s="6"/>
      <c r="I67" s="6"/>
      <c r="J67" s="6"/>
      <c r="K67" s="6"/>
      <c r="L67" s="6"/>
      <c r="M67" s="6"/>
      <c r="N67" s="6"/>
      <c r="O67" s="6"/>
      <c r="P67" s="6"/>
      <c r="Q67" s="6"/>
      <c r="R67" s="6"/>
      <c r="S67" s="6"/>
      <c r="T67" s="6"/>
      <c r="U67" s="6"/>
      <c r="V67" s="6"/>
      <c r="W67" s="6"/>
      <c r="X67" s="6"/>
      <c r="Y67" s="6"/>
      <c r="Z67" s="6"/>
    </row>
    <row r="68" spans="1:26" ht="15.75" customHeight="1">
      <c r="A68" s="46">
        <f ca="1"/>
        <v>17428</v>
      </c>
      <c r="B68" s="6"/>
      <c r="C68" s="6"/>
      <c r="E68" s="6"/>
      <c r="F68" s="6"/>
      <c r="G68" s="6"/>
      <c r="H68" s="6"/>
      <c r="I68" s="6"/>
      <c r="J68" s="6"/>
      <c r="K68" s="6"/>
      <c r="L68" s="6"/>
      <c r="M68" s="6"/>
      <c r="N68" s="6"/>
      <c r="O68" s="6"/>
      <c r="P68" s="6"/>
      <c r="Q68" s="6"/>
      <c r="R68" s="6"/>
      <c r="S68" s="6"/>
      <c r="T68" s="6"/>
      <c r="U68" s="6"/>
      <c r="V68" s="6"/>
      <c r="W68" s="6"/>
      <c r="X68" s="6"/>
      <c r="Y68" s="6"/>
      <c r="Z68" s="6"/>
    </row>
    <row r="69" spans="1:26" ht="15.75" customHeight="1">
      <c r="A69" s="46">
        <f ca="1"/>
        <v>23672</v>
      </c>
      <c r="B69" s="6"/>
      <c r="C69" s="6"/>
      <c r="E69" s="6"/>
      <c r="F69" s="6"/>
      <c r="G69" s="6"/>
      <c r="H69" s="6"/>
      <c r="I69" s="6"/>
      <c r="J69" s="6"/>
      <c r="K69" s="6"/>
      <c r="L69" s="6"/>
      <c r="M69" s="6"/>
      <c r="N69" s="6"/>
      <c r="O69" s="6"/>
      <c r="P69" s="6"/>
      <c r="Q69" s="6"/>
      <c r="R69" s="6"/>
      <c r="S69" s="6"/>
      <c r="T69" s="6"/>
      <c r="U69" s="6"/>
      <c r="V69" s="6"/>
      <c r="W69" s="6"/>
      <c r="X69" s="6"/>
      <c r="Y69" s="6"/>
      <c r="Z69" s="6"/>
    </row>
    <row r="70" spans="1:26" ht="15.75" customHeight="1">
      <c r="A70" s="46">
        <f ca="1"/>
        <v>5264</v>
      </c>
      <c r="B70" s="6"/>
      <c r="C70" s="6"/>
      <c r="E70" s="6"/>
      <c r="F70" s="6"/>
      <c r="G70" s="6"/>
      <c r="H70" s="6"/>
      <c r="I70" s="6"/>
      <c r="J70" s="6"/>
      <c r="K70" s="6"/>
      <c r="L70" s="6"/>
      <c r="M70" s="6"/>
      <c r="N70" s="6"/>
      <c r="O70" s="6"/>
      <c r="P70" s="6"/>
      <c r="Q70" s="6"/>
      <c r="R70" s="6"/>
      <c r="S70" s="6"/>
      <c r="T70" s="6"/>
      <c r="U70" s="6"/>
      <c r="V70" s="6"/>
      <c r="W70" s="6"/>
      <c r="X70" s="6"/>
      <c r="Y70" s="6"/>
      <c r="Z70" s="6"/>
    </row>
    <row r="71" spans="1:26" ht="15.75" customHeight="1">
      <c r="A71" s="46">
        <f ca="1"/>
        <v>43388</v>
      </c>
      <c r="B71" s="6"/>
      <c r="C71" s="6"/>
      <c r="E71" s="6"/>
      <c r="F71" s="6"/>
      <c r="G71" s="6"/>
      <c r="H71" s="6"/>
      <c r="I71" s="6"/>
      <c r="J71" s="6"/>
      <c r="K71" s="6"/>
      <c r="L71" s="6"/>
      <c r="M71" s="6"/>
      <c r="N71" s="6"/>
      <c r="O71" s="6"/>
      <c r="P71" s="6"/>
      <c r="Q71" s="6"/>
      <c r="R71" s="6"/>
      <c r="S71" s="6"/>
      <c r="T71" s="6"/>
      <c r="U71" s="6"/>
      <c r="V71" s="6"/>
      <c r="W71" s="6"/>
      <c r="X71" s="6"/>
      <c r="Y71" s="6"/>
      <c r="Z71" s="6"/>
    </row>
    <row r="72" spans="1:26" ht="15.75" customHeight="1">
      <c r="A72" s="46">
        <f ca="1"/>
        <v>19757</v>
      </c>
      <c r="B72" s="6"/>
      <c r="C72" s="6"/>
      <c r="E72" s="6"/>
      <c r="F72" s="6"/>
      <c r="G72" s="6"/>
      <c r="H72" s="6"/>
      <c r="I72" s="6"/>
      <c r="J72" s="6"/>
      <c r="K72" s="6"/>
      <c r="L72" s="6"/>
      <c r="M72" s="6"/>
      <c r="N72" s="6"/>
      <c r="O72" s="6"/>
      <c r="P72" s="6"/>
      <c r="Q72" s="6"/>
      <c r="R72" s="6"/>
      <c r="S72" s="6"/>
      <c r="T72" s="6"/>
      <c r="U72" s="6"/>
      <c r="V72" s="6"/>
      <c r="W72" s="6"/>
      <c r="X72" s="6"/>
      <c r="Y72" s="6"/>
      <c r="Z72" s="6"/>
    </row>
    <row r="73" spans="1:26" ht="15.75" customHeight="1">
      <c r="A73" s="46">
        <f ca="1"/>
        <v>32058</v>
      </c>
      <c r="B73" s="6"/>
      <c r="C73" s="6"/>
      <c r="E73" s="6"/>
      <c r="F73" s="6"/>
      <c r="G73" s="6"/>
      <c r="H73" s="6"/>
      <c r="I73" s="6"/>
      <c r="J73" s="6"/>
      <c r="K73" s="6"/>
      <c r="L73" s="6"/>
      <c r="M73" s="6"/>
      <c r="N73" s="6"/>
      <c r="O73" s="6"/>
      <c r="P73" s="6"/>
      <c r="Q73" s="6"/>
      <c r="R73" s="6"/>
      <c r="S73" s="6"/>
      <c r="T73" s="6"/>
      <c r="U73" s="6"/>
      <c r="V73" s="6"/>
      <c r="W73" s="6"/>
      <c r="X73" s="6"/>
      <c r="Y73" s="6"/>
      <c r="Z73" s="6"/>
    </row>
    <row r="74" spans="1:26" ht="15.75" customHeight="1">
      <c r="A74" s="46">
        <f ca="1"/>
        <v>46429</v>
      </c>
      <c r="B74" s="6"/>
      <c r="C74" s="6"/>
      <c r="E74" s="6"/>
      <c r="F74" s="6"/>
      <c r="G74" s="6"/>
      <c r="H74" s="6"/>
      <c r="I74" s="6"/>
      <c r="J74" s="6"/>
      <c r="K74" s="6"/>
      <c r="L74" s="6"/>
      <c r="M74" s="6"/>
      <c r="N74" s="6"/>
      <c r="O74" s="6"/>
      <c r="P74" s="6"/>
      <c r="Q74" s="6"/>
      <c r="R74" s="6"/>
      <c r="S74" s="6"/>
      <c r="T74" s="6"/>
      <c r="U74" s="6"/>
      <c r="V74" s="6"/>
      <c r="W74" s="6"/>
      <c r="X74" s="6"/>
      <c r="Y74" s="6"/>
      <c r="Z74" s="6"/>
    </row>
    <row r="75" spans="1:26" ht="15.75" customHeight="1">
      <c r="A75" s="46">
        <f ca="1"/>
        <v>19746</v>
      </c>
      <c r="B75" s="6"/>
      <c r="C75" s="6"/>
      <c r="E75" s="6"/>
      <c r="F75" s="6"/>
      <c r="G75" s="6"/>
      <c r="H75" s="6"/>
      <c r="I75" s="6"/>
      <c r="J75" s="6"/>
      <c r="K75" s="6"/>
      <c r="L75" s="6"/>
      <c r="M75" s="6"/>
      <c r="N75" s="6"/>
      <c r="O75" s="6"/>
      <c r="P75" s="6"/>
      <c r="Q75" s="6"/>
      <c r="R75" s="6"/>
      <c r="S75" s="6"/>
      <c r="T75" s="6"/>
      <c r="U75" s="6"/>
      <c r="V75" s="6"/>
      <c r="W75" s="6"/>
      <c r="X75" s="6"/>
      <c r="Y75" s="6"/>
      <c r="Z75" s="6"/>
    </row>
    <row r="76" spans="1:26" ht="15.75" customHeight="1">
      <c r="A76" s="46">
        <f ca="1"/>
        <v>35185</v>
      </c>
      <c r="B76" s="6"/>
      <c r="C76" s="6"/>
      <c r="E76" s="6"/>
      <c r="F76" s="6"/>
      <c r="G76" s="6"/>
      <c r="H76" s="6"/>
      <c r="I76" s="6"/>
      <c r="J76" s="6"/>
      <c r="K76" s="6"/>
      <c r="L76" s="6"/>
      <c r="M76" s="6"/>
      <c r="N76" s="6"/>
      <c r="O76" s="6"/>
      <c r="P76" s="6"/>
      <c r="Q76" s="6"/>
      <c r="R76" s="6"/>
      <c r="S76" s="6"/>
      <c r="T76" s="6"/>
      <c r="U76" s="6"/>
      <c r="V76" s="6"/>
      <c r="W76" s="6"/>
      <c r="X76" s="6"/>
      <c r="Y76" s="6"/>
      <c r="Z76" s="6"/>
    </row>
    <row r="77" spans="1:26" ht="15.75" customHeight="1">
      <c r="A77" s="46">
        <f ca="1"/>
        <v>33920</v>
      </c>
      <c r="B77" s="6"/>
      <c r="C77" s="6"/>
      <c r="E77" s="6"/>
      <c r="F77" s="6"/>
      <c r="G77" s="6"/>
      <c r="H77" s="6"/>
      <c r="I77" s="6"/>
      <c r="J77" s="6"/>
      <c r="K77" s="6"/>
      <c r="L77" s="6"/>
      <c r="M77" s="6"/>
      <c r="N77" s="6"/>
      <c r="O77" s="6"/>
      <c r="P77" s="6"/>
      <c r="Q77" s="6"/>
      <c r="R77" s="6"/>
      <c r="S77" s="6"/>
      <c r="T77" s="6"/>
      <c r="U77" s="6"/>
      <c r="V77" s="6"/>
      <c r="W77" s="6"/>
      <c r="X77" s="6"/>
      <c r="Y77" s="6"/>
      <c r="Z77" s="6"/>
    </row>
    <row r="78" spans="1:26" ht="15.75" customHeight="1">
      <c r="A78" s="46">
        <f ca="1"/>
        <v>35611</v>
      </c>
      <c r="B78" s="6"/>
      <c r="C78" s="6"/>
      <c r="E78" s="6"/>
      <c r="F78" s="6"/>
      <c r="G78" s="6"/>
      <c r="H78" s="6"/>
      <c r="I78" s="6"/>
      <c r="J78" s="6"/>
      <c r="K78" s="6"/>
      <c r="L78" s="6"/>
      <c r="M78" s="6"/>
      <c r="N78" s="6"/>
      <c r="O78" s="6"/>
      <c r="P78" s="6"/>
      <c r="Q78" s="6"/>
      <c r="R78" s="6"/>
      <c r="S78" s="6"/>
      <c r="T78" s="6"/>
      <c r="U78" s="6"/>
      <c r="V78" s="6"/>
      <c r="W78" s="6"/>
      <c r="X78" s="6"/>
      <c r="Y78" s="6"/>
      <c r="Z78" s="6"/>
    </row>
    <row r="79" spans="1:26" ht="15.75" customHeight="1">
      <c r="A79" s="46">
        <f ca="1"/>
        <v>15560</v>
      </c>
      <c r="B79" s="6"/>
      <c r="C79" s="6"/>
      <c r="E79" s="6"/>
      <c r="F79" s="6"/>
      <c r="G79" s="6"/>
      <c r="H79" s="6"/>
      <c r="I79" s="6"/>
      <c r="J79" s="6"/>
      <c r="K79" s="6"/>
      <c r="L79" s="6"/>
      <c r="M79" s="6"/>
      <c r="N79" s="6"/>
      <c r="O79" s="6"/>
      <c r="P79" s="6"/>
      <c r="Q79" s="6"/>
      <c r="R79" s="6"/>
      <c r="S79" s="6"/>
      <c r="T79" s="6"/>
      <c r="U79" s="6"/>
      <c r="V79" s="6"/>
      <c r="W79" s="6"/>
      <c r="X79" s="6"/>
      <c r="Y79" s="6"/>
      <c r="Z79" s="6"/>
    </row>
    <row r="80" spans="1:26" ht="15.75" customHeight="1">
      <c r="A80" s="46">
        <f ca="1"/>
        <v>7283</v>
      </c>
      <c r="B80" s="6"/>
      <c r="C80" s="6"/>
      <c r="E80" s="6"/>
      <c r="F80" s="6"/>
      <c r="G80" s="6"/>
      <c r="H80" s="6"/>
      <c r="I80" s="6"/>
      <c r="J80" s="6"/>
      <c r="K80" s="6"/>
      <c r="L80" s="6"/>
      <c r="M80" s="6"/>
      <c r="N80" s="6"/>
      <c r="O80" s="6"/>
      <c r="P80" s="6"/>
      <c r="Q80" s="6"/>
      <c r="R80" s="6"/>
      <c r="S80" s="6"/>
      <c r="T80" s="6"/>
      <c r="U80" s="6"/>
      <c r="V80" s="6"/>
      <c r="W80" s="6"/>
      <c r="X80" s="6"/>
      <c r="Y80" s="6"/>
      <c r="Z80" s="6"/>
    </row>
    <row r="81" spans="1:26" ht="15.75" customHeight="1">
      <c r="A81" s="46">
        <f ca="1"/>
        <v>15678</v>
      </c>
      <c r="B81" s="6"/>
      <c r="C81" s="6"/>
      <c r="E81" s="6"/>
      <c r="F81" s="6"/>
      <c r="G81" s="6"/>
      <c r="H81" s="6"/>
      <c r="I81" s="6"/>
      <c r="J81" s="6"/>
      <c r="K81" s="6"/>
      <c r="L81" s="6"/>
      <c r="M81" s="6"/>
      <c r="N81" s="6"/>
      <c r="O81" s="6"/>
      <c r="P81" s="6"/>
      <c r="Q81" s="6"/>
      <c r="R81" s="6"/>
      <c r="S81" s="6"/>
      <c r="T81" s="6"/>
      <c r="U81" s="6"/>
      <c r="V81" s="6"/>
      <c r="W81" s="6"/>
      <c r="X81" s="6"/>
      <c r="Y81" s="6"/>
      <c r="Z81" s="6"/>
    </row>
    <row r="82" spans="1:26" ht="15.75" customHeight="1">
      <c r="A82" s="46">
        <f ca="1"/>
        <v>5277</v>
      </c>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46">
        <f ca="1"/>
        <v>41871</v>
      </c>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46">
        <f ca="1"/>
        <v>38161</v>
      </c>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46">
        <f ca="1"/>
        <v>30436</v>
      </c>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46">
        <f ca="1"/>
        <v>33953</v>
      </c>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5.75" customHeight="1">
      <c r="A1003" s="6"/>
      <c r="B1003" s="6"/>
      <c r="C1003" s="6"/>
      <c r="D1003" s="6"/>
      <c r="E1003" s="6"/>
      <c r="F1003" s="6"/>
      <c r="G1003" s="6"/>
      <c r="H1003" s="6"/>
      <c r="I1003" s="6"/>
      <c r="K1003" s="6"/>
      <c r="L1003" s="6"/>
      <c r="M1003" s="6"/>
      <c r="N1003" s="6"/>
      <c r="O1003" s="6"/>
      <c r="P1003" s="6"/>
      <c r="Q1003" s="6"/>
      <c r="R1003" s="6"/>
      <c r="S1003" s="6"/>
      <c r="T1003" s="6"/>
      <c r="U1003" s="6"/>
      <c r="V1003" s="6"/>
      <c r="W1003" s="6"/>
      <c r="X1003" s="6"/>
      <c r="Y1003" s="6"/>
      <c r="Z1003" s="6"/>
    </row>
    <row r="1004" spans="1:26" ht="15" customHeight="1">
      <c r="L1004" s="6"/>
    </row>
  </sheetData>
  <mergeCells count="10">
    <mergeCell ref="A64:A65"/>
    <mergeCell ref="A1:F2"/>
    <mergeCell ref="D59:E60"/>
    <mergeCell ref="A54:B55"/>
    <mergeCell ref="D54:F55"/>
    <mergeCell ref="H54:I55"/>
    <mergeCell ref="A59:B60"/>
    <mergeCell ref="A51:B52"/>
    <mergeCell ref="C51:C52"/>
    <mergeCell ref="A26:I27"/>
  </mergeCells>
  <phoneticPr fontId="16" type="noConversion"/>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2"/>
  <sheetViews>
    <sheetView topLeftCell="A13" zoomScale="145" zoomScaleNormal="145" workbookViewId="0">
      <selection activeCell="E8" sqref="E8"/>
    </sheetView>
  </sheetViews>
  <sheetFormatPr defaultColWidth="14.42578125" defaultRowHeight="15" customHeight="1"/>
  <cols>
    <col min="1" max="1" width="12" customWidth="1"/>
    <col min="2" max="2" width="12.7109375" bestFit="1" customWidth="1"/>
    <col min="3" max="3" width="11.7109375" customWidth="1"/>
    <col min="4" max="4" width="11.140625" bestFit="1" customWidth="1"/>
    <col min="5" max="5" width="18.85546875" customWidth="1"/>
    <col min="6" max="25" width="8.7109375" customWidth="1"/>
  </cols>
  <sheetData>
    <row r="1" spans="1:25" ht="15" customHeight="1">
      <c r="A1" s="36" t="s">
        <v>145</v>
      </c>
      <c r="B1" s="36"/>
      <c r="C1" s="36"/>
      <c r="D1" s="36"/>
      <c r="E1" s="36"/>
    </row>
    <row r="2" spans="1:25" ht="15" customHeight="1">
      <c r="A2" s="37"/>
      <c r="B2" s="37"/>
      <c r="C2" s="37"/>
      <c r="D2" s="37"/>
      <c r="E2" s="37"/>
    </row>
    <row r="3" spans="1:25">
      <c r="A3" s="5" t="s">
        <v>102</v>
      </c>
      <c r="B3" s="5" t="s">
        <v>42</v>
      </c>
      <c r="C3" s="5" t="s">
        <v>103</v>
      </c>
      <c r="D3" s="5" t="s">
        <v>104</v>
      </c>
      <c r="E3" s="5" t="s">
        <v>105</v>
      </c>
      <c r="F3" s="6"/>
      <c r="G3" s="6"/>
      <c r="H3" s="6"/>
      <c r="I3" s="6"/>
      <c r="J3" s="6"/>
      <c r="K3" s="6"/>
      <c r="L3" s="6"/>
      <c r="M3" s="6"/>
      <c r="N3" s="6"/>
      <c r="O3" s="6"/>
      <c r="P3" s="6"/>
      <c r="Q3" s="6"/>
      <c r="R3" s="6"/>
      <c r="S3" s="6"/>
      <c r="T3" s="6"/>
      <c r="U3" s="6"/>
      <c r="V3" s="6"/>
      <c r="W3" s="6"/>
      <c r="X3" s="6"/>
      <c r="Y3" s="6"/>
    </row>
    <row r="4" spans="1:25">
      <c r="A4" s="10">
        <v>3001</v>
      </c>
      <c r="B4" s="11" t="s">
        <v>106</v>
      </c>
      <c r="C4" s="11" t="s">
        <v>107</v>
      </c>
      <c r="D4" s="12">
        <v>86766</v>
      </c>
      <c r="E4" s="8">
        <v>42005</v>
      </c>
      <c r="F4" s="6"/>
      <c r="G4" s="6"/>
      <c r="H4" s="6"/>
      <c r="I4" s="6"/>
      <c r="J4" s="6"/>
      <c r="K4" s="6"/>
      <c r="L4" s="6"/>
      <c r="M4" s="6"/>
      <c r="N4" s="6"/>
      <c r="O4" s="6"/>
      <c r="P4" s="6"/>
      <c r="Q4" s="6"/>
      <c r="R4" s="6"/>
      <c r="S4" s="6"/>
      <c r="T4" s="6"/>
      <c r="U4" s="6"/>
      <c r="V4" s="6"/>
      <c r="W4" s="6"/>
      <c r="X4" s="6"/>
      <c r="Y4" s="6"/>
    </row>
    <row r="5" spans="1:25">
      <c r="A5" s="10">
        <v>3002</v>
      </c>
      <c r="B5" s="11" t="s">
        <v>108</v>
      </c>
      <c r="C5" s="11" t="s">
        <v>107</v>
      </c>
      <c r="D5" s="12">
        <v>31943</v>
      </c>
      <c r="E5" s="8">
        <v>42255</v>
      </c>
      <c r="F5" s="6"/>
      <c r="G5" s="6"/>
      <c r="H5" s="6"/>
      <c r="I5" s="6"/>
      <c r="J5" s="6"/>
      <c r="K5" s="6"/>
      <c r="L5" s="6"/>
      <c r="M5" s="6"/>
      <c r="N5" s="6"/>
      <c r="O5" s="6"/>
      <c r="P5" s="6"/>
      <c r="Q5" s="6"/>
      <c r="R5" s="6"/>
      <c r="S5" s="6"/>
      <c r="T5" s="6"/>
      <c r="U5" s="6"/>
      <c r="V5" s="6"/>
      <c r="W5" s="6"/>
      <c r="X5" s="6"/>
      <c r="Y5" s="6"/>
    </row>
    <row r="6" spans="1:25">
      <c r="A6" s="10">
        <v>3003</v>
      </c>
      <c r="B6" s="11" t="s">
        <v>109</v>
      </c>
      <c r="C6" s="11" t="s">
        <v>110</v>
      </c>
      <c r="D6" s="12">
        <v>63374</v>
      </c>
      <c r="E6" s="8">
        <v>42505</v>
      </c>
      <c r="F6" s="6"/>
      <c r="G6" s="6"/>
      <c r="H6" s="6"/>
      <c r="I6" s="6"/>
      <c r="J6" s="6"/>
      <c r="K6" s="6"/>
      <c r="L6" s="6"/>
      <c r="M6" s="6"/>
      <c r="N6" s="6"/>
      <c r="O6" s="6"/>
      <c r="P6" s="6"/>
      <c r="Q6" s="6"/>
      <c r="R6" s="6"/>
      <c r="S6" s="6"/>
      <c r="T6" s="6"/>
      <c r="U6" s="6"/>
      <c r="V6" s="6"/>
      <c r="W6" s="6"/>
      <c r="X6" s="6"/>
      <c r="Y6" s="6"/>
    </row>
    <row r="7" spans="1:25">
      <c r="A7" s="10">
        <v>3004</v>
      </c>
      <c r="B7" s="11" t="s">
        <v>111</v>
      </c>
      <c r="C7" s="11" t="s">
        <v>107</v>
      </c>
      <c r="D7" s="12">
        <v>109972</v>
      </c>
      <c r="E7" s="8">
        <v>42755</v>
      </c>
      <c r="F7" s="6"/>
      <c r="G7" s="6"/>
      <c r="H7" s="6"/>
      <c r="I7" s="6"/>
      <c r="J7" s="6"/>
      <c r="K7" s="6"/>
      <c r="L7" s="6"/>
      <c r="M7" s="6"/>
      <c r="N7" s="6"/>
      <c r="O7" s="6"/>
      <c r="P7" s="6"/>
      <c r="Q7" s="6"/>
      <c r="R7" s="6"/>
      <c r="S7" s="6"/>
      <c r="T7" s="6"/>
      <c r="U7" s="6"/>
      <c r="V7" s="6"/>
      <c r="W7" s="6"/>
      <c r="X7" s="6"/>
      <c r="Y7" s="6"/>
    </row>
    <row r="8" spans="1:25">
      <c r="A8" s="10">
        <v>3005</v>
      </c>
      <c r="B8" s="11" t="s">
        <v>112</v>
      </c>
      <c r="C8" s="11" t="s">
        <v>113</v>
      </c>
      <c r="D8" s="12">
        <v>54149</v>
      </c>
      <c r="E8" s="8">
        <v>43005</v>
      </c>
      <c r="F8" s="6"/>
      <c r="G8" s="6"/>
      <c r="H8" s="6"/>
      <c r="I8" s="6"/>
      <c r="J8" s="6"/>
      <c r="K8" s="6"/>
      <c r="L8" s="6"/>
      <c r="M8" s="6"/>
      <c r="N8" s="6"/>
      <c r="O8" s="6"/>
      <c r="P8" s="6"/>
      <c r="Q8" s="6"/>
      <c r="R8" s="6"/>
      <c r="S8" s="6"/>
      <c r="T8" s="6"/>
      <c r="U8" s="6"/>
      <c r="V8" s="6"/>
      <c r="W8" s="6"/>
      <c r="X8" s="6"/>
      <c r="Y8" s="6"/>
    </row>
    <row r="9" spans="1:25">
      <c r="A9" s="10">
        <v>3006</v>
      </c>
      <c r="B9" s="11" t="s">
        <v>114</v>
      </c>
      <c r="C9" s="11" t="s">
        <v>113</v>
      </c>
      <c r="D9" s="12">
        <v>78689</v>
      </c>
      <c r="E9" s="8">
        <v>43255</v>
      </c>
      <c r="F9" s="6"/>
      <c r="G9" s="6"/>
      <c r="H9" s="6"/>
      <c r="I9" s="6"/>
      <c r="J9" s="6"/>
      <c r="K9" s="6"/>
      <c r="L9" s="6"/>
      <c r="M9" s="6"/>
      <c r="N9" s="6"/>
      <c r="O9" s="6"/>
      <c r="P9" s="6"/>
      <c r="Q9" s="6"/>
      <c r="R9" s="6"/>
      <c r="S9" s="6"/>
      <c r="T9" s="6"/>
      <c r="U9" s="6"/>
      <c r="V9" s="6"/>
      <c r="W9" s="6"/>
      <c r="X9" s="6"/>
      <c r="Y9" s="6"/>
    </row>
    <row r="10" spans="1:25">
      <c r="A10" s="10">
        <v>3007</v>
      </c>
      <c r="B10" s="11" t="s">
        <v>115</v>
      </c>
      <c r="C10" s="11" t="s">
        <v>116</v>
      </c>
      <c r="D10" s="12">
        <v>35960</v>
      </c>
      <c r="E10" s="8">
        <v>43505</v>
      </c>
      <c r="F10" s="6"/>
      <c r="G10" s="6"/>
      <c r="H10" s="6"/>
      <c r="I10" s="6"/>
      <c r="J10" s="6"/>
      <c r="K10" s="6"/>
      <c r="L10" s="6"/>
      <c r="M10" s="6"/>
      <c r="N10" s="6"/>
      <c r="O10" s="6"/>
      <c r="P10" s="6"/>
      <c r="Q10" s="6"/>
      <c r="R10" s="6"/>
      <c r="S10" s="6"/>
      <c r="T10" s="6"/>
      <c r="U10" s="6"/>
      <c r="V10" s="6"/>
      <c r="W10" s="6"/>
      <c r="X10" s="6"/>
      <c r="Y10" s="6"/>
    </row>
    <row r="11" spans="1:25">
      <c r="A11" s="10">
        <v>3008</v>
      </c>
      <c r="B11" s="11" t="s">
        <v>117</v>
      </c>
      <c r="C11" s="11" t="s">
        <v>113</v>
      </c>
      <c r="D11" s="12">
        <v>91659</v>
      </c>
      <c r="E11" s="8">
        <v>43755</v>
      </c>
      <c r="F11" s="6"/>
      <c r="G11" s="6"/>
      <c r="H11" s="6"/>
      <c r="I11" s="6"/>
      <c r="J11" s="6"/>
      <c r="K11" s="6"/>
      <c r="L11" s="6"/>
      <c r="M11" s="6"/>
      <c r="N11" s="6"/>
      <c r="O11" s="6"/>
      <c r="P11" s="6"/>
      <c r="Q11" s="6"/>
      <c r="R11" s="6"/>
      <c r="S11" s="6"/>
      <c r="T11" s="6"/>
      <c r="U11" s="6"/>
      <c r="V11" s="6"/>
      <c r="W11" s="6"/>
      <c r="X11" s="6"/>
      <c r="Y11" s="6"/>
    </row>
    <row r="12" spans="1:25">
      <c r="A12" s="10">
        <v>3009</v>
      </c>
      <c r="B12" s="11" t="s">
        <v>118</v>
      </c>
      <c r="C12" s="11" t="s">
        <v>113</v>
      </c>
      <c r="D12" s="12">
        <v>90423</v>
      </c>
      <c r="E12" s="8">
        <v>44005</v>
      </c>
      <c r="F12" s="6"/>
      <c r="G12" s="6"/>
      <c r="H12" s="6"/>
      <c r="I12" s="6"/>
      <c r="J12" s="6"/>
      <c r="K12" s="6"/>
      <c r="L12" s="6"/>
      <c r="M12" s="6"/>
      <c r="N12" s="6"/>
      <c r="O12" s="6"/>
      <c r="P12" s="6"/>
      <c r="Q12" s="6"/>
      <c r="R12" s="6"/>
      <c r="S12" s="6"/>
      <c r="T12" s="6"/>
      <c r="U12" s="6"/>
      <c r="V12" s="6"/>
      <c r="W12" s="6"/>
      <c r="X12" s="6"/>
      <c r="Y12" s="6"/>
    </row>
    <row r="13" spans="1:25">
      <c r="A13" s="10">
        <v>3010</v>
      </c>
      <c r="B13" s="11" t="s">
        <v>119</v>
      </c>
      <c r="C13" s="11" t="s">
        <v>110</v>
      </c>
      <c r="D13" s="12">
        <v>107877</v>
      </c>
      <c r="E13" s="8">
        <v>44255</v>
      </c>
      <c r="F13" s="6"/>
      <c r="G13" s="6"/>
      <c r="H13" s="6"/>
      <c r="I13" s="6"/>
      <c r="J13" s="6"/>
      <c r="K13" s="6"/>
      <c r="L13" s="6"/>
      <c r="M13" s="6"/>
      <c r="N13" s="6"/>
      <c r="O13" s="6"/>
      <c r="P13" s="6"/>
      <c r="Q13" s="6"/>
      <c r="R13" s="6"/>
      <c r="S13" s="6"/>
      <c r="T13" s="6"/>
      <c r="U13" s="6"/>
      <c r="V13" s="6"/>
      <c r="W13" s="6"/>
      <c r="X13" s="6"/>
      <c r="Y13" s="6"/>
    </row>
    <row r="14" spans="1:25">
      <c r="A14" s="10">
        <v>3011</v>
      </c>
      <c r="B14" s="11" t="s">
        <v>120</v>
      </c>
      <c r="C14" s="11" t="s">
        <v>107</v>
      </c>
      <c r="D14" s="12">
        <v>107634</v>
      </c>
      <c r="E14" s="8">
        <v>44505</v>
      </c>
      <c r="F14" s="6"/>
      <c r="G14" s="6"/>
      <c r="H14" s="6"/>
      <c r="I14" s="6"/>
      <c r="J14" s="6"/>
      <c r="K14" s="6"/>
      <c r="L14" s="6"/>
      <c r="M14" s="6"/>
      <c r="N14" s="6"/>
      <c r="O14" s="6"/>
      <c r="P14" s="6"/>
      <c r="Q14" s="6"/>
      <c r="R14" s="6"/>
      <c r="S14" s="6"/>
      <c r="T14" s="6"/>
      <c r="U14" s="6"/>
      <c r="V14" s="6"/>
      <c r="W14" s="6"/>
      <c r="X14" s="6"/>
      <c r="Y14" s="6"/>
    </row>
    <row r="15" spans="1:25">
      <c r="A15" s="10">
        <v>3012</v>
      </c>
      <c r="B15" s="11" t="s">
        <v>121</v>
      </c>
      <c r="C15" s="11" t="s">
        <v>107</v>
      </c>
      <c r="D15" s="12">
        <v>35226</v>
      </c>
      <c r="E15" s="8">
        <v>44755</v>
      </c>
      <c r="F15" s="6"/>
      <c r="G15" s="6"/>
      <c r="H15" s="6"/>
      <c r="I15" s="6"/>
      <c r="J15" s="6"/>
      <c r="K15" s="6"/>
      <c r="L15" s="6"/>
      <c r="M15" s="6"/>
      <c r="N15" s="6"/>
      <c r="O15" s="6"/>
      <c r="P15" s="6"/>
      <c r="Q15" s="6"/>
      <c r="R15" s="6"/>
      <c r="S15" s="6"/>
      <c r="T15" s="6"/>
      <c r="U15" s="6"/>
      <c r="V15" s="6"/>
      <c r="W15" s="6"/>
      <c r="X15" s="6"/>
      <c r="Y15" s="6"/>
    </row>
    <row r="16" spans="1:25">
      <c r="A16" s="10">
        <v>3013</v>
      </c>
      <c r="B16" s="11" t="s">
        <v>122</v>
      </c>
      <c r="C16" s="11" t="s">
        <v>110</v>
      </c>
      <c r="D16" s="12">
        <v>40872</v>
      </c>
      <c r="E16" s="8">
        <v>45005</v>
      </c>
      <c r="F16" s="6"/>
      <c r="G16" s="6"/>
      <c r="H16" s="6"/>
      <c r="I16" s="6"/>
      <c r="J16" s="6"/>
      <c r="K16" s="6"/>
      <c r="L16" s="6"/>
      <c r="M16" s="6"/>
      <c r="N16" s="6"/>
      <c r="O16" s="6"/>
      <c r="P16" s="6"/>
      <c r="Q16" s="6"/>
      <c r="R16" s="6"/>
      <c r="S16" s="6"/>
      <c r="T16" s="6"/>
      <c r="U16" s="6"/>
      <c r="V16" s="6"/>
      <c r="W16" s="6"/>
      <c r="X16" s="6"/>
      <c r="Y16" s="6"/>
    </row>
    <row r="17" spans="1:25">
      <c r="A17" s="10">
        <v>3014</v>
      </c>
      <c r="B17" s="11" t="s">
        <v>123</v>
      </c>
      <c r="C17" s="11" t="s">
        <v>110</v>
      </c>
      <c r="D17" s="12">
        <v>55378</v>
      </c>
      <c r="E17" s="8">
        <v>45255</v>
      </c>
      <c r="F17" s="6"/>
      <c r="G17" s="6"/>
      <c r="H17" s="6"/>
      <c r="I17" s="6"/>
      <c r="J17" s="6"/>
      <c r="K17" s="6"/>
      <c r="L17" s="6"/>
      <c r="M17" s="6"/>
      <c r="N17" s="6"/>
      <c r="O17" s="6"/>
      <c r="P17" s="6"/>
      <c r="Q17" s="6"/>
      <c r="R17" s="6"/>
      <c r="S17" s="6"/>
      <c r="T17" s="6"/>
      <c r="U17" s="6"/>
      <c r="V17" s="6"/>
      <c r="W17" s="6"/>
      <c r="X17" s="6"/>
      <c r="Y17" s="6"/>
    </row>
    <row r="18" spans="1:25">
      <c r="A18" s="10">
        <v>3015</v>
      </c>
      <c r="B18" s="11" t="s">
        <v>124</v>
      </c>
      <c r="C18" s="11" t="s">
        <v>110</v>
      </c>
      <c r="D18" s="12">
        <v>63297</v>
      </c>
      <c r="E18" s="8">
        <v>45505</v>
      </c>
      <c r="F18" s="6"/>
      <c r="G18" s="6"/>
      <c r="H18" s="6"/>
      <c r="I18" s="6"/>
      <c r="J18" s="6"/>
      <c r="K18" s="6"/>
      <c r="L18" s="6"/>
      <c r="M18" s="6"/>
      <c r="N18" s="6"/>
      <c r="O18" s="6"/>
      <c r="P18" s="6"/>
      <c r="Q18" s="6"/>
      <c r="R18" s="6"/>
      <c r="S18" s="6"/>
      <c r="T18" s="6"/>
      <c r="U18" s="6"/>
      <c r="V18" s="6"/>
      <c r="W18" s="6"/>
      <c r="X18" s="6"/>
      <c r="Y18" s="6"/>
    </row>
    <row r="19" spans="1:25">
      <c r="A19" s="10">
        <v>3016</v>
      </c>
      <c r="B19" s="11" t="s">
        <v>125</v>
      </c>
      <c r="C19" s="11" t="s">
        <v>107</v>
      </c>
      <c r="D19" s="12">
        <v>114173</v>
      </c>
      <c r="E19" s="8">
        <v>45755</v>
      </c>
      <c r="F19" s="6"/>
      <c r="G19" s="6"/>
      <c r="H19" s="6"/>
      <c r="I19" s="6"/>
      <c r="J19" s="6"/>
      <c r="K19" s="6"/>
      <c r="L19" s="6"/>
      <c r="M19" s="6"/>
      <c r="N19" s="6"/>
      <c r="O19" s="6"/>
      <c r="P19" s="6"/>
      <c r="Q19" s="6"/>
      <c r="R19" s="6"/>
      <c r="S19" s="6"/>
      <c r="T19" s="6"/>
      <c r="U19" s="6"/>
      <c r="V19" s="6"/>
      <c r="W19" s="6"/>
      <c r="X19" s="6"/>
      <c r="Y19" s="6"/>
    </row>
    <row r="20" spans="1:25">
      <c r="A20" s="10">
        <v>3017</v>
      </c>
      <c r="B20" s="11" t="s">
        <v>126</v>
      </c>
      <c r="C20" s="11" t="s">
        <v>110</v>
      </c>
      <c r="D20" s="12">
        <v>86915</v>
      </c>
      <c r="E20" s="8">
        <v>46005</v>
      </c>
      <c r="F20" s="6"/>
      <c r="G20" s="6"/>
      <c r="H20" s="6"/>
      <c r="I20" s="6"/>
      <c r="J20" s="6"/>
      <c r="K20" s="6"/>
      <c r="L20" s="6"/>
      <c r="M20" s="6"/>
      <c r="N20" s="6"/>
      <c r="O20" s="6"/>
      <c r="P20" s="6"/>
      <c r="Q20" s="6"/>
      <c r="R20" s="6"/>
      <c r="S20" s="6"/>
      <c r="T20" s="6"/>
      <c r="U20" s="6"/>
      <c r="V20" s="6"/>
      <c r="W20" s="6"/>
      <c r="X20" s="6"/>
      <c r="Y20" s="6"/>
    </row>
    <row r="21" spans="1:25">
      <c r="A21" s="10">
        <v>3018</v>
      </c>
      <c r="B21" s="11" t="s">
        <v>127</v>
      </c>
      <c r="C21" s="11" t="s">
        <v>113</v>
      </c>
      <c r="D21" s="12">
        <v>116284</v>
      </c>
      <c r="E21" s="8">
        <v>46255</v>
      </c>
      <c r="F21" s="6"/>
      <c r="G21" s="6"/>
      <c r="H21" s="6"/>
      <c r="I21" s="6"/>
      <c r="J21" s="6"/>
      <c r="K21" s="6"/>
      <c r="L21" s="6"/>
      <c r="M21" s="6"/>
      <c r="N21" s="6"/>
      <c r="O21" s="6"/>
      <c r="P21" s="6"/>
      <c r="Q21" s="6"/>
      <c r="R21" s="6"/>
      <c r="S21" s="6"/>
      <c r="T21" s="6"/>
      <c r="U21" s="6"/>
      <c r="V21" s="6"/>
      <c r="W21" s="6"/>
      <c r="X21" s="6"/>
      <c r="Y21" s="6"/>
    </row>
    <row r="22" spans="1:25">
      <c r="A22" s="10">
        <v>3019</v>
      </c>
      <c r="B22" s="11" t="s">
        <v>128</v>
      </c>
      <c r="C22" s="11" t="s">
        <v>116</v>
      </c>
      <c r="D22" s="12">
        <v>116283</v>
      </c>
      <c r="E22" s="8">
        <v>46505</v>
      </c>
      <c r="F22" s="6"/>
      <c r="G22" s="6"/>
      <c r="H22" s="6"/>
      <c r="I22" s="6"/>
      <c r="J22" s="6"/>
      <c r="K22" s="6"/>
      <c r="L22" s="6"/>
      <c r="M22" s="6"/>
      <c r="N22" s="6"/>
      <c r="O22" s="6"/>
      <c r="P22" s="6"/>
      <c r="Q22" s="6"/>
      <c r="R22" s="6"/>
      <c r="S22" s="6"/>
      <c r="T22" s="6"/>
      <c r="U22" s="6"/>
      <c r="V22" s="6"/>
      <c r="W22" s="6"/>
      <c r="X22" s="6"/>
      <c r="Y22" s="6"/>
    </row>
    <row r="23" spans="1:25" ht="15.75" customHeight="1">
      <c r="A23" s="10">
        <v>3020</v>
      </c>
      <c r="B23" s="11" t="s">
        <v>129</v>
      </c>
      <c r="C23" s="11" t="s">
        <v>116</v>
      </c>
      <c r="D23" s="12">
        <v>99924</v>
      </c>
      <c r="E23" s="8">
        <v>46755</v>
      </c>
      <c r="F23" s="6"/>
      <c r="G23" s="6"/>
      <c r="H23" s="6"/>
      <c r="I23" s="6"/>
      <c r="J23" s="6"/>
      <c r="K23" s="6"/>
      <c r="L23" s="6"/>
      <c r="M23" s="6"/>
      <c r="N23" s="6"/>
      <c r="O23" s="6"/>
      <c r="P23" s="6"/>
      <c r="Q23" s="6"/>
      <c r="R23" s="6"/>
      <c r="S23" s="6"/>
      <c r="T23" s="6"/>
      <c r="U23" s="6"/>
      <c r="V23" s="6"/>
      <c r="W23" s="6"/>
      <c r="X23" s="6"/>
      <c r="Y23" s="6"/>
    </row>
    <row r="24" spans="1:25" ht="15.75" customHeight="1">
      <c r="A24" s="6"/>
      <c r="B24" s="6"/>
      <c r="C24" s="6"/>
      <c r="D24" s="6"/>
      <c r="E24" s="6"/>
      <c r="F24" s="6"/>
      <c r="G24" s="6"/>
      <c r="H24" s="6"/>
      <c r="I24" s="6"/>
      <c r="J24" s="6"/>
      <c r="K24" s="6"/>
      <c r="L24" s="6"/>
      <c r="M24" s="6"/>
      <c r="N24" s="6"/>
      <c r="O24" s="6"/>
      <c r="P24" s="6"/>
      <c r="Q24" s="6"/>
      <c r="R24" s="6"/>
      <c r="S24" s="6"/>
      <c r="T24" s="6"/>
      <c r="U24" s="6"/>
      <c r="V24" s="6"/>
      <c r="W24" s="6"/>
      <c r="X24" s="6"/>
      <c r="Y24" s="6"/>
    </row>
    <row r="25" spans="1:25" ht="15.75" customHeight="1">
      <c r="A25" s="6"/>
      <c r="B25" s="6"/>
      <c r="C25" s="6"/>
      <c r="D25" s="6"/>
      <c r="E25" s="6"/>
      <c r="F25" s="6"/>
      <c r="G25" s="6"/>
      <c r="H25" s="6"/>
      <c r="I25" s="6"/>
      <c r="J25" s="6"/>
      <c r="K25" s="6"/>
      <c r="L25" s="6"/>
      <c r="M25" s="6"/>
      <c r="N25" s="6"/>
      <c r="O25" s="6"/>
      <c r="P25" s="6"/>
      <c r="Q25" s="6"/>
      <c r="R25" s="6"/>
      <c r="S25" s="6"/>
      <c r="T25" s="6"/>
      <c r="U25" s="6"/>
      <c r="V25" s="6"/>
      <c r="W25" s="6"/>
      <c r="X25" s="6"/>
      <c r="Y25" s="6"/>
    </row>
    <row r="26" spans="1:25" ht="15.75" customHeight="1">
      <c r="A26" s="23" t="s">
        <v>157</v>
      </c>
      <c r="B26" s="23"/>
      <c r="C26" s="23"/>
      <c r="D26" s="23"/>
      <c r="E26" s="23"/>
      <c r="F26" s="6"/>
      <c r="G26" s="6"/>
      <c r="H26" s="6"/>
      <c r="I26" s="6"/>
      <c r="J26" s="6"/>
      <c r="K26" s="6"/>
      <c r="L26" s="6"/>
      <c r="M26" s="6"/>
      <c r="N26" s="6"/>
      <c r="O26" s="6"/>
      <c r="P26" s="6"/>
      <c r="Q26" s="6"/>
      <c r="R26" s="6"/>
      <c r="S26" s="6"/>
      <c r="T26" s="6"/>
      <c r="U26" s="6"/>
      <c r="V26" s="6"/>
      <c r="W26" s="6"/>
      <c r="X26" s="6"/>
      <c r="Y26" s="6"/>
    </row>
    <row r="27" spans="1:25" ht="15.75" customHeight="1">
      <c r="A27" s="23"/>
      <c r="B27" s="23"/>
      <c r="C27" s="23"/>
      <c r="D27" s="23"/>
      <c r="E27" s="23"/>
      <c r="F27" s="6"/>
      <c r="G27" s="6"/>
      <c r="H27" s="6"/>
      <c r="I27" s="6"/>
      <c r="J27" s="6"/>
      <c r="K27" s="6"/>
      <c r="L27" s="6"/>
      <c r="M27" s="6"/>
      <c r="N27" s="6"/>
      <c r="O27" s="6"/>
      <c r="P27" s="6"/>
      <c r="Q27" s="6"/>
      <c r="R27" s="6"/>
      <c r="S27" s="6"/>
      <c r="T27" s="6"/>
      <c r="U27" s="6"/>
      <c r="V27" s="6"/>
      <c r="W27" s="6"/>
      <c r="X27" s="6"/>
      <c r="Y27" s="6"/>
    </row>
    <row r="28" spans="1:25" ht="15.75" customHeight="1">
      <c r="A28" s="5" t="s">
        <v>102</v>
      </c>
      <c r="B28" s="5" t="s">
        <v>42</v>
      </c>
      <c r="C28" s="5" t="s">
        <v>103</v>
      </c>
      <c r="D28" s="5" t="s">
        <v>104</v>
      </c>
      <c r="E28" s="5" t="s">
        <v>105</v>
      </c>
      <c r="F28" s="6"/>
      <c r="G28" s="6"/>
      <c r="H28" s="6"/>
      <c r="I28" s="6"/>
      <c r="J28" s="6"/>
      <c r="K28" s="6"/>
      <c r="L28" s="6"/>
      <c r="M28" s="6"/>
      <c r="N28" s="6"/>
      <c r="O28" s="6"/>
      <c r="P28" s="6"/>
      <c r="Q28" s="6"/>
      <c r="R28" s="6"/>
      <c r="S28" s="6"/>
      <c r="T28" s="6"/>
      <c r="U28" s="6"/>
      <c r="V28" s="6"/>
      <c r="W28" s="6"/>
      <c r="X28" s="6"/>
      <c r="Y28" s="6"/>
    </row>
    <row r="29" spans="1:25" ht="15.75" customHeight="1">
      <c r="A29" s="10">
        <v>3015</v>
      </c>
      <c r="B29" s="49" t="str">
        <f>INDEX(B$4:B$23,MATCH($A$29,$A$4:$A$23,0))</f>
        <v>Employee 15</v>
      </c>
      <c r="C29" s="49" t="str">
        <f t="shared" ref="C29:E29" si="0">INDEX(C$4:C$23,MATCH($A$29,$A$4:$A$23,0))</f>
        <v>HR</v>
      </c>
      <c r="D29" s="42">
        <f t="shared" si="0"/>
        <v>63297</v>
      </c>
      <c r="E29" s="50">
        <f t="shared" si="0"/>
        <v>45505</v>
      </c>
      <c r="F29" s="6"/>
      <c r="G29" s="6"/>
      <c r="H29" s="6"/>
      <c r="I29" s="6"/>
      <c r="J29" s="6"/>
      <c r="K29" s="6"/>
      <c r="L29" s="6"/>
      <c r="M29" s="6"/>
      <c r="N29" s="6"/>
      <c r="O29" s="6"/>
      <c r="P29" s="6"/>
      <c r="Q29" s="6"/>
      <c r="R29" s="6"/>
      <c r="S29" s="6"/>
      <c r="T29" s="6"/>
      <c r="U29" s="6"/>
      <c r="V29" s="6"/>
      <c r="W29" s="6"/>
      <c r="X29" s="6"/>
      <c r="Y29" s="6"/>
    </row>
    <row r="30" spans="1:25" ht="15.75" customHeight="1">
      <c r="A30" s="6"/>
      <c r="B30" s="6"/>
      <c r="C30" s="6"/>
      <c r="D30" s="6"/>
      <c r="E30" s="6"/>
      <c r="F30" s="6"/>
      <c r="G30" s="6"/>
      <c r="H30" s="6"/>
      <c r="I30" s="6"/>
      <c r="J30" s="6"/>
      <c r="K30" s="6"/>
      <c r="L30" s="6"/>
      <c r="M30" s="6"/>
      <c r="N30" s="6"/>
      <c r="O30" s="6"/>
      <c r="P30" s="6"/>
      <c r="Q30" s="6"/>
      <c r="R30" s="6"/>
      <c r="S30" s="6"/>
      <c r="T30" s="6"/>
      <c r="U30" s="6"/>
      <c r="V30" s="6"/>
      <c r="W30" s="6"/>
      <c r="X30" s="6"/>
      <c r="Y30" s="6"/>
    </row>
    <row r="31" spans="1:25" ht="15.75" customHeight="1">
      <c r="A31" s="23" t="s">
        <v>158</v>
      </c>
      <c r="B31" s="23"/>
      <c r="D31" s="23" t="s">
        <v>169</v>
      </c>
      <c r="E31" s="23"/>
      <c r="F31" s="6"/>
      <c r="G31" s="6"/>
      <c r="H31" s="6"/>
      <c r="I31" s="6"/>
      <c r="J31" s="6"/>
      <c r="K31" s="6"/>
      <c r="L31" s="6"/>
      <c r="M31" s="6"/>
      <c r="N31" s="6"/>
      <c r="O31" s="6"/>
      <c r="P31" s="6"/>
      <c r="Q31" s="6"/>
      <c r="R31" s="6"/>
      <c r="S31" s="6"/>
      <c r="T31" s="6"/>
      <c r="U31" s="6"/>
      <c r="V31" s="6"/>
      <c r="W31" s="6"/>
      <c r="X31" s="6"/>
      <c r="Y31" s="6"/>
    </row>
    <row r="32" spans="1:25" ht="15.75" customHeight="1">
      <c r="A32" s="24"/>
      <c r="B32" s="24"/>
      <c r="D32" s="23"/>
      <c r="E32" s="23"/>
      <c r="F32" s="6"/>
      <c r="G32" s="6"/>
      <c r="H32" s="6"/>
      <c r="I32" s="6"/>
      <c r="J32" s="6"/>
      <c r="K32" s="6"/>
      <c r="L32" s="6"/>
      <c r="M32" s="6"/>
      <c r="N32" s="6"/>
      <c r="O32" s="6"/>
      <c r="P32" s="6"/>
      <c r="Q32" s="6"/>
      <c r="R32" s="6"/>
      <c r="S32" s="6"/>
      <c r="T32" s="6"/>
      <c r="U32" s="6"/>
      <c r="V32" s="6"/>
      <c r="W32" s="6"/>
      <c r="X32" s="6"/>
      <c r="Y32" s="6"/>
    </row>
    <row r="33" spans="1:25" ht="15.75" customHeight="1">
      <c r="A33" s="5" t="s">
        <v>102</v>
      </c>
      <c r="B33" s="5" t="s">
        <v>104</v>
      </c>
      <c r="C33" s="6"/>
      <c r="D33" s="55" t="s">
        <v>170</v>
      </c>
      <c r="E33" s="55" t="s">
        <v>171</v>
      </c>
      <c r="F33" s="6"/>
      <c r="G33" s="6"/>
      <c r="H33" s="6"/>
      <c r="I33" s="6"/>
      <c r="J33" s="6"/>
      <c r="K33" s="6"/>
      <c r="L33" s="6"/>
      <c r="M33" s="6"/>
      <c r="N33" s="6"/>
      <c r="O33" s="6"/>
      <c r="P33" s="6"/>
      <c r="Q33" s="6"/>
      <c r="R33" s="6"/>
      <c r="S33" s="6"/>
      <c r="T33" s="6"/>
      <c r="U33" s="6"/>
      <c r="V33" s="6"/>
    </row>
    <row r="34" spans="1:25" ht="15.75" customHeight="1">
      <c r="A34" s="10">
        <v>3018</v>
      </c>
      <c r="B34" s="42">
        <f>_xlfn.XLOOKUP($A$34,$A4:$A23,$D4:$D23,"Not Available",0)</f>
        <v>116284</v>
      </c>
      <c r="C34" s="6"/>
      <c r="D34" s="54" t="s">
        <v>174</v>
      </c>
      <c r="E34" s="56" t="str" cm="1">
        <f t="array" aca="1" ref="E34" ca="1">INDIRECT(D34)</f>
        <v>Employee 10</v>
      </c>
      <c r="F34" s="6"/>
      <c r="G34" s="6"/>
      <c r="H34" s="6"/>
      <c r="I34" s="6"/>
      <c r="J34" s="6"/>
      <c r="K34" s="6"/>
      <c r="L34" s="6"/>
      <c r="M34" s="6"/>
      <c r="N34" s="6"/>
      <c r="O34" s="6"/>
      <c r="P34" s="6"/>
      <c r="Q34" s="6"/>
      <c r="R34" s="6"/>
      <c r="S34" s="6"/>
      <c r="T34" s="6"/>
      <c r="U34" s="6"/>
      <c r="V34" s="6"/>
    </row>
    <row r="35" spans="1:25" ht="15.75" customHeight="1">
      <c r="A35" s="6"/>
      <c r="B35" s="6"/>
      <c r="C35" s="6"/>
      <c r="D35" s="6"/>
      <c r="E35" s="6"/>
      <c r="F35" s="6"/>
      <c r="G35" s="6"/>
      <c r="H35" s="6"/>
      <c r="I35" s="6"/>
      <c r="J35" s="6"/>
      <c r="K35" s="6"/>
      <c r="L35" s="6"/>
      <c r="M35" s="6"/>
      <c r="N35" s="6"/>
      <c r="O35" s="6"/>
      <c r="P35" s="6"/>
      <c r="Q35" s="6"/>
      <c r="R35" s="6"/>
      <c r="S35" s="6"/>
      <c r="T35" s="6"/>
      <c r="U35" s="6"/>
      <c r="V35" s="6"/>
      <c r="W35" s="6"/>
      <c r="X35" s="6"/>
      <c r="Y35" s="6"/>
    </row>
    <row r="36" spans="1:25" ht="15.75" customHeight="1">
      <c r="A36" s="6"/>
      <c r="B36" s="6"/>
      <c r="C36" s="6"/>
      <c r="D36" s="6"/>
      <c r="E36" s="6"/>
      <c r="F36" s="6"/>
      <c r="G36" s="6"/>
      <c r="H36" s="6"/>
      <c r="I36" s="6"/>
      <c r="J36" s="6"/>
      <c r="K36" s="6"/>
      <c r="L36" s="6"/>
      <c r="M36" s="6"/>
      <c r="N36" s="6"/>
      <c r="O36" s="6"/>
      <c r="P36" s="6"/>
      <c r="Q36" s="6"/>
      <c r="R36" s="6"/>
      <c r="S36" s="6"/>
      <c r="T36" s="6"/>
      <c r="U36" s="6"/>
      <c r="V36" s="6"/>
      <c r="W36" s="6"/>
      <c r="X36" s="6"/>
      <c r="Y36" s="6"/>
    </row>
    <row r="37" spans="1:25" ht="15.75" customHeight="1">
      <c r="A37" s="6"/>
      <c r="B37" s="6"/>
      <c r="C37" s="6"/>
      <c r="D37" s="6"/>
      <c r="E37" s="6"/>
      <c r="F37" s="6"/>
      <c r="G37" s="6"/>
      <c r="H37" s="6"/>
      <c r="I37" s="6"/>
      <c r="J37" s="6"/>
      <c r="K37" s="6"/>
      <c r="L37" s="6"/>
      <c r="M37" s="6"/>
      <c r="N37" s="6"/>
      <c r="O37" s="6"/>
      <c r="P37" s="6"/>
      <c r="Q37" s="6"/>
      <c r="R37" s="6"/>
      <c r="S37" s="6"/>
      <c r="T37" s="6"/>
      <c r="U37" s="6"/>
      <c r="V37" s="6"/>
      <c r="W37" s="6"/>
      <c r="X37" s="6"/>
      <c r="Y37" s="6"/>
    </row>
    <row r="38" spans="1:25" ht="15.75" customHeight="1">
      <c r="A38" s="6"/>
      <c r="B38" s="6"/>
      <c r="C38" s="6"/>
      <c r="D38" s="6"/>
      <c r="E38" s="6"/>
      <c r="F38" s="6"/>
      <c r="G38" s="6"/>
      <c r="H38" s="6"/>
      <c r="I38" s="6"/>
      <c r="J38" s="6"/>
      <c r="K38" s="6"/>
      <c r="L38" s="6"/>
      <c r="M38" s="6"/>
      <c r="N38" s="6"/>
      <c r="O38" s="6"/>
      <c r="P38" s="6"/>
      <c r="Q38" s="6"/>
      <c r="R38" s="6"/>
      <c r="S38" s="6"/>
      <c r="T38" s="6"/>
      <c r="U38" s="6"/>
      <c r="V38" s="6"/>
      <c r="W38" s="6"/>
      <c r="X38" s="6"/>
      <c r="Y38" s="6"/>
    </row>
    <row r="39" spans="1:25" ht="15.75" customHeight="1">
      <c r="A39" s="6"/>
      <c r="B39" s="6"/>
      <c r="C39" s="6"/>
      <c r="D39" s="6"/>
      <c r="E39" s="6"/>
      <c r="F39" s="6"/>
      <c r="G39" s="6"/>
      <c r="H39" s="6"/>
      <c r="I39" s="6"/>
      <c r="J39" s="6"/>
      <c r="K39" s="6"/>
      <c r="L39" s="6"/>
      <c r="M39" s="6"/>
      <c r="N39" s="6"/>
      <c r="O39" s="6"/>
      <c r="P39" s="6"/>
      <c r="Q39" s="6"/>
      <c r="R39" s="6"/>
      <c r="S39" s="6"/>
      <c r="T39" s="6"/>
      <c r="U39" s="6"/>
      <c r="V39" s="6"/>
      <c r="W39" s="6"/>
      <c r="X39" s="6"/>
      <c r="Y39" s="6"/>
    </row>
    <row r="40" spans="1:25" ht="15.75" customHeight="1">
      <c r="A40" s="6"/>
      <c r="B40" s="6"/>
      <c r="C40" s="6"/>
      <c r="D40" s="6"/>
      <c r="E40" s="6"/>
      <c r="F40" s="6"/>
      <c r="G40" s="6"/>
      <c r="H40" s="6"/>
      <c r="I40" s="6"/>
      <c r="J40" s="6"/>
      <c r="K40" s="6"/>
      <c r="L40" s="6"/>
      <c r="M40" s="6"/>
      <c r="N40" s="6"/>
      <c r="O40" s="6"/>
      <c r="P40" s="6"/>
      <c r="Q40" s="6"/>
      <c r="R40" s="6"/>
      <c r="S40" s="6"/>
      <c r="T40" s="6"/>
      <c r="U40" s="6"/>
      <c r="V40" s="6"/>
      <c r="W40" s="6"/>
      <c r="X40" s="6"/>
      <c r="Y40" s="6"/>
    </row>
    <row r="41" spans="1:25" ht="15.75" customHeight="1">
      <c r="A41" s="6"/>
      <c r="B41" s="6"/>
      <c r="C41" s="6"/>
      <c r="D41" s="6"/>
      <c r="E41" s="6"/>
      <c r="F41" s="6"/>
      <c r="G41" s="6"/>
      <c r="H41" s="6"/>
      <c r="I41" s="6"/>
      <c r="J41" s="6"/>
      <c r="K41" s="6"/>
      <c r="L41" s="6"/>
      <c r="M41" s="6"/>
      <c r="N41" s="6"/>
      <c r="O41" s="6"/>
      <c r="P41" s="6"/>
      <c r="Q41" s="6"/>
      <c r="R41" s="6"/>
      <c r="S41" s="6"/>
      <c r="T41" s="6"/>
      <c r="U41" s="6"/>
      <c r="V41" s="6"/>
      <c r="W41" s="6"/>
      <c r="X41" s="6"/>
      <c r="Y41" s="6"/>
    </row>
    <row r="42" spans="1:25" ht="15.75" customHeight="1">
      <c r="A42" s="6"/>
      <c r="B42" s="6"/>
      <c r="C42" s="6"/>
      <c r="D42" s="6"/>
      <c r="E42" s="6"/>
      <c r="F42" s="6"/>
      <c r="G42" s="6"/>
      <c r="H42" s="6"/>
      <c r="I42" s="6"/>
      <c r="J42" s="6"/>
      <c r="K42" s="6"/>
      <c r="L42" s="6"/>
      <c r="M42" s="6"/>
      <c r="N42" s="6"/>
      <c r="O42" s="6"/>
      <c r="P42" s="6"/>
      <c r="Q42" s="6"/>
      <c r="R42" s="6"/>
      <c r="S42" s="6"/>
      <c r="T42" s="6"/>
      <c r="U42" s="6"/>
      <c r="V42" s="6"/>
      <c r="W42" s="6"/>
      <c r="X42" s="6"/>
      <c r="Y42" s="6"/>
    </row>
    <row r="43" spans="1:25" ht="15.75" customHeight="1">
      <c r="A43" s="6"/>
      <c r="B43" s="6"/>
      <c r="C43" s="6"/>
      <c r="D43" s="6"/>
      <c r="E43" s="6"/>
      <c r="F43" s="6"/>
      <c r="G43" s="6"/>
      <c r="H43" s="6"/>
      <c r="I43" s="6"/>
      <c r="J43" s="6"/>
      <c r="K43" s="6"/>
      <c r="L43" s="6"/>
      <c r="M43" s="6"/>
      <c r="N43" s="6"/>
      <c r="O43" s="6"/>
      <c r="P43" s="6"/>
      <c r="Q43" s="6"/>
      <c r="R43" s="6"/>
      <c r="S43" s="6"/>
      <c r="T43" s="6"/>
      <c r="U43" s="6"/>
      <c r="V43" s="6"/>
      <c r="W43" s="6"/>
      <c r="X43" s="6"/>
      <c r="Y43" s="6"/>
    </row>
    <row r="44" spans="1:25" ht="15.75" customHeight="1">
      <c r="A44" s="6"/>
      <c r="B44" s="6"/>
      <c r="C44" s="6"/>
      <c r="D44" s="6"/>
      <c r="E44" s="6"/>
      <c r="F44" s="6"/>
      <c r="G44" s="6"/>
      <c r="H44" s="6"/>
      <c r="I44" s="6"/>
      <c r="J44" s="6"/>
      <c r="K44" s="6"/>
      <c r="L44" s="6"/>
      <c r="M44" s="6"/>
      <c r="N44" s="6"/>
      <c r="O44" s="6"/>
      <c r="P44" s="6"/>
      <c r="Q44" s="6"/>
      <c r="R44" s="6"/>
      <c r="S44" s="6"/>
      <c r="T44" s="6"/>
      <c r="U44" s="6"/>
      <c r="V44" s="6"/>
      <c r="W44" s="6"/>
      <c r="X44" s="6"/>
      <c r="Y44" s="6"/>
    </row>
    <row r="45" spans="1:25" ht="15.75" customHeight="1">
      <c r="A45" s="6"/>
      <c r="B45" s="6"/>
      <c r="C45" s="6"/>
      <c r="D45" s="6"/>
      <c r="E45" s="6"/>
      <c r="F45" s="6"/>
      <c r="G45" s="6"/>
      <c r="H45" s="6"/>
      <c r="I45" s="6"/>
      <c r="J45" s="6"/>
      <c r="K45" s="6"/>
      <c r="L45" s="6"/>
      <c r="M45" s="6"/>
      <c r="N45" s="6"/>
      <c r="O45" s="6"/>
      <c r="P45" s="6"/>
      <c r="Q45" s="6"/>
      <c r="R45" s="6"/>
      <c r="S45" s="6"/>
      <c r="T45" s="6"/>
      <c r="U45" s="6"/>
      <c r="V45" s="6"/>
      <c r="W45" s="6"/>
      <c r="X45" s="6"/>
      <c r="Y45" s="6"/>
    </row>
    <row r="46" spans="1:25" ht="15.75" customHeight="1">
      <c r="A46" s="6"/>
      <c r="B46" s="6"/>
      <c r="C46" s="6"/>
      <c r="D46" s="6"/>
      <c r="E46" s="6"/>
      <c r="F46" s="6"/>
      <c r="G46" s="6"/>
      <c r="H46" s="6"/>
      <c r="I46" s="6"/>
      <c r="J46" s="6"/>
      <c r="K46" s="6"/>
      <c r="L46" s="6"/>
      <c r="M46" s="6"/>
      <c r="N46" s="6"/>
      <c r="O46" s="6"/>
      <c r="P46" s="6"/>
      <c r="Q46" s="6"/>
      <c r="R46" s="6"/>
      <c r="S46" s="6"/>
      <c r="T46" s="6"/>
      <c r="U46" s="6"/>
      <c r="V46" s="6"/>
      <c r="W46" s="6"/>
      <c r="X46" s="6"/>
      <c r="Y46" s="6"/>
    </row>
    <row r="47" spans="1:25" ht="15.75" customHeight="1">
      <c r="A47" s="6"/>
      <c r="B47" s="6"/>
      <c r="C47" s="6"/>
      <c r="D47" s="6"/>
      <c r="E47" s="6"/>
      <c r="F47" s="6"/>
      <c r="G47" s="6"/>
      <c r="H47" s="6"/>
      <c r="I47" s="6"/>
      <c r="J47" s="6"/>
      <c r="K47" s="6"/>
      <c r="L47" s="6"/>
      <c r="M47" s="6"/>
      <c r="N47" s="6"/>
      <c r="O47" s="6"/>
      <c r="P47" s="6"/>
      <c r="Q47" s="6"/>
      <c r="R47" s="6"/>
      <c r="S47" s="6"/>
      <c r="T47" s="6"/>
      <c r="U47" s="6"/>
      <c r="V47" s="6"/>
      <c r="W47" s="6"/>
      <c r="X47" s="6"/>
      <c r="Y47" s="6"/>
    </row>
    <row r="48" spans="1:25" ht="15.75" customHeight="1">
      <c r="A48" s="6"/>
      <c r="B48" s="6"/>
      <c r="C48" s="6"/>
      <c r="D48" s="6"/>
      <c r="E48" s="6"/>
      <c r="F48" s="6"/>
      <c r="G48" s="6"/>
      <c r="H48" s="6"/>
      <c r="I48" s="6"/>
      <c r="J48" s="6"/>
      <c r="K48" s="6"/>
      <c r="L48" s="6"/>
      <c r="M48" s="6"/>
      <c r="N48" s="6"/>
      <c r="O48" s="6"/>
      <c r="P48" s="6"/>
      <c r="Q48" s="6"/>
      <c r="R48" s="6"/>
      <c r="S48" s="6"/>
      <c r="T48" s="6"/>
      <c r="U48" s="6"/>
      <c r="V48" s="6"/>
      <c r="W48" s="6"/>
      <c r="X48" s="6"/>
      <c r="Y48" s="6"/>
    </row>
    <row r="49" spans="1:25" ht="15.75" customHeight="1">
      <c r="A49" s="6"/>
      <c r="B49" s="6"/>
      <c r="C49" s="6"/>
      <c r="D49" s="6"/>
      <c r="E49" s="6"/>
      <c r="F49" s="6"/>
      <c r="G49" s="6"/>
      <c r="H49" s="6"/>
      <c r="I49" s="6"/>
      <c r="J49" s="6"/>
      <c r="K49" s="6"/>
      <c r="L49" s="6"/>
      <c r="M49" s="6"/>
      <c r="N49" s="6"/>
      <c r="O49" s="6"/>
      <c r="P49" s="6"/>
      <c r="Q49" s="6"/>
      <c r="R49" s="6"/>
      <c r="S49" s="6"/>
      <c r="T49" s="6"/>
      <c r="U49" s="6"/>
      <c r="V49" s="6"/>
      <c r="W49" s="6"/>
      <c r="X49" s="6"/>
      <c r="Y49" s="6"/>
    </row>
    <row r="50" spans="1:25" ht="15.75" customHeight="1">
      <c r="A50" s="6"/>
      <c r="B50" s="6"/>
      <c r="C50" s="6"/>
      <c r="D50" s="6"/>
      <c r="E50" s="6"/>
      <c r="F50" s="6"/>
      <c r="G50" s="6"/>
      <c r="H50" s="6"/>
      <c r="I50" s="6"/>
      <c r="J50" s="6"/>
      <c r="K50" s="6"/>
      <c r="L50" s="6"/>
      <c r="M50" s="6"/>
      <c r="N50" s="6"/>
      <c r="O50" s="6"/>
      <c r="P50" s="6"/>
      <c r="Q50" s="6"/>
      <c r="R50" s="6"/>
      <c r="S50" s="6"/>
      <c r="T50" s="6"/>
      <c r="U50" s="6"/>
      <c r="V50" s="6"/>
      <c r="W50" s="6"/>
      <c r="X50" s="6"/>
      <c r="Y50" s="6"/>
    </row>
    <row r="51" spans="1:25" ht="15.75" customHeight="1">
      <c r="A51" s="6"/>
      <c r="B51" s="6"/>
      <c r="C51" s="6"/>
      <c r="D51" s="6"/>
      <c r="E51" s="6"/>
      <c r="F51" s="6"/>
      <c r="G51" s="6"/>
      <c r="H51" s="6"/>
      <c r="I51" s="6"/>
      <c r="J51" s="6"/>
      <c r="K51" s="6"/>
      <c r="L51" s="6"/>
      <c r="M51" s="6"/>
      <c r="N51" s="6"/>
      <c r="O51" s="6"/>
      <c r="P51" s="6"/>
      <c r="Q51" s="6"/>
      <c r="R51" s="6"/>
      <c r="S51" s="6"/>
      <c r="T51" s="6"/>
      <c r="U51" s="6"/>
      <c r="V51" s="6"/>
      <c r="W51" s="6"/>
      <c r="X51" s="6"/>
      <c r="Y51" s="6"/>
    </row>
    <row r="52" spans="1:25" ht="15.75" customHeight="1">
      <c r="A52" s="6"/>
      <c r="B52" s="6"/>
      <c r="C52" s="6"/>
      <c r="D52" s="6"/>
      <c r="E52" s="6"/>
      <c r="F52" s="6"/>
      <c r="G52" s="6"/>
      <c r="H52" s="6"/>
      <c r="I52" s="6"/>
      <c r="J52" s="6"/>
      <c r="K52" s="6"/>
      <c r="L52" s="6"/>
      <c r="M52" s="6"/>
      <c r="N52" s="6"/>
      <c r="O52" s="6"/>
      <c r="P52" s="6"/>
      <c r="Q52" s="6"/>
      <c r="R52" s="6"/>
      <c r="S52" s="6"/>
      <c r="T52" s="6"/>
      <c r="U52" s="6"/>
      <c r="V52" s="6"/>
      <c r="W52" s="6"/>
      <c r="X52" s="6"/>
      <c r="Y52" s="6"/>
    </row>
    <row r="53" spans="1:25" ht="15.75" customHeight="1">
      <c r="A53" s="6"/>
      <c r="B53" s="6"/>
      <c r="C53" s="6"/>
      <c r="D53" s="6"/>
      <c r="E53" s="6"/>
      <c r="F53" s="6"/>
      <c r="G53" s="6"/>
      <c r="H53" s="6"/>
      <c r="I53" s="6"/>
      <c r="J53" s="6"/>
      <c r="K53" s="6"/>
      <c r="L53" s="6"/>
      <c r="M53" s="6"/>
      <c r="N53" s="6"/>
      <c r="O53" s="6"/>
      <c r="P53" s="6"/>
      <c r="Q53" s="6"/>
      <c r="R53" s="6"/>
      <c r="S53" s="6"/>
      <c r="T53" s="6"/>
      <c r="U53" s="6"/>
      <c r="V53" s="6"/>
      <c r="W53" s="6"/>
      <c r="X53" s="6"/>
      <c r="Y53" s="6"/>
    </row>
    <row r="54" spans="1:25" ht="15.75" customHeight="1">
      <c r="A54" s="6"/>
      <c r="B54" s="6"/>
      <c r="C54" s="6"/>
      <c r="D54" s="6"/>
      <c r="E54" s="6"/>
      <c r="F54" s="6"/>
      <c r="G54" s="6"/>
      <c r="H54" s="6"/>
      <c r="I54" s="6"/>
      <c r="J54" s="6"/>
      <c r="K54" s="6"/>
      <c r="L54" s="6"/>
      <c r="M54" s="6"/>
      <c r="N54" s="6"/>
      <c r="O54" s="6"/>
      <c r="P54" s="6"/>
      <c r="Q54" s="6"/>
      <c r="R54" s="6"/>
      <c r="S54" s="6"/>
      <c r="T54" s="6"/>
      <c r="U54" s="6"/>
      <c r="V54" s="6"/>
      <c r="W54" s="6"/>
      <c r="X54" s="6"/>
      <c r="Y54" s="6"/>
    </row>
    <row r="55" spans="1:25" ht="15.75" customHeight="1">
      <c r="A55" s="6"/>
      <c r="B55" s="6"/>
      <c r="C55" s="6"/>
      <c r="D55" s="6"/>
      <c r="E55" s="6"/>
      <c r="F55" s="6"/>
      <c r="G55" s="6"/>
      <c r="H55" s="6"/>
      <c r="I55" s="6"/>
      <c r="J55" s="6"/>
      <c r="K55" s="6"/>
      <c r="L55" s="6"/>
      <c r="M55" s="6"/>
      <c r="N55" s="6"/>
      <c r="O55" s="6"/>
      <c r="P55" s="6"/>
      <c r="Q55" s="6"/>
      <c r="R55" s="6"/>
      <c r="S55" s="6"/>
      <c r="T55" s="6"/>
      <c r="U55" s="6"/>
      <c r="V55" s="6"/>
      <c r="W55" s="6"/>
      <c r="X55" s="6"/>
      <c r="Y55" s="6"/>
    </row>
    <row r="56" spans="1:25" ht="15.75" customHeight="1">
      <c r="A56" s="6"/>
      <c r="B56" s="6"/>
      <c r="C56" s="6"/>
      <c r="D56" s="6"/>
      <c r="E56" s="6"/>
      <c r="F56" s="6"/>
      <c r="G56" s="6"/>
      <c r="H56" s="6"/>
      <c r="I56" s="6"/>
      <c r="J56" s="6"/>
      <c r="K56" s="6"/>
      <c r="L56" s="6"/>
      <c r="M56" s="6"/>
      <c r="N56" s="6"/>
      <c r="O56" s="6"/>
      <c r="P56" s="6"/>
      <c r="Q56" s="6"/>
      <c r="R56" s="6"/>
      <c r="S56" s="6"/>
      <c r="T56" s="6"/>
      <c r="U56" s="6"/>
      <c r="V56" s="6"/>
      <c r="W56" s="6"/>
      <c r="X56" s="6"/>
      <c r="Y56" s="6"/>
    </row>
    <row r="57" spans="1:25" ht="15.75" customHeight="1">
      <c r="A57" s="6"/>
      <c r="B57" s="6"/>
      <c r="C57" s="6"/>
      <c r="D57" s="6"/>
      <c r="E57" s="6"/>
      <c r="F57" s="6"/>
      <c r="G57" s="6"/>
      <c r="H57" s="6"/>
      <c r="I57" s="6"/>
      <c r="J57" s="6"/>
      <c r="K57" s="6"/>
      <c r="L57" s="6"/>
      <c r="M57" s="6"/>
      <c r="N57" s="6"/>
      <c r="O57" s="6"/>
      <c r="P57" s="6"/>
      <c r="Q57" s="6"/>
      <c r="R57" s="6"/>
      <c r="S57" s="6"/>
      <c r="T57" s="6"/>
      <c r="U57" s="6"/>
      <c r="V57" s="6"/>
      <c r="W57" s="6"/>
      <c r="X57" s="6"/>
      <c r="Y57" s="6"/>
    </row>
    <row r="58" spans="1:25" ht="15.75" customHeight="1">
      <c r="A58" s="6"/>
      <c r="B58" s="6"/>
      <c r="C58" s="6"/>
      <c r="D58" s="6"/>
      <c r="E58" s="6"/>
      <c r="F58" s="6"/>
      <c r="G58" s="6"/>
      <c r="H58" s="6"/>
      <c r="I58" s="6"/>
      <c r="J58" s="6"/>
      <c r="K58" s="6"/>
      <c r="L58" s="6"/>
      <c r="M58" s="6"/>
      <c r="N58" s="6"/>
      <c r="O58" s="6"/>
      <c r="P58" s="6"/>
      <c r="Q58" s="6"/>
      <c r="R58" s="6"/>
      <c r="S58" s="6"/>
      <c r="T58" s="6"/>
      <c r="U58" s="6"/>
      <c r="V58" s="6"/>
      <c r="W58" s="6"/>
      <c r="X58" s="6"/>
      <c r="Y58" s="6"/>
    </row>
    <row r="59" spans="1:25" ht="15.75" customHeight="1">
      <c r="A59" s="6"/>
      <c r="B59" s="6"/>
      <c r="C59" s="6"/>
      <c r="D59" s="6"/>
      <c r="E59" s="6"/>
      <c r="F59" s="6"/>
      <c r="G59" s="6"/>
      <c r="H59" s="6"/>
      <c r="I59" s="6"/>
      <c r="J59" s="6"/>
      <c r="K59" s="6"/>
      <c r="L59" s="6"/>
      <c r="M59" s="6"/>
      <c r="N59" s="6"/>
      <c r="O59" s="6"/>
      <c r="P59" s="6"/>
      <c r="Q59" s="6"/>
      <c r="R59" s="6"/>
      <c r="S59" s="6"/>
      <c r="T59" s="6"/>
      <c r="U59" s="6"/>
      <c r="V59" s="6"/>
      <c r="W59" s="6"/>
      <c r="X59" s="6"/>
      <c r="Y59" s="6"/>
    </row>
    <row r="60" spans="1:25" ht="15.75" customHeight="1">
      <c r="A60" s="6"/>
      <c r="B60" s="6"/>
      <c r="C60" s="6"/>
      <c r="D60" s="6"/>
      <c r="E60" s="6"/>
      <c r="F60" s="6"/>
      <c r="G60" s="6"/>
      <c r="H60" s="6"/>
      <c r="I60" s="6"/>
      <c r="J60" s="6"/>
      <c r="K60" s="6"/>
      <c r="L60" s="6"/>
      <c r="M60" s="6"/>
      <c r="N60" s="6"/>
      <c r="O60" s="6"/>
      <c r="P60" s="6"/>
      <c r="Q60" s="6"/>
      <c r="R60" s="6"/>
      <c r="S60" s="6"/>
      <c r="T60" s="6"/>
      <c r="U60" s="6"/>
      <c r="V60" s="6"/>
      <c r="W60" s="6"/>
      <c r="X60" s="6"/>
      <c r="Y60" s="6"/>
    </row>
    <row r="61" spans="1:25" ht="15.75" customHeight="1">
      <c r="A61" s="6"/>
      <c r="B61" s="6"/>
      <c r="C61" s="6"/>
      <c r="D61" s="6"/>
      <c r="E61" s="6"/>
      <c r="F61" s="6"/>
      <c r="G61" s="6"/>
      <c r="H61" s="6"/>
      <c r="I61" s="6"/>
      <c r="J61" s="6"/>
      <c r="K61" s="6"/>
      <c r="L61" s="6"/>
      <c r="M61" s="6"/>
      <c r="N61" s="6"/>
      <c r="O61" s="6"/>
      <c r="P61" s="6"/>
      <c r="Q61" s="6"/>
      <c r="R61" s="6"/>
      <c r="S61" s="6"/>
      <c r="T61" s="6"/>
      <c r="U61" s="6"/>
      <c r="V61" s="6"/>
      <c r="W61" s="6"/>
      <c r="X61" s="6"/>
      <c r="Y61" s="6"/>
    </row>
    <row r="62" spans="1:25" ht="15.75" customHeight="1">
      <c r="A62" s="6"/>
      <c r="B62" s="6"/>
      <c r="C62" s="6"/>
      <c r="D62" s="6"/>
      <c r="E62" s="6"/>
      <c r="F62" s="6"/>
      <c r="G62" s="6"/>
      <c r="H62" s="6"/>
      <c r="I62" s="6"/>
      <c r="J62" s="6"/>
      <c r="K62" s="6"/>
      <c r="L62" s="6"/>
      <c r="M62" s="6"/>
      <c r="N62" s="6"/>
      <c r="O62" s="6"/>
      <c r="P62" s="6"/>
      <c r="Q62" s="6"/>
      <c r="R62" s="6"/>
      <c r="S62" s="6"/>
      <c r="T62" s="6"/>
      <c r="U62" s="6"/>
      <c r="V62" s="6"/>
      <c r="W62" s="6"/>
      <c r="X62" s="6"/>
      <c r="Y62" s="6"/>
    </row>
    <row r="63" spans="1:25" ht="15.75" customHeight="1">
      <c r="A63" s="6"/>
      <c r="B63" s="6"/>
      <c r="C63" s="6"/>
      <c r="D63" s="6"/>
      <c r="E63" s="6"/>
      <c r="F63" s="6"/>
      <c r="G63" s="6"/>
      <c r="H63" s="6"/>
      <c r="I63" s="6"/>
      <c r="J63" s="6"/>
      <c r="K63" s="6"/>
      <c r="L63" s="6"/>
      <c r="M63" s="6"/>
      <c r="N63" s="6"/>
      <c r="O63" s="6"/>
      <c r="P63" s="6"/>
      <c r="Q63" s="6"/>
      <c r="R63" s="6"/>
      <c r="S63" s="6"/>
      <c r="T63" s="6"/>
      <c r="U63" s="6"/>
      <c r="V63" s="6"/>
      <c r="W63" s="6"/>
      <c r="X63" s="6"/>
      <c r="Y63" s="6"/>
    </row>
    <row r="64" spans="1:25" ht="15.75" customHeight="1">
      <c r="A64" s="6"/>
      <c r="B64" s="6"/>
      <c r="C64" s="6"/>
      <c r="D64" s="6"/>
      <c r="E64" s="6"/>
      <c r="F64" s="6"/>
      <c r="G64" s="6"/>
      <c r="H64" s="6"/>
      <c r="I64" s="6"/>
      <c r="J64" s="6"/>
      <c r="K64" s="6"/>
      <c r="L64" s="6"/>
      <c r="M64" s="6"/>
      <c r="N64" s="6"/>
      <c r="O64" s="6"/>
      <c r="P64" s="6"/>
      <c r="Q64" s="6"/>
      <c r="R64" s="6"/>
      <c r="S64" s="6"/>
      <c r="T64" s="6"/>
      <c r="U64" s="6"/>
      <c r="V64" s="6"/>
      <c r="W64" s="6"/>
      <c r="X64" s="6"/>
      <c r="Y64" s="6"/>
    </row>
    <row r="65" spans="1:25" ht="15.75" customHeight="1">
      <c r="A65" s="6"/>
      <c r="B65" s="6"/>
      <c r="C65" s="6"/>
      <c r="D65" s="6"/>
      <c r="E65" s="6"/>
      <c r="F65" s="6"/>
      <c r="G65" s="6"/>
      <c r="H65" s="6"/>
      <c r="I65" s="6"/>
      <c r="J65" s="6"/>
      <c r="K65" s="6"/>
      <c r="L65" s="6"/>
      <c r="M65" s="6"/>
      <c r="N65" s="6"/>
      <c r="O65" s="6"/>
      <c r="P65" s="6"/>
      <c r="Q65" s="6"/>
      <c r="R65" s="6"/>
      <c r="S65" s="6"/>
      <c r="T65" s="6"/>
      <c r="U65" s="6"/>
      <c r="V65" s="6"/>
      <c r="W65" s="6"/>
      <c r="X65" s="6"/>
      <c r="Y65" s="6"/>
    </row>
    <row r="66" spans="1:25" ht="15.75" customHeight="1">
      <c r="A66" s="6"/>
      <c r="B66" s="6"/>
      <c r="C66" s="6"/>
      <c r="D66" s="6"/>
      <c r="E66" s="6"/>
      <c r="F66" s="6"/>
      <c r="G66" s="6"/>
      <c r="H66" s="6"/>
      <c r="I66" s="6"/>
      <c r="J66" s="6"/>
      <c r="K66" s="6"/>
      <c r="L66" s="6"/>
      <c r="M66" s="6"/>
      <c r="N66" s="6"/>
      <c r="O66" s="6"/>
      <c r="P66" s="6"/>
      <c r="Q66" s="6"/>
      <c r="R66" s="6"/>
      <c r="S66" s="6"/>
      <c r="T66" s="6"/>
      <c r="U66" s="6"/>
      <c r="V66" s="6"/>
      <c r="W66" s="6"/>
      <c r="X66" s="6"/>
      <c r="Y66" s="6"/>
    </row>
    <row r="67" spans="1:25" ht="15.75" customHeight="1">
      <c r="A67" s="6"/>
      <c r="B67" s="6"/>
      <c r="C67" s="6"/>
      <c r="D67" s="6"/>
      <c r="E67" s="6"/>
      <c r="F67" s="6"/>
      <c r="G67" s="6"/>
      <c r="H67" s="6"/>
      <c r="I67" s="6"/>
      <c r="J67" s="6"/>
      <c r="K67" s="6"/>
      <c r="L67" s="6"/>
      <c r="M67" s="6"/>
      <c r="N67" s="6"/>
      <c r="O67" s="6"/>
      <c r="P67" s="6"/>
      <c r="Q67" s="6"/>
      <c r="R67" s="6"/>
      <c r="S67" s="6"/>
      <c r="T67" s="6"/>
      <c r="U67" s="6"/>
      <c r="V67" s="6"/>
      <c r="W67" s="6"/>
      <c r="X67" s="6"/>
      <c r="Y67" s="6"/>
    </row>
    <row r="68" spans="1:25" ht="15.75" customHeight="1">
      <c r="A68" s="6"/>
      <c r="B68" s="6"/>
      <c r="C68" s="6"/>
      <c r="D68" s="6"/>
      <c r="E68" s="6"/>
      <c r="F68" s="6"/>
      <c r="G68" s="6"/>
      <c r="H68" s="6"/>
      <c r="I68" s="6"/>
      <c r="J68" s="6"/>
      <c r="K68" s="6"/>
      <c r="L68" s="6"/>
      <c r="M68" s="6"/>
      <c r="N68" s="6"/>
      <c r="O68" s="6"/>
      <c r="P68" s="6"/>
      <c r="Q68" s="6"/>
      <c r="R68" s="6"/>
      <c r="S68" s="6"/>
      <c r="T68" s="6"/>
      <c r="U68" s="6"/>
      <c r="V68" s="6"/>
      <c r="W68" s="6"/>
      <c r="X68" s="6"/>
      <c r="Y68" s="6"/>
    </row>
    <row r="69" spans="1:25" ht="15.75" customHeight="1">
      <c r="A69" s="6"/>
      <c r="B69" s="6"/>
      <c r="C69" s="6"/>
      <c r="D69" s="6"/>
      <c r="E69" s="6"/>
      <c r="F69" s="6"/>
      <c r="G69" s="6"/>
      <c r="H69" s="6"/>
      <c r="I69" s="6"/>
      <c r="J69" s="6"/>
      <c r="K69" s="6"/>
      <c r="L69" s="6"/>
      <c r="M69" s="6"/>
      <c r="N69" s="6"/>
      <c r="O69" s="6"/>
      <c r="P69" s="6"/>
      <c r="Q69" s="6"/>
      <c r="R69" s="6"/>
      <c r="S69" s="6"/>
      <c r="T69" s="6"/>
      <c r="U69" s="6"/>
      <c r="V69" s="6"/>
      <c r="W69" s="6"/>
      <c r="X69" s="6"/>
      <c r="Y69" s="6"/>
    </row>
    <row r="70" spans="1:25" ht="15.75" customHeight="1">
      <c r="A70" s="6"/>
      <c r="B70" s="6"/>
      <c r="C70" s="6"/>
      <c r="D70" s="6"/>
      <c r="E70" s="6"/>
      <c r="F70" s="6"/>
      <c r="G70" s="6"/>
      <c r="H70" s="6"/>
      <c r="I70" s="6"/>
      <c r="J70" s="6"/>
      <c r="K70" s="6"/>
      <c r="L70" s="6"/>
      <c r="M70" s="6"/>
      <c r="N70" s="6"/>
      <c r="O70" s="6"/>
      <c r="P70" s="6"/>
      <c r="Q70" s="6"/>
      <c r="R70" s="6"/>
      <c r="S70" s="6"/>
      <c r="T70" s="6"/>
      <c r="U70" s="6"/>
      <c r="V70" s="6"/>
      <c r="W70" s="6"/>
      <c r="X70" s="6"/>
      <c r="Y70" s="6"/>
    </row>
    <row r="71" spans="1:25" ht="15.75" customHeight="1">
      <c r="A71" s="6"/>
      <c r="B71" s="6"/>
      <c r="C71" s="6"/>
      <c r="D71" s="6"/>
      <c r="E71" s="6"/>
      <c r="F71" s="6"/>
      <c r="G71" s="6"/>
      <c r="H71" s="6"/>
      <c r="I71" s="6"/>
      <c r="J71" s="6"/>
      <c r="K71" s="6"/>
      <c r="L71" s="6"/>
      <c r="M71" s="6"/>
      <c r="N71" s="6"/>
      <c r="O71" s="6"/>
      <c r="P71" s="6"/>
      <c r="Q71" s="6"/>
      <c r="R71" s="6"/>
      <c r="S71" s="6"/>
      <c r="T71" s="6"/>
      <c r="U71" s="6"/>
      <c r="V71" s="6"/>
      <c r="W71" s="6"/>
      <c r="X71" s="6"/>
      <c r="Y71" s="6"/>
    </row>
    <row r="72" spans="1:25" ht="15.75" customHeight="1">
      <c r="A72" s="6"/>
      <c r="B72" s="6"/>
      <c r="C72" s="6"/>
      <c r="D72" s="6"/>
      <c r="E72" s="6"/>
      <c r="F72" s="6"/>
      <c r="G72" s="6"/>
      <c r="H72" s="6"/>
      <c r="I72" s="6"/>
      <c r="J72" s="6"/>
      <c r="K72" s="6"/>
      <c r="L72" s="6"/>
      <c r="M72" s="6"/>
      <c r="N72" s="6"/>
      <c r="O72" s="6"/>
      <c r="P72" s="6"/>
      <c r="Q72" s="6"/>
      <c r="R72" s="6"/>
      <c r="S72" s="6"/>
      <c r="T72" s="6"/>
      <c r="U72" s="6"/>
      <c r="V72" s="6"/>
      <c r="W72" s="6"/>
      <c r="X72" s="6"/>
      <c r="Y72" s="6"/>
    </row>
    <row r="73" spans="1:25" ht="15.75" customHeight="1">
      <c r="A73" s="6"/>
      <c r="B73" s="6"/>
      <c r="C73" s="6"/>
      <c r="D73" s="6"/>
      <c r="E73" s="6"/>
      <c r="F73" s="6"/>
      <c r="G73" s="6"/>
      <c r="H73" s="6"/>
      <c r="I73" s="6"/>
      <c r="J73" s="6"/>
      <c r="K73" s="6"/>
      <c r="L73" s="6"/>
      <c r="M73" s="6"/>
      <c r="N73" s="6"/>
      <c r="O73" s="6"/>
      <c r="P73" s="6"/>
      <c r="Q73" s="6"/>
      <c r="R73" s="6"/>
      <c r="S73" s="6"/>
      <c r="T73" s="6"/>
      <c r="U73" s="6"/>
      <c r="V73" s="6"/>
      <c r="W73" s="6"/>
      <c r="X73" s="6"/>
      <c r="Y73" s="6"/>
    </row>
    <row r="74" spans="1:25" ht="15.75" customHeight="1">
      <c r="A74" s="6"/>
      <c r="B74" s="6"/>
      <c r="C74" s="6"/>
      <c r="D74" s="6"/>
      <c r="E74" s="6"/>
      <c r="F74" s="6"/>
      <c r="G74" s="6"/>
      <c r="H74" s="6"/>
      <c r="I74" s="6"/>
      <c r="J74" s="6"/>
      <c r="K74" s="6"/>
      <c r="L74" s="6"/>
      <c r="M74" s="6"/>
      <c r="N74" s="6"/>
      <c r="O74" s="6"/>
      <c r="P74" s="6"/>
      <c r="Q74" s="6"/>
      <c r="R74" s="6"/>
      <c r="S74" s="6"/>
      <c r="T74" s="6"/>
      <c r="U74" s="6"/>
      <c r="V74" s="6"/>
      <c r="W74" s="6"/>
      <c r="X74" s="6"/>
      <c r="Y74" s="6"/>
    </row>
    <row r="75" spans="1:25" ht="15.75" customHeight="1">
      <c r="A75" s="6"/>
      <c r="B75" s="6"/>
      <c r="C75" s="6"/>
      <c r="D75" s="6"/>
      <c r="E75" s="6"/>
      <c r="F75" s="6"/>
      <c r="G75" s="6"/>
      <c r="H75" s="6"/>
      <c r="I75" s="6"/>
      <c r="J75" s="6"/>
      <c r="K75" s="6"/>
      <c r="L75" s="6"/>
      <c r="M75" s="6"/>
      <c r="N75" s="6"/>
      <c r="O75" s="6"/>
      <c r="P75" s="6"/>
      <c r="Q75" s="6"/>
      <c r="R75" s="6"/>
      <c r="S75" s="6"/>
      <c r="T75" s="6"/>
      <c r="U75" s="6"/>
      <c r="V75" s="6"/>
      <c r="W75" s="6"/>
      <c r="X75" s="6"/>
      <c r="Y75" s="6"/>
    </row>
    <row r="76" spans="1:25" ht="15.75" customHeight="1">
      <c r="A76" s="6"/>
      <c r="B76" s="6"/>
      <c r="C76" s="6"/>
      <c r="D76" s="6"/>
      <c r="E76" s="6"/>
      <c r="F76" s="6"/>
      <c r="G76" s="6"/>
      <c r="H76" s="6"/>
      <c r="I76" s="6"/>
      <c r="J76" s="6"/>
      <c r="K76" s="6"/>
      <c r="L76" s="6"/>
      <c r="M76" s="6"/>
      <c r="N76" s="6"/>
      <c r="O76" s="6"/>
      <c r="P76" s="6"/>
      <c r="Q76" s="6"/>
      <c r="R76" s="6"/>
      <c r="S76" s="6"/>
      <c r="T76" s="6"/>
      <c r="U76" s="6"/>
      <c r="V76" s="6"/>
      <c r="W76" s="6"/>
      <c r="X76" s="6"/>
      <c r="Y76" s="6"/>
    </row>
    <row r="77" spans="1:25" ht="15.75" customHeight="1">
      <c r="A77" s="6"/>
      <c r="B77" s="6"/>
      <c r="C77" s="6"/>
      <c r="D77" s="6"/>
      <c r="E77" s="6"/>
      <c r="F77" s="6"/>
      <c r="G77" s="6"/>
      <c r="H77" s="6"/>
      <c r="I77" s="6"/>
      <c r="J77" s="6"/>
      <c r="K77" s="6"/>
      <c r="L77" s="6"/>
      <c r="M77" s="6"/>
      <c r="N77" s="6"/>
      <c r="O77" s="6"/>
      <c r="P77" s="6"/>
      <c r="Q77" s="6"/>
      <c r="R77" s="6"/>
      <c r="S77" s="6"/>
      <c r="T77" s="6"/>
      <c r="U77" s="6"/>
      <c r="V77" s="6"/>
      <c r="W77" s="6"/>
      <c r="X77" s="6"/>
      <c r="Y77" s="6"/>
    </row>
    <row r="78" spans="1:25" ht="15.75" customHeight="1">
      <c r="A78" s="6"/>
      <c r="B78" s="6"/>
      <c r="C78" s="6"/>
      <c r="D78" s="6"/>
      <c r="E78" s="6"/>
      <c r="F78" s="6"/>
      <c r="G78" s="6"/>
      <c r="H78" s="6"/>
      <c r="I78" s="6"/>
      <c r="J78" s="6"/>
      <c r="K78" s="6"/>
      <c r="L78" s="6"/>
      <c r="M78" s="6"/>
      <c r="N78" s="6"/>
      <c r="O78" s="6"/>
      <c r="P78" s="6"/>
      <c r="Q78" s="6"/>
      <c r="R78" s="6"/>
      <c r="S78" s="6"/>
      <c r="T78" s="6"/>
      <c r="U78" s="6"/>
      <c r="V78" s="6"/>
      <c r="W78" s="6"/>
      <c r="X78" s="6"/>
      <c r="Y78" s="6"/>
    </row>
    <row r="79" spans="1:25" ht="15.75" customHeight="1">
      <c r="A79" s="6"/>
      <c r="B79" s="6"/>
      <c r="C79" s="6"/>
      <c r="D79" s="6"/>
      <c r="E79" s="6"/>
      <c r="F79" s="6"/>
      <c r="G79" s="6"/>
      <c r="H79" s="6"/>
      <c r="I79" s="6"/>
      <c r="J79" s="6"/>
      <c r="K79" s="6"/>
      <c r="L79" s="6"/>
      <c r="M79" s="6"/>
      <c r="N79" s="6"/>
      <c r="O79" s="6"/>
      <c r="P79" s="6"/>
      <c r="Q79" s="6"/>
      <c r="R79" s="6"/>
      <c r="S79" s="6"/>
      <c r="T79" s="6"/>
      <c r="U79" s="6"/>
      <c r="V79" s="6"/>
      <c r="W79" s="6"/>
      <c r="X79" s="6"/>
      <c r="Y79" s="6"/>
    </row>
    <row r="80" spans="1:25" ht="15.75" customHeight="1">
      <c r="A80" s="6"/>
      <c r="B80" s="6"/>
      <c r="C80" s="6"/>
      <c r="D80" s="6"/>
      <c r="E80" s="6"/>
      <c r="F80" s="6"/>
      <c r="G80" s="6"/>
      <c r="H80" s="6"/>
      <c r="I80" s="6"/>
      <c r="J80" s="6"/>
      <c r="K80" s="6"/>
      <c r="L80" s="6"/>
      <c r="M80" s="6"/>
      <c r="N80" s="6"/>
      <c r="O80" s="6"/>
      <c r="P80" s="6"/>
      <c r="Q80" s="6"/>
      <c r="R80" s="6"/>
      <c r="S80" s="6"/>
      <c r="T80" s="6"/>
      <c r="U80" s="6"/>
      <c r="V80" s="6"/>
      <c r="W80" s="6"/>
      <c r="X80" s="6"/>
      <c r="Y80" s="6"/>
    </row>
    <row r="81" spans="1:25" ht="15.75" customHeight="1">
      <c r="A81" s="6"/>
      <c r="B81" s="6"/>
      <c r="C81" s="6"/>
      <c r="D81" s="6"/>
      <c r="E81" s="6"/>
      <c r="F81" s="6"/>
      <c r="G81" s="6"/>
      <c r="H81" s="6"/>
      <c r="I81" s="6"/>
      <c r="J81" s="6"/>
      <c r="K81" s="6"/>
      <c r="L81" s="6"/>
      <c r="M81" s="6"/>
      <c r="N81" s="6"/>
      <c r="O81" s="6"/>
      <c r="P81" s="6"/>
      <c r="Q81" s="6"/>
      <c r="R81" s="6"/>
      <c r="S81" s="6"/>
      <c r="T81" s="6"/>
      <c r="U81" s="6"/>
      <c r="V81" s="6"/>
      <c r="W81" s="6"/>
      <c r="X81" s="6"/>
      <c r="Y81" s="6"/>
    </row>
    <row r="82" spans="1:25" ht="15.75" customHeight="1">
      <c r="A82" s="6"/>
      <c r="B82" s="6"/>
      <c r="C82" s="6"/>
      <c r="D82" s="6"/>
      <c r="E82" s="6"/>
      <c r="F82" s="6"/>
      <c r="G82" s="6"/>
      <c r="H82" s="6"/>
      <c r="I82" s="6"/>
      <c r="J82" s="6"/>
      <c r="K82" s="6"/>
      <c r="L82" s="6"/>
      <c r="M82" s="6"/>
      <c r="N82" s="6"/>
      <c r="O82" s="6"/>
      <c r="P82" s="6"/>
      <c r="Q82" s="6"/>
      <c r="R82" s="6"/>
      <c r="S82" s="6"/>
      <c r="T82" s="6"/>
      <c r="U82" s="6"/>
      <c r="V82" s="6"/>
      <c r="W82" s="6"/>
      <c r="X82" s="6"/>
      <c r="Y82" s="6"/>
    </row>
    <row r="83" spans="1:25" ht="15.75" customHeight="1">
      <c r="A83" s="6"/>
      <c r="B83" s="6"/>
      <c r="C83" s="6"/>
      <c r="D83" s="6"/>
      <c r="E83" s="6"/>
      <c r="F83" s="6"/>
      <c r="G83" s="6"/>
      <c r="H83" s="6"/>
      <c r="I83" s="6"/>
      <c r="J83" s="6"/>
      <c r="K83" s="6"/>
      <c r="L83" s="6"/>
      <c r="M83" s="6"/>
      <c r="N83" s="6"/>
      <c r="O83" s="6"/>
      <c r="P83" s="6"/>
      <c r="Q83" s="6"/>
      <c r="R83" s="6"/>
      <c r="S83" s="6"/>
      <c r="T83" s="6"/>
      <c r="U83" s="6"/>
      <c r="V83" s="6"/>
      <c r="W83" s="6"/>
      <c r="X83" s="6"/>
      <c r="Y83" s="6"/>
    </row>
    <row r="84" spans="1:25" ht="15.75" customHeight="1">
      <c r="A84" s="6"/>
      <c r="B84" s="6"/>
      <c r="C84" s="6"/>
      <c r="D84" s="6"/>
      <c r="E84" s="6"/>
      <c r="F84" s="6"/>
      <c r="G84" s="6"/>
      <c r="H84" s="6"/>
      <c r="I84" s="6"/>
      <c r="J84" s="6"/>
      <c r="K84" s="6"/>
      <c r="L84" s="6"/>
      <c r="M84" s="6"/>
      <c r="N84" s="6"/>
      <c r="O84" s="6"/>
      <c r="P84" s="6"/>
      <c r="Q84" s="6"/>
      <c r="R84" s="6"/>
      <c r="S84" s="6"/>
      <c r="T84" s="6"/>
      <c r="U84" s="6"/>
      <c r="V84" s="6"/>
      <c r="W84" s="6"/>
      <c r="X84" s="6"/>
      <c r="Y84" s="6"/>
    </row>
    <row r="85" spans="1:25" ht="15.75" customHeight="1">
      <c r="A85" s="6"/>
      <c r="B85" s="6"/>
      <c r="C85" s="6"/>
      <c r="D85" s="6"/>
      <c r="E85" s="6"/>
      <c r="F85" s="6"/>
      <c r="G85" s="6"/>
      <c r="H85" s="6"/>
      <c r="I85" s="6"/>
      <c r="J85" s="6"/>
      <c r="K85" s="6"/>
      <c r="L85" s="6"/>
      <c r="M85" s="6"/>
      <c r="N85" s="6"/>
      <c r="O85" s="6"/>
      <c r="P85" s="6"/>
      <c r="Q85" s="6"/>
      <c r="R85" s="6"/>
      <c r="S85" s="6"/>
      <c r="T85" s="6"/>
      <c r="U85" s="6"/>
      <c r="V85" s="6"/>
      <c r="W85" s="6"/>
      <c r="X85" s="6"/>
      <c r="Y85" s="6"/>
    </row>
    <row r="86" spans="1:25" ht="15.75" customHeight="1">
      <c r="A86" s="6"/>
      <c r="B86" s="6"/>
      <c r="C86" s="6"/>
      <c r="D86" s="6"/>
      <c r="E86" s="6"/>
      <c r="F86" s="6"/>
      <c r="G86" s="6"/>
      <c r="H86" s="6"/>
      <c r="I86" s="6"/>
      <c r="J86" s="6"/>
      <c r="K86" s="6"/>
      <c r="L86" s="6"/>
      <c r="M86" s="6"/>
      <c r="N86" s="6"/>
      <c r="O86" s="6"/>
      <c r="P86" s="6"/>
      <c r="Q86" s="6"/>
      <c r="R86" s="6"/>
      <c r="S86" s="6"/>
      <c r="T86" s="6"/>
      <c r="U86" s="6"/>
      <c r="V86" s="6"/>
      <c r="W86" s="6"/>
      <c r="X86" s="6"/>
      <c r="Y86" s="6"/>
    </row>
    <row r="87" spans="1:25" ht="15.75" customHeight="1">
      <c r="A87" s="6"/>
      <c r="B87" s="6"/>
      <c r="C87" s="6"/>
      <c r="D87" s="6"/>
      <c r="E87" s="6"/>
      <c r="F87" s="6"/>
      <c r="G87" s="6"/>
      <c r="H87" s="6"/>
      <c r="I87" s="6"/>
      <c r="J87" s="6"/>
      <c r="K87" s="6"/>
      <c r="L87" s="6"/>
      <c r="M87" s="6"/>
      <c r="N87" s="6"/>
      <c r="O87" s="6"/>
      <c r="P87" s="6"/>
      <c r="Q87" s="6"/>
      <c r="R87" s="6"/>
      <c r="S87" s="6"/>
      <c r="T87" s="6"/>
      <c r="U87" s="6"/>
      <c r="V87" s="6"/>
      <c r="W87" s="6"/>
      <c r="X87" s="6"/>
      <c r="Y87" s="6"/>
    </row>
    <row r="88" spans="1:25" ht="15.75" customHeight="1">
      <c r="A88" s="6"/>
      <c r="B88" s="6"/>
      <c r="C88" s="6"/>
      <c r="D88" s="6"/>
      <c r="E88" s="6"/>
      <c r="F88" s="6"/>
      <c r="G88" s="6"/>
      <c r="H88" s="6"/>
      <c r="I88" s="6"/>
      <c r="J88" s="6"/>
      <c r="K88" s="6"/>
      <c r="L88" s="6"/>
      <c r="M88" s="6"/>
      <c r="N88" s="6"/>
      <c r="O88" s="6"/>
      <c r="P88" s="6"/>
      <c r="Q88" s="6"/>
      <c r="R88" s="6"/>
      <c r="S88" s="6"/>
      <c r="T88" s="6"/>
      <c r="U88" s="6"/>
      <c r="V88" s="6"/>
      <c r="W88" s="6"/>
      <c r="X88" s="6"/>
      <c r="Y88" s="6"/>
    </row>
    <row r="89" spans="1:25" ht="15.75" customHeight="1">
      <c r="A89" s="6"/>
      <c r="B89" s="6"/>
      <c r="C89" s="6"/>
      <c r="D89" s="6"/>
      <c r="E89" s="6"/>
      <c r="F89" s="6"/>
      <c r="G89" s="6"/>
      <c r="H89" s="6"/>
      <c r="I89" s="6"/>
      <c r="J89" s="6"/>
      <c r="K89" s="6"/>
      <c r="L89" s="6"/>
      <c r="M89" s="6"/>
      <c r="N89" s="6"/>
      <c r="O89" s="6"/>
      <c r="P89" s="6"/>
      <c r="Q89" s="6"/>
      <c r="R89" s="6"/>
      <c r="S89" s="6"/>
      <c r="T89" s="6"/>
      <c r="U89" s="6"/>
      <c r="V89" s="6"/>
      <c r="W89" s="6"/>
      <c r="X89" s="6"/>
      <c r="Y89" s="6"/>
    </row>
    <row r="90" spans="1:25" ht="15.75" customHeight="1">
      <c r="A90" s="6"/>
      <c r="B90" s="6"/>
      <c r="C90" s="6"/>
      <c r="D90" s="6"/>
      <c r="E90" s="6"/>
      <c r="F90" s="6"/>
      <c r="G90" s="6"/>
      <c r="H90" s="6"/>
      <c r="I90" s="6"/>
      <c r="J90" s="6"/>
      <c r="K90" s="6"/>
      <c r="L90" s="6"/>
      <c r="M90" s="6"/>
      <c r="N90" s="6"/>
      <c r="O90" s="6"/>
      <c r="P90" s="6"/>
      <c r="Q90" s="6"/>
      <c r="R90" s="6"/>
      <c r="S90" s="6"/>
      <c r="T90" s="6"/>
      <c r="U90" s="6"/>
      <c r="V90" s="6"/>
      <c r="W90" s="6"/>
      <c r="X90" s="6"/>
      <c r="Y90" s="6"/>
    </row>
    <row r="91" spans="1:25" ht="15.75" customHeight="1">
      <c r="A91" s="6"/>
      <c r="B91" s="6"/>
      <c r="C91" s="6"/>
      <c r="D91" s="6"/>
      <c r="E91" s="6"/>
      <c r="F91" s="6"/>
      <c r="G91" s="6"/>
      <c r="H91" s="6"/>
      <c r="I91" s="6"/>
      <c r="J91" s="6"/>
      <c r="K91" s="6"/>
      <c r="L91" s="6"/>
      <c r="M91" s="6"/>
      <c r="N91" s="6"/>
      <c r="O91" s="6"/>
      <c r="P91" s="6"/>
      <c r="Q91" s="6"/>
      <c r="R91" s="6"/>
      <c r="S91" s="6"/>
      <c r="T91" s="6"/>
      <c r="U91" s="6"/>
      <c r="V91" s="6"/>
      <c r="W91" s="6"/>
      <c r="X91" s="6"/>
      <c r="Y91" s="6"/>
    </row>
    <row r="92" spans="1:25" ht="15.75" customHeight="1">
      <c r="A92" s="6"/>
      <c r="B92" s="6"/>
      <c r="C92" s="6"/>
      <c r="D92" s="6"/>
      <c r="E92" s="6"/>
      <c r="F92" s="6"/>
      <c r="G92" s="6"/>
      <c r="H92" s="6"/>
      <c r="I92" s="6"/>
      <c r="J92" s="6"/>
      <c r="K92" s="6"/>
      <c r="L92" s="6"/>
      <c r="M92" s="6"/>
      <c r="N92" s="6"/>
      <c r="O92" s="6"/>
      <c r="P92" s="6"/>
      <c r="Q92" s="6"/>
      <c r="R92" s="6"/>
      <c r="S92" s="6"/>
      <c r="T92" s="6"/>
      <c r="U92" s="6"/>
      <c r="V92" s="6"/>
      <c r="W92" s="6"/>
      <c r="X92" s="6"/>
      <c r="Y92" s="6"/>
    </row>
    <row r="93" spans="1:25" ht="15.75" customHeight="1">
      <c r="A93" s="6"/>
      <c r="B93" s="6"/>
      <c r="C93" s="6"/>
      <c r="D93" s="6"/>
      <c r="E93" s="6"/>
      <c r="F93" s="6"/>
      <c r="G93" s="6"/>
      <c r="H93" s="6"/>
      <c r="I93" s="6"/>
      <c r="J93" s="6"/>
      <c r="K93" s="6"/>
      <c r="L93" s="6"/>
      <c r="M93" s="6"/>
      <c r="N93" s="6"/>
      <c r="O93" s="6"/>
      <c r="P93" s="6"/>
      <c r="Q93" s="6"/>
      <c r="R93" s="6"/>
      <c r="S93" s="6"/>
      <c r="T93" s="6"/>
      <c r="U93" s="6"/>
      <c r="V93" s="6"/>
      <c r="W93" s="6"/>
      <c r="X93" s="6"/>
      <c r="Y93" s="6"/>
    </row>
    <row r="94" spans="1:25" ht="15.75" customHeight="1">
      <c r="A94" s="6"/>
      <c r="B94" s="6"/>
      <c r="C94" s="6"/>
      <c r="D94" s="6"/>
      <c r="E94" s="6"/>
      <c r="F94" s="6"/>
      <c r="G94" s="6"/>
      <c r="H94" s="6"/>
      <c r="I94" s="6"/>
      <c r="J94" s="6"/>
      <c r="K94" s="6"/>
      <c r="L94" s="6"/>
      <c r="M94" s="6"/>
      <c r="N94" s="6"/>
      <c r="O94" s="6"/>
      <c r="P94" s="6"/>
      <c r="Q94" s="6"/>
      <c r="R94" s="6"/>
      <c r="S94" s="6"/>
      <c r="T94" s="6"/>
      <c r="U94" s="6"/>
      <c r="V94" s="6"/>
      <c r="W94" s="6"/>
      <c r="X94" s="6"/>
      <c r="Y94" s="6"/>
    </row>
    <row r="95" spans="1:25" ht="15.75" customHeight="1">
      <c r="A95" s="6"/>
      <c r="B95" s="6"/>
      <c r="C95" s="6"/>
      <c r="D95" s="6"/>
      <c r="E95" s="6"/>
      <c r="F95" s="6"/>
      <c r="G95" s="6"/>
      <c r="H95" s="6"/>
      <c r="I95" s="6"/>
      <c r="J95" s="6"/>
      <c r="K95" s="6"/>
      <c r="L95" s="6"/>
      <c r="M95" s="6"/>
      <c r="N95" s="6"/>
      <c r="O95" s="6"/>
      <c r="P95" s="6"/>
      <c r="Q95" s="6"/>
      <c r="R95" s="6"/>
      <c r="S95" s="6"/>
      <c r="T95" s="6"/>
      <c r="U95" s="6"/>
      <c r="V95" s="6"/>
      <c r="W95" s="6"/>
      <c r="X95" s="6"/>
      <c r="Y95" s="6"/>
    </row>
    <row r="96" spans="1:25" ht="15.75" customHeight="1">
      <c r="A96" s="6"/>
      <c r="B96" s="6"/>
      <c r="C96" s="6"/>
      <c r="D96" s="6"/>
      <c r="E96" s="6"/>
      <c r="F96" s="6"/>
      <c r="G96" s="6"/>
      <c r="H96" s="6"/>
      <c r="I96" s="6"/>
      <c r="J96" s="6"/>
      <c r="K96" s="6"/>
      <c r="L96" s="6"/>
      <c r="M96" s="6"/>
      <c r="N96" s="6"/>
      <c r="O96" s="6"/>
      <c r="P96" s="6"/>
      <c r="Q96" s="6"/>
      <c r="R96" s="6"/>
      <c r="S96" s="6"/>
      <c r="T96" s="6"/>
      <c r="U96" s="6"/>
      <c r="V96" s="6"/>
      <c r="W96" s="6"/>
      <c r="X96" s="6"/>
      <c r="Y96" s="6"/>
    </row>
    <row r="97" spans="1:25" ht="15.75" customHeight="1">
      <c r="A97" s="6"/>
      <c r="B97" s="6"/>
      <c r="C97" s="6"/>
      <c r="D97" s="6"/>
      <c r="E97" s="6"/>
      <c r="F97" s="6"/>
      <c r="G97" s="6"/>
      <c r="H97" s="6"/>
      <c r="I97" s="6"/>
      <c r="J97" s="6"/>
      <c r="K97" s="6"/>
      <c r="L97" s="6"/>
      <c r="M97" s="6"/>
      <c r="N97" s="6"/>
      <c r="O97" s="6"/>
      <c r="P97" s="6"/>
      <c r="Q97" s="6"/>
      <c r="R97" s="6"/>
      <c r="S97" s="6"/>
      <c r="T97" s="6"/>
      <c r="U97" s="6"/>
      <c r="V97" s="6"/>
      <c r="W97" s="6"/>
      <c r="X97" s="6"/>
      <c r="Y97" s="6"/>
    </row>
    <row r="98" spans="1:25" ht="15.75" customHeight="1">
      <c r="A98" s="6"/>
      <c r="B98" s="6"/>
      <c r="C98" s="6"/>
      <c r="D98" s="6"/>
      <c r="E98" s="6"/>
      <c r="F98" s="6"/>
      <c r="G98" s="6"/>
      <c r="H98" s="6"/>
      <c r="I98" s="6"/>
      <c r="J98" s="6"/>
      <c r="K98" s="6"/>
      <c r="L98" s="6"/>
      <c r="M98" s="6"/>
      <c r="N98" s="6"/>
      <c r="O98" s="6"/>
      <c r="P98" s="6"/>
      <c r="Q98" s="6"/>
      <c r="R98" s="6"/>
      <c r="S98" s="6"/>
      <c r="T98" s="6"/>
      <c r="U98" s="6"/>
      <c r="V98" s="6"/>
      <c r="W98" s="6"/>
      <c r="X98" s="6"/>
      <c r="Y98" s="6"/>
    </row>
    <row r="99" spans="1:25" ht="15.75" customHeight="1">
      <c r="A99" s="6"/>
      <c r="B99" s="6"/>
      <c r="C99" s="6"/>
      <c r="D99" s="6"/>
      <c r="E99" s="6"/>
      <c r="F99" s="6"/>
      <c r="G99" s="6"/>
      <c r="H99" s="6"/>
      <c r="I99" s="6"/>
      <c r="J99" s="6"/>
      <c r="K99" s="6"/>
      <c r="L99" s="6"/>
      <c r="M99" s="6"/>
      <c r="N99" s="6"/>
      <c r="O99" s="6"/>
      <c r="P99" s="6"/>
      <c r="Q99" s="6"/>
      <c r="R99" s="6"/>
      <c r="S99" s="6"/>
      <c r="T99" s="6"/>
      <c r="U99" s="6"/>
      <c r="V99" s="6"/>
      <c r="W99" s="6"/>
      <c r="X99" s="6"/>
      <c r="Y99" s="6"/>
    </row>
    <row r="100" spans="1:25"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spans="1:25"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spans="1:25"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spans="1:25"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spans="1:25"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spans="1:2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spans="1:25"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spans="1:25"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spans="1:25"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spans="1:25"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spans="1:25"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spans="1:25"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spans="1:25"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spans="1:25"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spans="1:25"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spans="1:2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spans="1:25"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spans="1:25"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spans="1:25"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spans="1:25"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spans="1:25"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spans="1:25"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spans="1:25"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spans="1:25"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spans="1:25"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spans="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spans="1:25"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spans="1:25"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spans="1:25"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spans="1:25"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spans="1:25"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spans="1:25"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spans="1:25"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spans="1:25"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1:25"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spans="1:2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spans="1:25"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spans="1:25"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spans="1:25"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spans="1:25"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spans="1:25"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spans="1:25"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spans="1:25"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spans="1:25"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spans="1:25"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1:2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spans="1:25"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spans="1:25"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spans="1:25"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spans="1:25"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spans="1:25"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spans="1:25"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spans="1:25"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spans="1:25"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spans="1:25"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spans="1:2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1:25"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spans="1:25"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spans="1:25"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spans="1:25"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spans="1:25"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spans="1:25"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spans="1:25"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spans="1:25"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1:25"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spans="1:2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spans="1:25"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spans="1:25"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spans="1:25"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spans="1:25"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spans="1:25"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spans="1:25"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spans="1:25"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spans="1:25"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1:25"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spans="1:2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spans="1:25"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spans="1:25"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spans="1:25"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spans="1:25"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spans="1:25"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spans="1:25"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spans="1:25"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spans="1:25"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spans="1:25"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spans="1:2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spans="1:25"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spans="1:25"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spans="1:25"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spans="1:25"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spans="1:25"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spans="1:25"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spans="1:25"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spans="1:25"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spans="1:25"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spans="1:2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spans="1:25"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spans="1:25"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spans="1:25"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spans="1:25"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spans="1:25"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spans="1:25"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spans="1:25"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spans="1:25"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spans="1:25"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spans="1:2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spans="1:25"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spans="1:25"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spans="1:25"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spans="1:25"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spans="1:25"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spans="1:25"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spans="1:25"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spans="1:25"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spans="1:25"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spans="1:2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spans="1:25"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spans="1:25"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spans="1:25"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spans="1:25"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spans="1:25"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spans="1:25"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spans="1:25"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spans="1:25"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spans="1:25"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spans="1: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spans="1:25"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spans="1:25"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spans="1:25"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spans="1:25"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spans="1:25"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spans="1:25"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spans="1:25"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spans="1:25"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spans="1:25"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spans="1:2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spans="1:25"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spans="1:25"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spans="1:25"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spans="1:25"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spans="1:25"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spans="1:25"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spans="1:25"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spans="1:25"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spans="1:25"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spans="1:2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spans="1:25"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spans="1:25"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spans="1:25"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spans="1:25"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spans="1:25"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spans="1:25"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spans="1:25"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spans="1:25"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spans="1:25"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spans="1:2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spans="1:25"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spans="1:25"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spans="1:25"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spans="1:25"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spans="1:25"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spans="1:25"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spans="1:25"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spans="1:25"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spans="1:25"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spans="1:2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spans="1:25"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spans="1:25"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spans="1:25"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spans="1:25"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spans="1:25"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spans="1:25"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spans="1:25"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spans="1:25"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spans="1:25"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spans="1:2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spans="1:25"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spans="1:25"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spans="1:25"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spans="1:25"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spans="1:25"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spans="1:25"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spans="1:25"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spans="1:25"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spans="1:25"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spans="1:2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spans="1:25"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spans="1:25"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spans="1:25"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spans="1:25"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spans="1:25"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spans="1:25"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spans="1:25"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spans="1:25"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spans="1:25"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spans="1:2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spans="1:25"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spans="1:25"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spans="1:25"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spans="1:25"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spans="1:25"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spans="1:25"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spans="1:25"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spans="1:25"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spans="1:25"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spans="1:2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spans="1:25"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spans="1:25"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spans="1:25"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spans="1:25"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spans="1:25"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spans="1:25"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spans="1:25"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spans="1:25"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spans="1:25"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spans="1:2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spans="1:25"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spans="1:25"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spans="1:25"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spans="1:25"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spans="1:25"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spans="1:25"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spans="1:25"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spans="1:25"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spans="1:25"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spans="1: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spans="1:25"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spans="1:25"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spans="1:25"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spans="1:25"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spans="1:25"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spans="1:25"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spans="1:25"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spans="1:25"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spans="1:25"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spans="1:2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spans="1:25"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spans="1:25"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spans="1:25"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spans="1:25"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spans="1:25"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spans="1:25"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spans="1:25"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spans="1:25"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spans="1:25"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spans="1:2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spans="1:25"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spans="1:25"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spans="1:25"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spans="1:25"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spans="1:25"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spans="1:25"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spans="1:25"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spans="1:25"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spans="1:25"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spans="1:2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spans="1:25"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spans="1:25"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spans="1:25"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spans="1:25"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spans="1:25"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spans="1:25"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spans="1:25"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spans="1:25"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spans="1:25"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spans="1:2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spans="1:25"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spans="1:25"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spans="1:25"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spans="1:25"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spans="1:25"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spans="1:25"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spans="1:25"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spans="1:25"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spans="1:25"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spans="1:2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spans="1:25"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spans="1:25"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spans="1:25"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spans="1:25"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spans="1:25"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spans="1:25"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spans="1:25"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spans="1:25"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spans="1:25"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spans="1:2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spans="1:25"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spans="1:25"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spans="1:25"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spans="1:25"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spans="1:25"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spans="1:25"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spans="1:25"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spans="1:25"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spans="1:25"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spans="1:2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spans="1:25"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spans="1:25"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spans="1:25"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spans="1:25"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spans="1:25"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spans="1:25"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spans="1:25"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spans="1:25"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spans="1:25"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spans="1:2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spans="1:25"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spans="1:25"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spans="1:25"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spans="1:25"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spans="1:25"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spans="1:25"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spans="1:25"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spans="1:25"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spans="1:25"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spans="1:2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spans="1:25"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spans="1:25"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spans="1:25"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spans="1:25"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spans="1:25"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spans="1:25"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spans="1:25"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spans="1:25"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spans="1:25"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spans="1: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spans="1:25"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spans="1:25"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spans="1:25"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spans="1:25"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spans="1:25"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spans="1:25"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spans="1:25"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spans="1:25"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spans="1:25"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spans="1:2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spans="1:25"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spans="1:25"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spans="1:25"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spans="1:25"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spans="1:25"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spans="1:25"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spans="1:25"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spans="1:25"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spans="1:25"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spans="1:2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spans="1:25"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spans="1:25"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spans="1:25"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spans="1:25"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spans="1:25"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spans="1:25"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spans="1:25"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spans="1:25"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spans="1:25"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spans="1:2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spans="1:25"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spans="1:25"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spans="1:25"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spans="1:25"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spans="1:25"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spans="1:25"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spans="1:25"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spans="1:25"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spans="1:25"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spans="1:2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spans="1:25"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spans="1:25"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spans="1:25"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spans="1:25"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spans="1:25"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spans="1:25"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spans="1:25"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spans="1:25"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spans="1:25"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spans="1:2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spans="1:25"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spans="1:25"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spans="1:25"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spans="1:25"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spans="1:25"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spans="1:25"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spans="1:25"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spans="1:25"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spans="1:25"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spans="1:2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spans="1:25"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spans="1:25"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spans="1:25"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spans="1:25"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spans="1:25"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spans="1:25"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spans="1:25"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spans="1:25"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spans="1:25"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spans="1:2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spans="1:25"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spans="1:25"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spans="1:25"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spans="1:25"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spans="1:25"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spans="1:25"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spans="1:25"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spans="1:25"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spans="1:25"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spans="1:2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spans="1:25"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spans="1:25"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spans="1:25"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spans="1:25"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spans="1:25"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spans="1:25"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spans="1:25"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spans="1:25"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spans="1:25"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spans="1:2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spans="1:25"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spans="1:25"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spans="1:25"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spans="1:25"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spans="1:25"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spans="1:25"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spans="1:25"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spans="1:25"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spans="1:25"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spans="1: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spans="1:25"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spans="1:25"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spans="1:25"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spans="1:25"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spans="1:25"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spans="1:25"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spans="1:25"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spans="1:25"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spans="1:25"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spans="1:2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spans="1:25"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spans="1:25"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spans="1:25"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spans="1:25"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spans="1:25"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spans="1:25"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spans="1:25"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spans="1:25"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spans="1:25"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spans="1:2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spans="1:25"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spans="1:25"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spans="1:25"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spans="1:25"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spans="1:25"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spans="1:25"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spans="1:25"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spans="1:25"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spans="1:25"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spans="1:2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spans="1:25"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spans="1:25"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spans="1:25"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spans="1:25"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spans="1:25"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spans="1:25"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spans="1:25"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spans="1:25"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spans="1:25"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spans="1:2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spans="1:25"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spans="1:25"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spans="1:25"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spans="1:25"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spans="1:25"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spans="1:25"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spans="1:25"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spans="1:25"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spans="1:25"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spans="1:2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spans="1:25"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spans="1:25"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spans="1:25"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spans="1:25"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spans="1:25"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spans="1:25"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spans="1:25"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spans="1:25"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spans="1:25"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spans="1:2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spans="1:25"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spans="1:25"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spans="1:25"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spans="1:25"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spans="1:25"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spans="1:25"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spans="1:25"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spans="1:25"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spans="1:25"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spans="1:2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spans="1:25"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spans="1:25"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spans="1:25"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spans="1:25"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spans="1:25"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spans="1:25"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spans="1:25"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spans="1:25"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spans="1:25"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spans="1:2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spans="1:25"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spans="1:25"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spans="1:25"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spans="1:25"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spans="1:25"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spans="1:25"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spans="1:25"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spans="1:25"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spans="1:25"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spans="1:2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spans="1:25"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spans="1:25"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spans="1:25"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spans="1:25"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spans="1:25"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spans="1:25"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spans="1:25"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spans="1:25"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spans="1:25"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spans="1: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spans="1:25"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spans="1:25"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spans="1:25"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spans="1:25"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spans="1:25"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spans="1:25"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spans="1:25"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spans="1:25"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spans="1:25"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spans="1:2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spans="1:25"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spans="1:25"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spans="1:25"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spans="1:25"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spans="1:25"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spans="1:25"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spans="1:25"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spans="1:25"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spans="1:25"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spans="1:2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spans="1:25"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spans="1:25"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spans="1:25"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spans="1:25"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spans="1:25"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spans="1:25"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spans="1:25"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spans="1:25"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spans="1:25"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spans="1:2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spans="1:25"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spans="1:25"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spans="1:25"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spans="1:25"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spans="1:25"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spans="1:25"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spans="1:25"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spans="1:25"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spans="1:25"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spans="1:2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spans="1:25"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spans="1:25"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spans="1:25"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spans="1:25"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spans="1:25"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spans="1:25"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spans="1:25"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spans="1:25"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spans="1:25"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spans="1:2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spans="1:25"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spans="1:25"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spans="1:25"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spans="1:25"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spans="1:25"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spans="1:25"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spans="1:25"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spans="1:25"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spans="1:25"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spans="1:2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spans="1:25"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spans="1:25"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spans="1:25"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spans="1:25"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spans="1:25"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spans="1:25"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spans="1:25"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spans="1:25"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spans="1:25"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spans="1:2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spans="1:25"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spans="1:25"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spans="1:25"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spans="1:25"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spans="1:25"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spans="1:25"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spans="1:25"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spans="1:25"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spans="1:25"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spans="1:2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spans="1:25"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spans="1:25"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spans="1:25"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spans="1:25"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spans="1:25"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spans="1:25"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spans="1:25"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spans="1:25"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spans="1:25"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spans="1:2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spans="1:25"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spans="1:25"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spans="1:25"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spans="1:25"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spans="1:25"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spans="1:25"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spans="1:25"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spans="1:25"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spans="1:25"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spans="1: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spans="1:25"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spans="1:25"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spans="1:25"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spans="1:25"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spans="1:25"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spans="1:25"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spans="1:25"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spans="1:25"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spans="1:25"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spans="1:2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spans="1:25"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spans="1:25"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spans="1:25"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spans="1:25"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spans="1:25"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spans="1:25"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spans="1:25"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spans="1:25"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spans="1:25"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spans="1:2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spans="1:25"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spans="1:25"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spans="1:25"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spans="1:25"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spans="1:25"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spans="1:25"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spans="1:25"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spans="1:25"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spans="1:25"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spans="1:2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spans="1:25"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spans="1:25"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spans="1:25"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spans="1:25"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spans="1:25"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spans="1:25"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spans="1:25"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spans="1:25"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spans="1:25"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spans="1:2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spans="1:25"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spans="1:25"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spans="1:25"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spans="1:25"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spans="1:25"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spans="1:25"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spans="1:25"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spans="1:25"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spans="1:25"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spans="1:2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spans="1:25"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spans="1:25"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spans="1:25"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spans="1:25"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spans="1:25"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spans="1:25"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spans="1:25"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spans="1:25"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spans="1:25"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spans="1:2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spans="1:25"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spans="1:25"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spans="1:25"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spans="1:25"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spans="1:25"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spans="1:25"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spans="1:25"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spans="1:25"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spans="1:25"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spans="1:2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spans="1:25"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spans="1:25"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spans="1:25"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spans="1:25"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spans="1:25"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spans="1:25"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spans="1:25"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spans="1:25"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spans="1:25"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spans="1:2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spans="1:25"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spans="1:25"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spans="1:25"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spans="1:25"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spans="1:25"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spans="1:25"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spans="1:25"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spans="1:25"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spans="1:25"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spans="1:2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spans="1:25"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spans="1:25"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spans="1:25"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spans="1:25"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spans="1:25"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spans="1:25"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spans="1:25"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spans="1:25"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spans="1:25"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spans="1: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spans="1:25"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spans="1:25"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spans="1:25"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spans="1:25"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spans="1:25"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spans="1:25"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spans="1:25"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spans="1:25"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spans="1:25"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spans="1:2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spans="1:25"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spans="1:25"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spans="1:25"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spans="1:25"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spans="1:25"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spans="1:25"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spans="1:25"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spans="1:25"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spans="1:25"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spans="1:2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spans="1:25"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spans="1:25"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spans="1:25"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spans="1:25"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spans="1:25"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spans="1:25"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spans="1:25"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spans="1:25"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spans="1:25"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spans="1:2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spans="1:25"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spans="1:25"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spans="1:25"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spans="1:25"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spans="1:25"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spans="1:25"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spans="1:25"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spans="1:25"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spans="1:25"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spans="1:2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spans="1:25"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spans="1:25"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spans="1:25"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spans="1:25"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spans="1:25"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spans="1:25"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spans="1:25"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spans="1:25"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spans="1:25"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spans="1:2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spans="1:25"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spans="1:25"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spans="1:25"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spans="1:25"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spans="1:25"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spans="1:25"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spans="1:25"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spans="1:25"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spans="1:25"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spans="1:2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spans="1:25"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spans="1:25"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spans="1:25"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spans="1:25"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spans="1:25"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spans="1:25"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spans="1:25"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spans="1:25"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spans="1:25"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spans="1:2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spans="1:25"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spans="1:25"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spans="1:25"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spans="1:25"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spans="1:25"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spans="1:25"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spans="1:25"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spans="1:25"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spans="1:25"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spans="1:2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spans="1:25"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spans="1:25"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spans="1:25"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spans="1:25"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spans="1:25"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spans="1:25"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spans="1:25"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spans="1:25"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spans="1:25"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spans="1:2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spans="1:25"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spans="1:25"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spans="1:25"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spans="1:25"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spans="1:25"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spans="1:25"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spans="1:25"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spans="1:25"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spans="1:25"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spans="1: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spans="1:25"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spans="1:25"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spans="1:25"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spans="1:25"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spans="1:25"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spans="1:25"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spans="1:25"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spans="1:25"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spans="1:25"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spans="1:2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spans="1:25"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spans="1:25"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spans="1:25"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spans="1:25"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spans="1:25"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spans="1:25"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spans="1:25"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spans="1:25"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spans="1:25"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spans="1:2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spans="1:25"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spans="1:25"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spans="1:25"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spans="1:25"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spans="1:25"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spans="1:25"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spans="1:25"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spans="1:25"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spans="1:25"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spans="1:2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spans="1:25"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spans="1:25"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spans="1:25"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spans="1:25"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spans="1:25"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spans="1:25"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spans="1:25"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spans="1:25"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spans="1:25"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spans="1:2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spans="1:25"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spans="1:25"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spans="1:25"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spans="1:25"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spans="1:25"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spans="1:25"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spans="1:25"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spans="1:25"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spans="1:25"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spans="1:2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spans="1:25"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spans="1:25"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spans="1:25"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spans="1:25"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spans="1:25"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spans="1:25"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spans="1:25"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spans="1:25"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spans="1:25"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spans="1:2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spans="1:25"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spans="1:25"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spans="1:25"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spans="1:25"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spans="1:25"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spans="1:25"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spans="1:25"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spans="1:25"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spans="1:25"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spans="1:2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spans="1:25"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spans="1:25"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spans="1:25"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spans="1:25"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spans="1:25"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row r="1001" spans="1:25"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row>
    <row r="1002" spans="1:25"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row>
  </sheetData>
  <mergeCells count="4">
    <mergeCell ref="A1:E2"/>
    <mergeCell ref="A26:E27"/>
    <mergeCell ref="A31:B32"/>
    <mergeCell ref="D31:E32"/>
  </mergeCells>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4C906-642E-41A5-A23D-C6190DEEE4F3}">
  <dimension ref="A1:H25"/>
  <sheetViews>
    <sheetView topLeftCell="A16" zoomScale="205" zoomScaleNormal="205" workbookViewId="0">
      <selection activeCell="B21" sqref="B21:D25"/>
    </sheetView>
  </sheetViews>
  <sheetFormatPr defaultRowHeight="15"/>
  <cols>
    <col min="1" max="1" width="13.85546875" style="48" bestFit="1" customWidth="1"/>
    <col min="2" max="2" width="16" style="48" bestFit="1" customWidth="1"/>
    <col min="3" max="3" width="15.7109375" style="48" bestFit="1" customWidth="1"/>
    <col min="4" max="4" width="13.7109375" style="48" bestFit="1" customWidth="1"/>
    <col min="5" max="5" width="12.140625" style="48" customWidth="1"/>
    <col min="6" max="6" width="11.7109375" style="48" customWidth="1"/>
    <col min="7" max="7" width="10.42578125" style="48" bestFit="1" customWidth="1"/>
    <col min="8" max="8" width="6.5703125" style="48" bestFit="1" customWidth="1"/>
    <col min="9" max="16384" width="9.140625" style="48"/>
  </cols>
  <sheetData>
    <row r="1" spans="1:8">
      <c r="A1" s="23" t="s">
        <v>159</v>
      </c>
      <c r="B1" s="23"/>
      <c r="C1" s="23"/>
      <c r="D1" s="23"/>
    </row>
    <row r="2" spans="1:8">
      <c r="A2" s="23"/>
      <c r="B2" s="23"/>
      <c r="C2" s="23"/>
      <c r="D2" s="23"/>
    </row>
    <row r="3" spans="1:8">
      <c r="A3" s="53" t="s">
        <v>160</v>
      </c>
      <c r="B3" s="53" t="s">
        <v>166</v>
      </c>
      <c r="C3" s="53" t="s">
        <v>167</v>
      </c>
      <c r="D3" s="53" t="s">
        <v>168</v>
      </c>
    </row>
    <row r="4" spans="1:8">
      <c r="A4" s="54" t="s">
        <v>161</v>
      </c>
      <c r="B4" s="65" t="str">
        <f>LEFT($A4,FIND(" ",$A4))</f>
        <v xml:space="preserve">Alice </v>
      </c>
      <c r="C4" s="65" t="str">
        <f>UPPER($A4)</f>
        <v>ALICE JOHNSON</v>
      </c>
      <c r="D4" s="65" t="str">
        <f>LOWER($A4)</f>
        <v>alice johnson</v>
      </c>
    </row>
    <row r="5" spans="1:8">
      <c r="A5" s="54" t="s">
        <v>162</v>
      </c>
      <c r="B5" s="65" t="str">
        <f>LEFT($A5,FIND(" ",$A5))</f>
        <v xml:space="preserve">Bob </v>
      </c>
      <c r="C5" s="65" t="str">
        <f t="shared" ref="C5:C8" si="0">UPPER($A5)</f>
        <v>BOB SINGH</v>
      </c>
      <c r="D5" s="65" t="str">
        <f t="shared" ref="D5:D8" si="1">LOWER($A5)</f>
        <v>bob singh</v>
      </c>
    </row>
    <row r="6" spans="1:8">
      <c r="A6" s="54" t="s">
        <v>163</v>
      </c>
      <c r="B6" s="65" t="str">
        <f t="shared" ref="B6:B8" si="2">LEFT($A6,FIND(" ",$A6))</f>
        <v xml:space="preserve">Clara </v>
      </c>
      <c r="C6" s="65" t="str">
        <f t="shared" si="0"/>
        <v>CLARA MENDES</v>
      </c>
      <c r="D6" s="65" t="str">
        <f t="shared" si="1"/>
        <v>clara mendes</v>
      </c>
    </row>
    <row r="7" spans="1:8">
      <c r="A7" s="54" t="s">
        <v>164</v>
      </c>
      <c r="B7" s="65" t="str">
        <f t="shared" si="2"/>
        <v xml:space="preserve">Dev </v>
      </c>
      <c r="C7" s="65" t="str">
        <f t="shared" si="0"/>
        <v>DEV MEHTA</v>
      </c>
      <c r="D7" s="65" t="str">
        <f t="shared" si="1"/>
        <v>dev mehta</v>
      </c>
    </row>
    <row r="8" spans="1:8">
      <c r="A8" s="54" t="s">
        <v>165</v>
      </c>
      <c r="B8" s="65" t="str">
        <f t="shared" si="2"/>
        <v xml:space="preserve">Eva </v>
      </c>
      <c r="C8" s="65" t="str">
        <f t="shared" si="0"/>
        <v>EVA FERNANDEZ</v>
      </c>
      <c r="D8" s="65" t="str">
        <f t="shared" si="1"/>
        <v>eva fernandez</v>
      </c>
    </row>
    <row r="9" spans="1:8">
      <c r="A9" s="57"/>
      <c r="B9" s="58"/>
      <c r="C9" s="58"/>
      <c r="D9" s="58"/>
    </row>
    <row r="10" spans="1:8">
      <c r="A10" s="59" t="s">
        <v>176</v>
      </c>
      <c r="B10" s="59"/>
      <c r="C10" s="59"/>
      <c r="D10" s="58"/>
      <c r="E10" s="59" t="s">
        <v>177</v>
      </c>
      <c r="F10" s="59"/>
      <c r="G10" s="59"/>
    </row>
    <row r="11" spans="1:8">
      <c r="A11" s="59"/>
      <c r="B11" s="59"/>
      <c r="C11" s="59"/>
      <c r="E11" s="59"/>
      <c r="F11" s="59"/>
      <c r="G11" s="59"/>
    </row>
    <row r="12" spans="1:8">
      <c r="A12" s="53" t="s">
        <v>42</v>
      </c>
      <c r="B12" s="53" t="s">
        <v>175</v>
      </c>
      <c r="C12" s="53" t="s">
        <v>189</v>
      </c>
      <c r="D12" s="19"/>
      <c r="E12" s="53" t="s">
        <v>178</v>
      </c>
      <c r="F12" s="53" t="s">
        <v>179</v>
      </c>
      <c r="G12" s="53" t="s">
        <v>188</v>
      </c>
      <c r="H12" s="51"/>
    </row>
    <row r="13" spans="1:8">
      <c r="A13" s="54" t="s">
        <v>180</v>
      </c>
      <c r="B13" s="60">
        <v>36753</v>
      </c>
      <c r="C13" s="66">
        <f ca="1">DATEDIF($B13,TODAY(),"Y")</f>
        <v>24</v>
      </c>
      <c r="D13" s="47"/>
      <c r="E13" s="60">
        <v>45292</v>
      </c>
      <c r="F13" s="60">
        <v>45306</v>
      </c>
      <c r="G13" s="66">
        <f>DATEDIF($E13,$F13,"d")</f>
        <v>14</v>
      </c>
      <c r="H13" s="52"/>
    </row>
    <row r="14" spans="1:8">
      <c r="A14" s="54" t="s">
        <v>181</v>
      </c>
      <c r="B14" s="60">
        <v>34722</v>
      </c>
      <c r="C14" s="66">
        <f t="shared" ref="C14:C15" ca="1" si="3">DATEDIF($B14,TODAY(),"Y")</f>
        <v>30</v>
      </c>
      <c r="D14" s="47"/>
      <c r="E14" s="60">
        <v>45361</v>
      </c>
      <c r="F14" s="60">
        <v>45379</v>
      </c>
      <c r="G14" s="66">
        <f t="shared" ref="G14:G15" si="4">DATEDIF($E14,$F14,"d")</f>
        <v>18</v>
      </c>
      <c r="H14" s="52"/>
    </row>
    <row r="15" spans="1:8">
      <c r="A15" s="54" t="s">
        <v>182</v>
      </c>
      <c r="B15" s="60">
        <v>32273</v>
      </c>
      <c r="C15" s="66">
        <f t="shared" ca="1" si="3"/>
        <v>37</v>
      </c>
      <c r="D15" s="47"/>
      <c r="E15" s="60">
        <v>45444</v>
      </c>
      <c r="F15" s="60">
        <v>45478</v>
      </c>
      <c r="G15" s="66">
        <f t="shared" si="4"/>
        <v>34</v>
      </c>
      <c r="H15" s="52"/>
    </row>
    <row r="18" spans="1:4">
      <c r="A18" s="23" t="s">
        <v>183</v>
      </c>
      <c r="B18" s="23"/>
      <c r="C18" s="23"/>
      <c r="D18" s="23"/>
    </row>
    <row r="19" spans="1:4">
      <c r="A19" s="23"/>
      <c r="B19" s="23"/>
      <c r="C19" s="23"/>
      <c r="D19" s="23"/>
    </row>
    <row r="20" spans="1:4">
      <c r="A20" s="53" t="s">
        <v>71</v>
      </c>
      <c r="B20" s="53" t="s">
        <v>186</v>
      </c>
      <c r="C20" s="53" t="s">
        <v>184</v>
      </c>
      <c r="D20" s="53" t="s">
        <v>185</v>
      </c>
    </row>
    <row r="21" spans="1:4">
      <c r="A21" s="64">
        <v>1234.56657</v>
      </c>
      <c r="B21" s="67">
        <f>ROUND($A21,2)</f>
        <v>1234.57</v>
      </c>
      <c r="C21" s="68">
        <f>_xlfn.CEILING.MATH($A21)</f>
        <v>1235</v>
      </c>
      <c r="D21" s="68">
        <f>_xlfn.FLOOR.MATH($A21)</f>
        <v>1234</v>
      </c>
    </row>
    <row r="22" spans="1:4">
      <c r="A22" s="64">
        <v>9876.7856699999993</v>
      </c>
      <c r="B22" s="67">
        <f t="shared" ref="B22:B25" si="5">ROUND($A22,2)</f>
        <v>9876.7900000000009</v>
      </c>
      <c r="C22" s="68">
        <f t="shared" ref="C22:C25" si="6">_xlfn.CEILING.MATH($A22)</f>
        <v>9877</v>
      </c>
      <c r="D22" s="68">
        <f t="shared" ref="D22:D25" si="7">_xlfn.FLOOR.MATH($A22)</f>
        <v>9876</v>
      </c>
    </row>
    <row r="23" spans="1:4">
      <c r="A23" s="64">
        <v>4321.9934199999998</v>
      </c>
      <c r="B23" s="67">
        <f t="shared" si="5"/>
        <v>4321.99</v>
      </c>
      <c r="C23" s="68">
        <f t="shared" si="6"/>
        <v>4322</v>
      </c>
      <c r="D23" s="68">
        <f t="shared" si="7"/>
        <v>4321</v>
      </c>
    </row>
    <row r="24" spans="1:4">
      <c r="A24" s="64">
        <v>765.4375</v>
      </c>
      <c r="B24" s="67">
        <f t="shared" si="5"/>
        <v>765.44</v>
      </c>
      <c r="C24" s="68">
        <f t="shared" si="6"/>
        <v>766</v>
      </c>
      <c r="D24" s="68">
        <f t="shared" si="7"/>
        <v>765</v>
      </c>
    </row>
    <row r="25" spans="1:4">
      <c r="A25" s="64">
        <v>1500.0519999999999</v>
      </c>
      <c r="B25" s="67">
        <f t="shared" si="5"/>
        <v>1500.05</v>
      </c>
      <c r="C25" s="68">
        <f t="shared" si="6"/>
        <v>1501</v>
      </c>
      <c r="D25" s="68">
        <f t="shared" si="7"/>
        <v>1500</v>
      </c>
    </row>
  </sheetData>
  <mergeCells count="4">
    <mergeCell ref="A1:D2"/>
    <mergeCell ref="A10:C11"/>
    <mergeCell ref="E10:G11"/>
    <mergeCell ref="A18:D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Project Instructions</vt:lpstr>
      <vt:lpstr>Students Grade</vt:lpstr>
      <vt:lpstr>Sales Data</vt:lpstr>
      <vt:lpstr>Employee Data</vt:lpstr>
      <vt:lpstr>Miscellaneous</vt:lpstr>
      <vt:lpstr>English</vt:lpstr>
      <vt:lpstr>Maths</vt:lpstr>
      <vt:lpstr>Sales</vt:lpstr>
      <vt:lpstr>Science</vt:lpstr>
      <vt:lpstr>Stu_ID</vt:lpstr>
      <vt:lpstr>Stu_Name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BHOOMI</cp:lastModifiedBy>
  <dcterms:modified xsi:type="dcterms:W3CDTF">2025-07-10T20:22:11Z</dcterms:modified>
</cp:coreProperties>
</file>