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hidePivotFieldList="1"/>
  <mc:AlternateContent xmlns:mc="http://schemas.openxmlformats.org/markup-compatibility/2006">
    <mc:Choice Requires="x15">
      <x15ac:absPath xmlns:x15ac="http://schemas.microsoft.com/office/spreadsheetml/2010/11/ac" url="https://d.docs.live.net/fbb9c873b9ebe90b/Desktop/Projects/"/>
    </mc:Choice>
  </mc:AlternateContent>
  <xr:revisionPtr revIDLastSave="0" documentId="8_{C553D66D-FAF1-4AA9-9209-A3F9E389455D}" xr6:coauthVersionLast="47" xr6:coauthVersionMax="47" xr10:uidLastSave="{00000000-0000-0000-0000-000000000000}"/>
  <bookViews>
    <workbookView xWindow="-108" yWindow="-108" windowWidth="23256" windowHeight="13896" activeTab="5" xr2:uid="{74E0821C-6AE8-4EA8-A3F0-6D740ADBCEBF}"/>
  </bookViews>
  <sheets>
    <sheet name="Raw Data" sheetId="37" r:id="rId1"/>
    <sheet name="Cleaned" sheetId="22" r:id="rId2"/>
    <sheet name="Correlation" sheetId="36" r:id="rId3"/>
    <sheet name="Summary Tables" sheetId="35" r:id="rId4"/>
    <sheet name="Trends" sheetId="28" r:id="rId5"/>
    <sheet name="Wilcoxon Test" sheetId="38" r:id="rId6"/>
  </sheets>
  <definedNames>
    <definedName name="_xlnm._FilterDatabase" localSheetId="1" hidden="1">Cleaned!$A$1:$I$181</definedName>
    <definedName name="_xlnm._FilterDatabase" localSheetId="0" hidden="1">'Raw Data'!$A$1:$H$181</definedName>
  </definedNames>
  <calcPr calcId="191028"/>
  <pivotCaches>
    <pivotCache cacheId="0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38" l="1" a="1"/>
  <c r="B2" i="38" s="1"/>
  <c r="B7" i="38" a="1"/>
  <c r="B7" i="38" s="1"/>
  <c r="B13" i="38" a="1"/>
  <c r="B13" i="38" s="1"/>
  <c r="B16" i="38" a="1"/>
  <c r="B16" i="38" s="1"/>
  <c r="B3" i="38" a="1"/>
  <c r="B3" i="38"/>
  <c r="B4" i="38" a="1"/>
  <c r="B4" i="38" s="1"/>
  <c r="B12" i="38" a="1"/>
  <c r="B12" i="38" s="1"/>
  <c r="B5" i="38" a="1"/>
  <c r="B5" i="38" s="1"/>
  <c r="B10" i="38" a="1"/>
  <c r="B10" i="38" s="1"/>
  <c r="B11" i="38" a="1"/>
  <c r="B11" i="38" s="1"/>
  <c r="B6" i="38" a="1"/>
  <c r="B6" i="38" s="1"/>
  <c r="B14" i="38" a="1"/>
  <c r="B14" i="38" s="1"/>
  <c r="B9" i="38" a="1"/>
  <c r="B9" i="38" s="1"/>
  <c r="B15" i="38" a="1"/>
  <c r="B15" i="38"/>
  <c r="B8" i="38" a="1"/>
  <c r="B8" i="38" s="1"/>
  <c r="C7" i="38" a="1"/>
  <c r="C7" i="38" s="1"/>
  <c r="D7" i="38" s="1"/>
  <c r="E7" i="38" s="1"/>
  <c r="C13" i="38" a="1"/>
  <c r="C13" i="38"/>
  <c r="C16" i="38" a="1"/>
  <c r="C16" i="38" s="1"/>
  <c r="C3" i="38" a="1"/>
  <c r="C3" i="38" s="1"/>
  <c r="C4" i="38" a="1"/>
  <c r="C4" i="38" s="1"/>
  <c r="C12" i="38" a="1"/>
  <c r="C12" i="38" s="1"/>
  <c r="C5" i="38" a="1"/>
  <c r="C5" i="38" s="1"/>
  <c r="C10" i="38" a="1"/>
  <c r="C10" i="38" s="1"/>
  <c r="C11" i="38" a="1"/>
  <c r="C11" i="38" s="1"/>
  <c r="C6" i="38" a="1"/>
  <c r="C6" i="38" s="1"/>
  <c r="C14" i="38" a="1"/>
  <c r="C14" i="38" s="1"/>
  <c r="C9" i="38" a="1"/>
  <c r="C9" i="38" s="1"/>
  <c r="C15" i="38" a="1"/>
  <c r="C15" i="38" s="1"/>
  <c r="C2" i="38" a="1"/>
  <c r="C2" i="38" s="1"/>
  <c r="C8" i="38" a="1"/>
  <c r="C8" i="38" s="1"/>
  <c r="E5" i="36" a="1"/>
  <c r="E5" i="36" s="1"/>
  <c r="F6" i="36" a="1"/>
  <c r="F6" i="36" s="1"/>
  <c r="F7" i="36" a="1"/>
  <c r="F7" i="36" s="1"/>
  <c r="F8" i="36" a="1"/>
  <c r="F8" i="36" s="1"/>
  <c r="F9" i="36" a="1"/>
  <c r="F9" i="36" s="1"/>
  <c r="F10" i="36" a="1"/>
  <c r="F10" i="36" s="1"/>
  <c r="F11" i="36" a="1"/>
  <c r="F11" i="36" s="1"/>
  <c r="F12" i="36" a="1"/>
  <c r="F12" i="36" s="1"/>
  <c r="F13" i="36" a="1"/>
  <c r="F13" i="36" s="1"/>
  <c r="F14" i="36" a="1"/>
  <c r="F14" i="36" s="1"/>
  <c r="F15" i="36" a="1"/>
  <c r="F15" i="36" s="1"/>
  <c r="F16" i="36" a="1"/>
  <c r="F16" i="36" s="1"/>
  <c r="F17" i="36" a="1"/>
  <c r="F17" i="36" s="1"/>
  <c r="F18" i="36" a="1"/>
  <c r="F18" i="36" s="1"/>
  <c r="F19" i="36" a="1"/>
  <c r="F19" i="36" s="1"/>
  <c r="F5" i="36" a="1"/>
  <c r="F5" i="36" s="1"/>
  <c r="E6" i="36" a="1"/>
  <c r="E6" i="36" s="1"/>
  <c r="E7" i="36" a="1"/>
  <c r="E7" i="36" s="1"/>
  <c r="E8" i="36" a="1"/>
  <c r="E8" i="36" s="1"/>
  <c r="E9" i="36" a="1"/>
  <c r="E9" i="36" s="1"/>
  <c r="E10" i="36" a="1"/>
  <c r="E10" i="36" s="1"/>
  <c r="E11" i="36" a="1"/>
  <c r="E11" i="36" s="1"/>
  <c r="E12" i="36" a="1"/>
  <c r="E12" i="36" s="1"/>
  <c r="E13" i="36" a="1"/>
  <c r="E13" i="36" s="1"/>
  <c r="E14" i="36" a="1"/>
  <c r="E14" i="36" s="1"/>
  <c r="E15" i="36" a="1"/>
  <c r="E15" i="36" s="1"/>
  <c r="E16" i="36" a="1"/>
  <c r="E16" i="36" s="1"/>
  <c r="E17" i="36" a="1"/>
  <c r="E17" i="36" s="1"/>
  <c r="E18" i="36" a="1"/>
  <c r="E18" i="36" s="1"/>
  <c r="E19" i="36" a="1"/>
  <c r="E19" i="36" s="1"/>
  <c r="D13" i="38" l="1"/>
  <c r="E13" i="38" s="1"/>
  <c r="D10" i="38"/>
  <c r="E10" i="38" s="1"/>
  <c r="D5" i="38"/>
  <c r="E5" i="38" s="1"/>
  <c r="D16" i="38"/>
  <c r="E16" i="38" s="1"/>
  <c r="D8" i="38"/>
  <c r="E8" i="38" s="1"/>
  <c r="D15" i="38"/>
  <c r="E15" i="38" s="1"/>
  <c r="D3" i="38"/>
  <c r="E3" i="38" s="1"/>
  <c r="D6" i="38"/>
  <c r="E6" i="38" s="1"/>
  <c r="D11" i="38"/>
  <c r="E11" i="38" s="1"/>
  <c r="D9" i="38"/>
  <c r="E9" i="38" s="1"/>
  <c r="D14" i="38"/>
  <c r="E14" i="38" s="1"/>
  <c r="D12" i="38"/>
  <c r="E12" i="38" s="1"/>
  <c r="D2" i="38"/>
  <c r="E2" i="38" s="1"/>
  <c r="D4" i="38"/>
  <c r="E4" i="38" s="1"/>
  <c r="F3" i="38" l="1"/>
  <c r="F4" i="38"/>
  <c r="F5" i="38"/>
  <c r="F6" i="38"/>
  <c r="F7" i="38"/>
  <c r="F8" i="38"/>
  <c r="F9" i="38"/>
  <c r="F10" i="38"/>
  <c r="F11" i="38"/>
  <c r="F12" i="38"/>
  <c r="F13" i="38"/>
  <c r="F14" i="38"/>
  <c r="F15" i="38"/>
  <c r="F16" i="38"/>
  <c r="F2" i="38"/>
  <c r="A20" i="38" s="1"/>
  <c r="B20" i="38" l="1"/>
  <c r="C20" i="3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<sst xmlns="http://schemas.openxmlformats.org/spreadsheetml/2006/main" count="632" uniqueCount="68">
  <si>
    <t>Date</t>
  </si>
  <si>
    <t>Wave</t>
  </si>
  <si>
    <t>Airline Name</t>
  </si>
  <si>
    <t>Open</t>
  </si>
  <si>
    <t>High</t>
  </si>
  <si>
    <t>Low</t>
  </si>
  <si>
    <t>Close</t>
  </si>
  <si>
    <t>Adj Close</t>
  </si>
  <si>
    <t>Volume (mil)</t>
  </si>
  <si>
    <t>Delta</t>
  </si>
  <si>
    <t>American Airlines</t>
  </si>
  <si>
    <t>United Airlines</t>
  </si>
  <si>
    <t>SouthWest Airlines</t>
  </si>
  <si>
    <t>JetBlue</t>
  </si>
  <si>
    <t>Air Canada</t>
  </si>
  <si>
    <t>Thai Airways</t>
  </si>
  <si>
    <t>Cathey Pacific</t>
  </si>
  <si>
    <t>Japan Airlines</t>
  </si>
  <si>
    <t>China Easter</t>
  </si>
  <si>
    <t>Singapore Airlines</t>
  </si>
  <si>
    <t>KLM Dutch</t>
  </si>
  <si>
    <t>Air France</t>
  </si>
  <si>
    <t>Lufthansa</t>
  </si>
  <si>
    <t>Turkish Airlines</t>
  </si>
  <si>
    <t>Correlation Between Adjusted Close Prices and Trading Volume: Wave 1 vs. Wave 2"</t>
  </si>
  <si>
    <t>Airlines</t>
  </si>
  <si>
    <t>Wave 1</t>
  </si>
  <si>
    <t>Wave 2</t>
  </si>
  <si>
    <t>Average of Adj Close</t>
  </si>
  <si>
    <t>Grand Total</t>
  </si>
  <si>
    <t>(All)</t>
  </si>
  <si>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</si>
  <si>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</si>
  <si>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</si>
  <si>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</si>
  <si>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</si>
  <si>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</si>
  <si>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</si>
  <si>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</si>
  <si>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</si>
  <si>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</si>
  <si>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</si>
  <si>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</si>
  <si>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</si>
  <si>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Sum of Volume (mil)</t>
  </si>
  <si>
    <t>The adjusted close price provides a realistic view of past stock performance by accounting for corporate actions.</t>
  </si>
  <si>
    <t>Covid Wave : 1</t>
  </si>
  <si>
    <t>Sum of Adj Close</t>
  </si>
  <si>
    <t>AirLines</t>
  </si>
  <si>
    <t>Months</t>
  </si>
  <si>
    <t>Covid Wave : 2</t>
  </si>
  <si>
    <t>January stock volume</t>
  </si>
  <si>
    <t>Months (Date)</t>
  </si>
  <si>
    <t>Sum of Open</t>
  </si>
  <si>
    <t>Sum of High</t>
  </si>
  <si>
    <t>-</t>
  </si>
  <si>
    <t>Mid Wave stock volume</t>
  </si>
  <si>
    <t>December stock volume</t>
  </si>
  <si>
    <t>Airline</t>
  </si>
  <si>
    <t>Wave 1 Median</t>
  </si>
  <si>
    <t>Wave 2 Median</t>
  </si>
  <si>
    <t>Difference</t>
  </si>
  <si>
    <t>Absolute Diff</t>
  </si>
  <si>
    <t>Rank</t>
  </si>
  <si>
    <t>Positive Rank Sum</t>
  </si>
  <si>
    <t>Negative Rank Sum</t>
  </si>
  <si>
    <t>W-test</t>
  </si>
  <si>
    <t>Red = Negative (panic selling), Green = Positive (recovery)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</si>
</sst>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$&quot;* #,##0.00_-;\-&quot;$&quot;* #,##0.00_-;_-&quot;$&quot;* &quot;-&quot;??_-;_-@_-"/>
    <numFmt numFmtId="43" formatCode="_-* #,##0.00_-;\-* #,##0.00_-;_-* &quot;-&quot;??_-;_-@_-"/>
    <numFmt numFmtId="164" formatCode="#,##0.00,,&quot;m&quot;"/>
    <numFmt numFmtId="165" formatCode="#,##0,,&quot;M&quot;"/>
    <numFmt numFmtId="166" formatCode="#,##0,,&quot;m&quot;"/>
  </numFmts>
  <fonts count="13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232A31"/>
      <name val="Arial"/>
      <family val="2"/>
    </font>
    <font>
      <sz val="11"/>
      <color theme="1"/>
      <name val="Arial"/>
      <family val="2"/>
    </font>
    <font>
      <sz val="8"/>
      <name val="Arial"/>
      <family val="2"/>
    </font>
    <font>
      <b/>
      <sz val="16"/>
      <color rgb="FF404040"/>
      <name val="Calibri"/>
      <family val="2"/>
    </font>
    <font>
      <b/>
      <i/>
      <sz val="10"/>
      <color rgb="FF404040"/>
      <name val="Calibri"/>
      <family val="2"/>
    </font>
    <font>
      <b/>
      <i/>
      <sz val="11"/>
      <color rgb="FF404040"/>
      <name val="Calibri"/>
      <family val="2"/>
    </font>
    <font>
      <b/>
      <sz val="11"/>
      <color theme="0"/>
      <name val="Calibri"/>
      <family val="2"/>
    </font>
    <font>
      <sz val="11"/>
      <color theme="1"/>
      <name val="Calibri"/>
      <family val="2"/>
    </font>
    <font>
      <sz val="11"/>
      <color rgb="FF232A31"/>
      <name val="Calibri"/>
      <family val="2"/>
    </font>
    <font>
      <b/>
      <sz val="11"/>
      <color theme="1"/>
      <name val="Calibri"/>
      <family val="2"/>
    </font>
    <font>
      <b/>
      <sz val="12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61">
    <xf numFmtId="0" fontId="0" fillId="0" borderId="0" xfId="0"/>
    <xf numFmtId="15" fontId="0" fillId="0" borderId="0" xfId="0" applyNumberFormat="1"/>
    <xf numFmtId="164" fontId="0" fillId="0" borderId="0" xfId="0" applyNumberFormat="1"/>
    <xf numFmtId="0" fontId="0" fillId="0" borderId="0" xfId="0" applyAlignment="1">
      <alignment horizontal="left"/>
    </xf>
    <xf numFmtId="43" fontId="0" fillId="0" borderId="0" xfId="1" applyFont="1"/>
    <xf numFmtId="0" fontId="1" fillId="0" borderId="0" xfId="0" applyFont="1"/>
    <xf numFmtId="1" fontId="0" fillId="0" borderId="0" xfId="0" applyNumberFormat="1"/>
    <xf numFmtId="0" fontId="0" fillId="0" borderId="0" xfId="0" applyAlignment="1">
      <alignment wrapText="1"/>
    </xf>
    <xf numFmtId="0" fontId="1" fillId="5" borderId="1" xfId="0" applyFont="1" applyFill="1" applyBorder="1" applyAlignment="1">
      <alignment horizontal="center"/>
    </xf>
    <xf numFmtId="164" fontId="1" fillId="5" borderId="1" xfId="0" applyNumberFormat="1" applyFont="1" applyFill="1" applyBorder="1" applyAlignment="1">
      <alignment horizontal="center"/>
    </xf>
    <xf numFmtId="0" fontId="0" fillId="0" borderId="0" xfId="2" applyNumberFormat="1" applyFont="1"/>
    <xf numFmtId="0" fontId="2" fillId="2" borderId="0" xfId="2" applyNumberFormat="1" applyFont="1" applyFill="1" applyAlignment="1">
      <alignment horizontal="right"/>
    </xf>
    <xf numFmtId="0" fontId="0" fillId="0" borderId="0" xfId="2" applyNumberFormat="1" applyFont="1" applyAlignment="1">
      <alignment horizontal="right"/>
    </xf>
    <xf numFmtId="2" fontId="0" fillId="0" borderId="0" xfId="0" applyNumberFormat="1"/>
    <xf numFmtId="0" fontId="1" fillId="0" borderId="0" xfId="0" applyFont="1" applyAlignment="1">
      <alignment horizontal="center"/>
    </xf>
    <xf numFmtId="0" fontId="8" fillId="6" borderId="1" xfId="0" applyFont="1" applyFill="1" applyBorder="1" applyAlignment="1">
      <alignment horizontal="center"/>
    </xf>
    <xf numFmtId="1" fontId="8" fillId="6" borderId="1" xfId="0" applyNumberFormat="1" applyFont="1" applyFill="1" applyBorder="1" applyAlignment="1">
      <alignment horizontal="center"/>
    </xf>
    <xf numFmtId="164" fontId="8" fillId="6" borderId="1" xfId="0" applyNumberFormat="1" applyFont="1" applyFill="1" applyBorder="1" applyAlignment="1">
      <alignment horizontal="center"/>
    </xf>
    <xf numFmtId="15" fontId="9" fillId="0" borderId="0" xfId="0" applyNumberFormat="1" applyFont="1"/>
    <xf numFmtId="0" fontId="9" fillId="0" borderId="0" xfId="0" applyFont="1"/>
    <xf numFmtId="44" fontId="9" fillId="0" borderId="0" xfId="2" applyFont="1"/>
    <xf numFmtId="165" fontId="9" fillId="0" borderId="0" xfId="0" applyNumberFormat="1" applyFont="1"/>
    <xf numFmtId="44" fontId="10" fillId="2" borderId="0" xfId="2" applyFont="1" applyFill="1" applyAlignment="1">
      <alignment horizontal="right"/>
    </xf>
    <xf numFmtId="44" fontId="9" fillId="0" borderId="0" xfId="2" applyFont="1" applyAlignment="1">
      <alignment horizontal="right"/>
    </xf>
    <xf numFmtId="0" fontId="8" fillId="6" borderId="2" xfId="0" applyFont="1" applyFill="1" applyBorder="1" applyAlignment="1">
      <alignment horizontal="center"/>
    </xf>
    <xf numFmtId="0" fontId="8" fillId="6" borderId="3" xfId="0" applyFont="1" applyFill="1" applyBorder="1" applyAlignment="1">
      <alignment horizontal="center"/>
    </xf>
    <xf numFmtId="0" fontId="8" fillId="6" borderId="4" xfId="0" applyFont="1" applyFill="1" applyBorder="1" applyAlignment="1">
      <alignment horizontal="center"/>
    </xf>
    <xf numFmtId="0" fontId="9" fillId="0" borderId="5" xfId="0" applyFont="1" applyBorder="1" applyAlignment="1">
      <alignment horizontal="left"/>
    </xf>
    <xf numFmtId="2" fontId="9" fillId="0" borderId="0" xfId="0" applyNumberFormat="1" applyFont="1"/>
    <xf numFmtId="2" fontId="9" fillId="0" borderId="6" xfId="0" applyNumberFormat="1" applyFont="1" applyBorder="1"/>
    <xf numFmtId="0" fontId="9" fillId="0" borderId="7" xfId="0" applyFont="1" applyBorder="1" applyAlignment="1">
      <alignment horizontal="left"/>
    </xf>
    <xf numFmtId="2" fontId="9" fillId="0" borderId="8" xfId="0" applyNumberFormat="1" applyFont="1" applyBorder="1"/>
    <xf numFmtId="2" fontId="9" fillId="0" borderId="9" xfId="0" applyNumberFormat="1" applyFont="1" applyBorder="1"/>
    <xf numFmtId="0" fontId="9" fillId="0" borderId="0" xfId="0" pivotButton="1" applyFont="1"/>
    <xf numFmtId="0" fontId="9" fillId="0" borderId="0" xfId="0" applyFont="1" applyAlignment="1">
      <alignment horizontal="left"/>
    </xf>
    <xf numFmtId="44" fontId="9" fillId="0" borderId="0" xfId="0" applyNumberFormat="1" applyFont="1"/>
    <xf numFmtId="1" fontId="9" fillId="0" borderId="0" xfId="0" applyNumberFormat="1" applyFont="1" applyAlignment="1">
      <alignment horizontal="center"/>
    </xf>
    <xf numFmtId="0" fontId="11" fillId="0" borderId="0" xfId="0" applyFont="1" applyAlignment="1">
      <alignment wrapText="1"/>
    </xf>
    <xf numFmtId="0" fontId="9" fillId="0" borderId="0" xfId="0" applyFont="1" applyAlignment="1">
      <alignment horizontal="center"/>
    </xf>
    <xf numFmtId="0" fontId="11" fillId="0" borderId="0" xfId="0" pivotButton="1" applyFont="1"/>
    <xf numFmtId="44" fontId="11" fillId="0" borderId="0" xfId="0" applyNumberFormat="1" applyFont="1"/>
    <xf numFmtId="0" fontId="11" fillId="0" borderId="0" xfId="0" applyFont="1" applyAlignment="1">
      <alignment horizontal="left"/>
    </xf>
    <xf numFmtId="0" fontId="12" fillId="4" borderId="0" xfId="0" applyFont="1" applyFill="1"/>
    <xf numFmtId="0" fontId="9" fillId="3" borderId="0" xfId="0" applyFont="1" applyFill="1"/>
    <xf numFmtId="164" fontId="9" fillId="0" borderId="0" xfId="0" applyNumberFormat="1" applyFont="1"/>
    <xf numFmtId="0" fontId="10" fillId="2" borderId="0" xfId="0" applyFont="1" applyFill="1" applyAlignment="1">
      <alignment horizontal="right"/>
    </xf>
    <xf numFmtId="164" fontId="10" fillId="2" borderId="0" xfId="0" applyNumberFormat="1" applyFont="1" applyFill="1" applyAlignment="1">
      <alignment horizontal="right"/>
    </xf>
    <xf numFmtId="164" fontId="9" fillId="0" borderId="0" xfId="0" applyNumberFormat="1" applyFont="1" applyAlignment="1">
      <alignment horizontal="right"/>
    </xf>
    <xf numFmtId="0" fontId="9" fillId="0" borderId="0" xfId="0" applyFont="1" applyAlignment="1">
      <alignment horizontal="right"/>
    </xf>
    <xf numFmtId="164" fontId="10" fillId="2" borderId="0" xfId="0" applyNumberFormat="1" applyFont="1" applyFill="1" applyAlignment="1">
      <alignment horizontal="right" vertical="center"/>
    </xf>
    <xf numFmtId="0" fontId="11" fillId="3" borderId="1" xfId="0" applyFont="1" applyFill="1" applyBorder="1" applyAlignment="1">
      <alignment horizontal="center"/>
    </xf>
    <xf numFmtId="164" fontId="11" fillId="3" borderId="1" xfId="0" applyNumberFormat="1" applyFont="1" applyFill="1" applyBorder="1" applyAlignment="1">
      <alignment horizontal="center"/>
    </xf>
    <xf numFmtId="166" fontId="9" fillId="0" borderId="0" xfId="0" applyNumberFormat="1" applyFont="1"/>
    <xf numFmtId="166" fontId="10" fillId="2" borderId="0" xfId="0" applyNumberFormat="1" applyFont="1" applyFill="1" applyAlignment="1">
      <alignment horizontal="right"/>
    </xf>
    <xf numFmtId="166" fontId="9" fillId="0" borderId="0" xfId="0" applyNumberFormat="1" applyFont="1" applyAlignment="1">
      <alignment horizontal="right"/>
    </xf>
    <xf numFmtId="166" fontId="10" fillId="2" borderId="0" xfId="0" applyNumberFormat="1" applyFont="1" applyFill="1" applyAlignment="1">
      <alignment horizontal="right" vertical="center"/>
    </xf>
    <xf numFmtId="0" fontId="0" fillId="4" borderId="0" xfId="0" applyFill="1"/>
    <xf numFmtId="0" fontId="5" fillId="7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6" fillId="7" borderId="0" xfId="0" applyFont="1" applyFill="1" applyAlignment="1">
      <alignment horizontal="center"/>
    </xf>
    <xf numFmtId="0" fontId="11" fillId="0" borderId="0" xfId="0" applyFont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72">
    <dxf>
      <fill>
        <patternFill patternType="solid">
          <fgColor indexed="64"/>
          <bgColor theme="9" tint="0.599993896298104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name val="Calibri"/>
      </font>
    </dxf>
    <dxf>
      <font>
        <name val="Calibri"/>
      </font>
    </dxf>
    <dxf>
      <font>
        <name val="Calibri"/>
      </font>
    </dxf>
    <dxf>
      <font>
        <name val="Calibri"/>
      </font>
    </dxf>
    <dxf>
      <font>
        <name val="Calibri"/>
      </font>
    </dxf>
    <dxf>
      <font>
        <name val="Calibri"/>
      </font>
    </dxf>
    <dxf>
      <font>
        <name val="Calibri"/>
      </font>
    </dxf>
    <dxf>
      <font>
        <name val="Calibri"/>
      </font>
    </dxf>
    <dxf>
      <font>
        <name val="Calibri"/>
      </font>
    </dxf>
    <dxf>
      <font>
        <name val="Calibri"/>
      </font>
    </dxf>
    <dxf>
      <font>
        <name val="Calibri"/>
      </font>
    </dxf>
    <dxf>
      <font>
        <name val="Calibri"/>
      </font>
    </dxf>
    <dxf>
      <font>
        <name val="Calibri"/>
      </font>
    </dxf>
    <dxf>
      <font>
        <name val="Calibri"/>
      </font>
    </dxf>
    <dxf>
      <font>
        <name val="Calibri"/>
      </font>
    </dxf>
    <dxf>
      <font>
        <name val="Calibri"/>
      </font>
    </dxf>
    <dxf>
      <font>
        <name val="Calibri"/>
      </font>
    </dxf>
    <dxf>
      <font>
        <name val="Calibri"/>
      </font>
    </dxf>
    <dxf>
      <font>
        <name val="Calibri"/>
      </font>
    </dxf>
    <dxf>
      <font>
        <name val="Calibri"/>
      </font>
    </dxf>
    <dxf>
      <font>
        <name val="Calibri"/>
      </font>
    </dxf>
    <dxf>
      <font>
        <name val="Calibri"/>
      </font>
    </dxf>
    <dxf>
      <font>
        <name val="Calibri"/>
      </font>
    </dxf>
    <dxf>
      <font>
        <name val="Calibri"/>
      </font>
    </dxf>
    <dxf>
      <font>
        <b/>
      </font>
    </dxf>
    <dxf>
      <font>
        <b/>
      </font>
    </dxf>
    <dxf>
      <font>
        <name val="Calibri"/>
      </font>
    </dxf>
    <dxf>
      <font>
        <name val="Calibri"/>
      </font>
    </dxf>
    <dxf>
      <font>
        <name val="Calibri"/>
      </font>
    </dxf>
    <dxf>
      <font>
        <name val="Calibri"/>
      </font>
    </dxf>
    <dxf>
      <font>
        <name val="Calibri"/>
      </font>
    </dxf>
    <dxf>
      <font>
        <name val="Calibri"/>
      </font>
    </dxf>
    <dxf>
      <font>
        <name val="Calibri"/>
      </font>
    </dxf>
    <dxf>
      <font>
        <name val="Calibri"/>
      </font>
    </dxf>
    <dxf>
      <font>
        <name val="Calibri"/>
      </font>
    </dxf>
    <dxf>
      <alignment horizontal="center"/>
    </dxf>
    <dxf>
      <numFmt numFmtId="1" formatCode="0"/>
    </dxf>
    <dxf>
      <font>
        <b/>
      </font>
    </dxf>
    <dxf>
      <font>
        <b/>
      </font>
    </dxf>
    <dxf>
      <alignment horizontal="center"/>
    </dxf>
    <dxf>
      <font>
        <name val="Calibri"/>
      </font>
    </dxf>
    <dxf>
      <font>
        <name val="Calibri"/>
      </font>
    </dxf>
    <dxf>
      <font>
        <name val="Calibri"/>
      </font>
    </dxf>
    <dxf>
      <font>
        <name val="Calibri"/>
      </font>
    </dxf>
    <dxf>
      <font>
        <name val="Calibri"/>
      </font>
    </dxf>
    <dxf>
      <font>
        <name val="Calibri"/>
      </font>
    </dxf>
    <dxf>
      <font>
        <name val="Calibri"/>
      </font>
    </dxf>
    <dxf>
      <font>
        <name val="Calibri"/>
      </font>
    </dxf>
    <dxf>
      <font>
        <name val="Calibri"/>
      </font>
    </dxf>
    <dxf>
      <font>
        <b/>
      </font>
    </dxf>
    <dxf>
      <font>
        <b/>
      </font>
    </dxf>
    <dxf>
      <alignment horizontal="center"/>
    </dxf>
    <dxf>
      <font>
        <name val="Calibri"/>
      </font>
    </dxf>
    <dxf>
      <font>
        <name val="Calibri"/>
      </font>
    </dxf>
    <dxf>
      <font>
        <name val="Calibri"/>
      </font>
    </dxf>
    <dxf>
      <font>
        <name val="Calibri"/>
      </font>
    </dxf>
    <dxf>
      <font>
        <name val="Calibri"/>
      </font>
    </dxf>
    <dxf>
      <font>
        <name val="Calibri"/>
      </font>
    </dxf>
    <dxf>
      <font>
        <name val="Calibri"/>
      </font>
    </dxf>
    <dxf>
      <font>
        <name val="Calibri"/>
      </font>
    </dxf>
    <dxf>
      <font>
        <name val="Calibri"/>
      </font>
    </dxf>
    <dxf>
      <font>
        <name val="Calibri"/>
      </font>
    </dxf>
    <dxf>
      <numFmt numFmtId="34" formatCode="_-&quot;$&quot;* #,##0.00_-;\-&quot;$&quot;* #,##0.00_-;_-&quot;$&quot;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[StockMarketReactions_AirlineIndustry.xlsx]Summary Tables!PivotTable5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b="1"/>
              <a:t>Stock Price Trends Over</a:t>
            </a:r>
            <a:r>
              <a:rPr lang="en-CA" b="1" baseline="0"/>
              <a:t> Time</a:t>
            </a:r>
            <a:endParaRPr lang="en-CA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A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'Summary Tables'!$B$25:$B$26</c:f>
              <c:strCache>
                <c:ptCount val="1"/>
                <c:pt idx="0">
                  <c:v>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'Summary Tables'!$A$27:$A$39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'Summary Tables'!$B$27:$B$39</c:f>
              <c:numCache>
                <c:formatCode>_("$"* #,##0.00_);_("$"* \(#,##0.00\);_("$"* "-"??_);_(@_)</c:formatCode>
                <c:ptCount val="12"/>
                <c:pt idx="0">
                  <c:v>16.552166666666665</c:v>
                </c:pt>
                <c:pt idx="1">
                  <c:v>16.586586666666669</c:v>
                </c:pt>
                <c:pt idx="2">
                  <c:v>12.470406666666666</c:v>
                </c:pt>
                <c:pt idx="3">
                  <c:v>12.606673333333333</c:v>
                </c:pt>
                <c:pt idx="4">
                  <c:v>13.497487666666668</c:v>
                </c:pt>
                <c:pt idx="5">
                  <c:v>11.720851999999997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65-46D3-ABB0-5CDF59C51FAE}"/>
            </c:ext>
          </c:extLst>
        </c:ser>
        <c:ser>
          <c:idx val="1"/>
          <c:order val="1"/>
          <c:tx>
            <c:strRef>
              <c:f>'Summary Tables'!$C$25:$C$26</c:f>
              <c:strCache>
                <c:ptCount val="1"/>
                <c:pt idx="0">
                  <c:v>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'Summary Tables'!$A$27:$A$39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'Summary Tables'!$C$27:$C$39</c:f>
              <c:numCache>
                <c:formatCode>_("$"* #,##0.00_);_("$"* \(#,##0.00\);_("$"* "-"??_);_(@_)</c:formatCode>
                <c:ptCount val="12"/>
                <c:pt idx="6">
                  <c:v>13.050439666666668</c:v>
                </c:pt>
                <c:pt idx="7">
                  <c:v>12.477246666666664</c:v>
                </c:pt>
                <c:pt idx="8">
                  <c:v>12.821208333333329</c:v>
                </c:pt>
                <c:pt idx="9">
                  <c:v>13.572109666666666</c:v>
                </c:pt>
                <c:pt idx="10">
                  <c:v>20.633744666666665</c:v>
                </c:pt>
                <c:pt idx="11">
                  <c:v>24.896895999999995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65-46D3-ABB0-5CDF59C51F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92709408"/>
        <c:axId val="1892701728"/>
      </c:lineChart>
      <c:catAx>
        <c:axId val="18927094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b="1"/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2701728"/>
        <c:crosses val="autoZero"/>
        <c:auto val="1"/>
        <c:lblAlgn val="ctr"/>
        <c:lblOffset val="100"/>
        <c:noMultiLvlLbl val="0"/>
      </c:catAx>
      <c:valAx>
        <c:axId val="1892701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b="1"/>
                  <a:t>Adjusted Closing Price($)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2709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[StockMarketReactions_AirlineIndustry.xlsx]Summary Tables!PivotTable1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200" b="1" i="1" u="none" strike="noStrike" baseline="0">
                <a:effectLst/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rPr>
              <a:t>Trading Volume Surge: Wave 1 (Panic) vs. Wave 2 (Recovery)</a:t>
            </a:r>
            <a:endParaRPr lang="en-CA" sz="1200" b="1"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A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2"/>
          </a:solidFill>
          <a:ln>
            <a:noFill/>
          </a:ln>
          <a:effectLst/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'Summary Tables'!$B$42:$B$43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'Summary Tables'!$A$44:$A$59</c:f>
              <c:strCache>
                <c:ptCount val="15"/>
                <c:pt idx="0">
                  <c:v>Air Canada</c:v>
                </c:pt>
                <c:pt idx="1">
                  <c:v>Air France</c:v>
                </c:pt>
                <c:pt idx="2">
                  <c:v>American Airlines</c:v>
                </c:pt>
                <c:pt idx="3">
                  <c:v>Cathey Pacific</c:v>
                </c:pt>
                <c:pt idx="4">
                  <c:v>China Easter</c:v>
                </c:pt>
                <c:pt idx="5">
                  <c:v>Delta</c:v>
                </c:pt>
                <c:pt idx="6">
                  <c:v>Japan Airlines</c:v>
                </c:pt>
                <c:pt idx="7">
                  <c:v>JetBlue</c:v>
                </c:pt>
                <c:pt idx="8">
                  <c:v>KLM Dutch</c:v>
                </c:pt>
                <c:pt idx="9">
                  <c:v>Lufthansa</c:v>
                </c:pt>
                <c:pt idx="10">
                  <c:v>Singapore Airlines</c:v>
                </c:pt>
                <c:pt idx="11">
                  <c:v>SouthWest Airlines</c:v>
                </c:pt>
                <c:pt idx="12">
                  <c:v>Thai Airways</c:v>
                </c:pt>
                <c:pt idx="13">
                  <c:v>Turkish Airlines</c:v>
                </c:pt>
                <c:pt idx="14">
                  <c:v>United Airlines</c:v>
                </c:pt>
              </c:strCache>
            </c:strRef>
          </c:cat>
          <c:val>
            <c:numRef>
              <c:f>'Summary Tables'!$B$44:$B$59</c:f>
              <c:numCache>
                <c:formatCode>#,##0,,"M"</c:formatCode>
                <c:ptCount val="15"/>
                <c:pt idx="0">
                  <c:v>673892900</c:v>
                </c:pt>
                <c:pt idx="1">
                  <c:v>142161423</c:v>
                </c:pt>
                <c:pt idx="2">
                  <c:v>9231210000</c:v>
                </c:pt>
                <c:pt idx="3">
                  <c:v>350</c:v>
                </c:pt>
                <c:pt idx="4">
                  <c:v>7308623320</c:v>
                </c:pt>
                <c:pt idx="5">
                  <c:v>2527379100</c:v>
                </c:pt>
                <c:pt idx="6">
                  <c:v>9721</c:v>
                </c:pt>
                <c:pt idx="7">
                  <c:v>1262978800</c:v>
                </c:pt>
                <c:pt idx="8">
                  <c:v>25874</c:v>
                </c:pt>
                <c:pt idx="9">
                  <c:v>930915596</c:v>
                </c:pt>
                <c:pt idx="10">
                  <c:v>11236300</c:v>
                </c:pt>
                <c:pt idx="11">
                  <c:v>1374692200</c:v>
                </c:pt>
                <c:pt idx="12">
                  <c:v>1932420</c:v>
                </c:pt>
                <c:pt idx="13">
                  <c:v>11907229552</c:v>
                </c:pt>
                <c:pt idx="14">
                  <c:v>3782590600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91-4EF6-95F2-B541644E73F2}"/>
            </c:ext>
          </c:extLst>
        </c:ser>
        <c:ser>
          <c:idx val="1"/>
          <c:order val="1"/>
          <c:tx>
            <c:strRef>
              <c:f>'Summary Tables'!$C$42:$C$43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'Summary Tables'!$A$44:$A$59</c:f>
              <c:strCache>
                <c:ptCount val="15"/>
                <c:pt idx="0">
                  <c:v>Air Canada</c:v>
                </c:pt>
                <c:pt idx="1">
                  <c:v>Air France</c:v>
                </c:pt>
                <c:pt idx="2">
                  <c:v>American Airlines</c:v>
                </c:pt>
                <c:pt idx="3">
                  <c:v>Cathey Pacific</c:v>
                </c:pt>
                <c:pt idx="4">
                  <c:v>China Easter</c:v>
                </c:pt>
                <c:pt idx="5">
                  <c:v>Delta</c:v>
                </c:pt>
                <c:pt idx="6">
                  <c:v>Japan Airlines</c:v>
                </c:pt>
                <c:pt idx="7">
                  <c:v>JetBlue</c:v>
                </c:pt>
                <c:pt idx="8">
                  <c:v>KLM Dutch</c:v>
                </c:pt>
                <c:pt idx="9">
                  <c:v>Lufthansa</c:v>
                </c:pt>
                <c:pt idx="10">
                  <c:v>Singapore Airlines</c:v>
                </c:pt>
                <c:pt idx="11">
                  <c:v>SouthWest Airlines</c:v>
                </c:pt>
                <c:pt idx="12">
                  <c:v>Thai Airways</c:v>
                </c:pt>
                <c:pt idx="13">
                  <c:v>Turkish Airlines</c:v>
                </c:pt>
                <c:pt idx="14">
                  <c:v>United Airlines</c:v>
                </c:pt>
              </c:strCache>
            </c:strRef>
          </c:cat>
          <c:val>
            <c:numRef>
              <c:f>'Summary Tables'!$C$44:$C$59</c:f>
              <c:numCache>
                <c:formatCode>#,##0,,"M"</c:formatCode>
                <c:ptCount val="15"/>
                <c:pt idx="0">
                  <c:v>696000400</c:v>
                </c:pt>
                <c:pt idx="1">
                  <c:v>146831054</c:v>
                </c:pt>
                <c:pt idx="2">
                  <c:v>8022258200</c:v>
                </c:pt>
                <c:pt idx="3">
                  <c:v>10300</c:v>
                </c:pt>
                <c:pt idx="4">
                  <c:v>5629865793</c:v>
                </c:pt>
                <c:pt idx="5">
                  <c:v>5018714700</c:v>
                </c:pt>
                <c:pt idx="6">
                  <c:v>14523</c:v>
                </c:pt>
                <c:pt idx="7">
                  <c:v>1759172500</c:v>
                </c:pt>
                <c:pt idx="8">
                  <c:v>49594</c:v>
                </c:pt>
                <c:pt idx="9">
                  <c:v>2030912604</c:v>
                </c:pt>
                <c:pt idx="10">
                  <c:v>6214900</c:v>
                </c:pt>
                <c:pt idx="11">
                  <c:v>2025567600</c:v>
                </c:pt>
                <c:pt idx="12">
                  <c:v>644065</c:v>
                </c:pt>
                <c:pt idx="13">
                  <c:v>12622185056</c:v>
                </c:pt>
                <c:pt idx="14">
                  <c:v>4467826400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C91-4EF6-95F2-B541644E73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1876728816"/>
        <c:axId val="1876727856"/>
      </c:barChart>
      <c:catAx>
        <c:axId val="1876728816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6727856"/>
        <c:crosses val="autoZero"/>
        <c:auto val="1"/>
        <c:lblAlgn val="ctr"/>
        <c:lblOffset val="100"/>
        <c:noMultiLvlLbl val="0"/>
      </c:catAx>
      <c:valAx>
        <c:axId val="1876727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,,&quot;M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6728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[StockMarketReactions_AirlineIndustry.xlsx]Trends!PivotTable1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Trends!$B$3:$B$4</c:f>
              <c:strCache>
                <c:ptCount val="1"/>
                <c:pt idx="0">
                  <c:v>Air Canada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Trends!$A$5:$A$10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Trends!$B$5:$B$10</c:f>
              <c:numCache>
                <c:formatCode>General</c:formatCode>
                <c:ptCount val="6"/>
                <c:pt idx="0">
                  <c:v>17.077500000000001</c:v>
                </c:pt>
                <c:pt idx="1">
                  <c:v>18.524999999999999</c:v>
                </c:pt>
                <c:pt idx="2">
                  <c:v>11.047499999999999</c:v>
                </c:pt>
                <c:pt idx="3">
                  <c:v>11.7675</c:v>
                </c:pt>
                <c:pt idx="4">
                  <c:v>13.200000000000001</c:v>
                </c:pt>
                <c:pt idx="5">
                  <c:v>11.3325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D0-4D11-9234-2FB2D6958877}"/>
            </c:ext>
          </c:extLst>
        </c:ser>
        <c:ser>
          <c:idx val="1"/>
          <c:order val="1"/>
          <c:tx>
            <c:strRef>
              <c:f>Trends!$C$3:$C$4</c:f>
              <c:strCache>
                <c:ptCount val="1"/>
                <c:pt idx="0">
                  <c:v>Air France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Trends!$A$5:$A$10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Trends!$C$5:$C$10</c:f>
              <c:numCache>
                <c:formatCode>General</c:formatCode>
                <c:ptCount val="6"/>
                <c:pt idx="0">
                  <c:v>29.434799999999999</c:v>
                </c:pt>
                <c:pt idx="1">
                  <c:v>28.750799999999995</c:v>
                </c:pt>
                <c:pt idx="2">
                  <c:v>16.153799999999997</c:v>
                </c:pt>
                <c:pt idx="3">
                  <c:v>17.031599999999997</c:v>
                </c:pt>
                <c:pt idx="4">
                  <c:v>21.705599999999997</c:v>
                </c:pt>
                <c:pt idx="5">
                  <c:v>20.064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F9D0-4D11-9234-2FB2D6958877}"/>
            </c:ext>
          </c:extLst>
        </c:ser>
        <c:ser>
          <c:idx val="2"/>
          <c:order val="2"/>
          <c:tx>
            <c:strRef>
              <c:f>Trends!$D$3:$D$4</c:f>
              <c:strCache>
                <c:ptCount val="1"/>
                <c:pt idx="0">
                  <c:v>American Airlines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Trends!$A$5:$A$10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Trends!$D$5:$D$10</c:f>
              <c:numCache>
                <c:formatCode>General</c:formatCode>
                <c:ptCount val="6"/>
                <c:pt idx="0">
                  <c:v>15.77</c:v>
                </c:pt>
                <c:pt idx="1">
                  <c:v>14.13</c:v>
                </c:pt>
                <c:pt idx="2">
                  <c:v>11.28</c:v>
                </c:pt>
                <c:pt idx="3">
                  <c:v>12.29</c:v>
                </c:pt>
                <c:pt idx="4">
                  <c:v>13.05</c:v>
                </c:pt>
                <c:pt idx="5">
                  <c:v>11.12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F9D0-4D11-9234-2FB2D6958877}"/>
            </c:ext>
          </c:extLst>
        </c:ser>
        <c:ser>
          <c:idx val="3"/>
          <c:order val="3"/>
          <c:tx>
            <c:strRef>
              <c:f>Trends!$E$3:$E$4</c:f>
              <c:strCache>
                <c:ptCount val="1"/>
                <c:pt idx="0">
                  <c:v>Cathey Pacific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Trends!$A$5:$A$10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Trends!$E$5:$E$10</c:f>
              <c:numCache>
                <c:formatCode>General</c:formatCode>
                <c:ptCount val="6"/>
                <c:pt idx="0">
                  <c:v>4.0697999999999999</c:v>
                </c:pt>
                <c:pt idx="1">
                  <c:v>4.1381999999999994</c:v>
                </c:pt>
                <c:pt idx="2">
                  <c:v>3.1008</c:v>
                </c:pt>
                <c:pt idx="3">
                  <c:v>3.2262</c:v>
                </c:pt>
                <c:pt idx="4">
                  <c:v>3.3515999999999995</c:v>
                </c:pt>
                <c:pt idx="5">
                  <c:v>3.8874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F9D0-4D11-9234-2FB2D6958877}"/>
            </c:ext>
          </c:extLst>
        </c:ser>
        <c:ser>
          <c:idx val="4"/>
          <c:order val="4"/>
          <c:tx>
            <c:strRef>
              <c:f>Trends!$F$3:$F$4</c:f>
              <c:strCache>
                <c:ptCount val="1"/>
                <c:pt idx="0">
                  <c:v>China Easter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Trends!$A$5:$A$10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Trends!$F$5:$F$10</c:f>
              <c:numCache>
                <c:formatCode>General</c:formatCode>
                <c:ptCount val="6"/>
                <c:pt idx="0">
                  <c:v>0.70199999999999996</c:v>
                </c:pt>
                <c:pt idx="1">
                  <c:v>0.747</c:v>
                </c:pt>
                <c:pt idx="2">
                  <c:v>0.6885</c:v>
                </c:pt>
                <c:pt idx="3">
                  <c:v>0.74099999999999999</c:v>
                </c:pt>
                <c:pt idx="4">
                  <c:v>0.74911500000000009</c:v>
                </c:pt>
                <c:pt idx="5">
                  <c:v>0.65417999999999998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F9D0-4D11-9234-2FB2D6958877}"/>
            </c:ext>
          </c:extLst>
        </c:ser>
        <c:ser>
          <c:idx val="5"/>
          <c:order val="5"/>
          <c:tx>
            <c:strRef>
              <c:f>Trends!$G$3:$G$4</c:f>
              <c:strCache>
                <c:ptCount val="1"/>
                <c:pt idx="0">
                  <c:v>Delta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Trends!$A$5:$A$10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Trends!$G$5:$G$10</c:f>
              <c:numCache>
                <c:formatCode>General</c:formatCode>
                <c:ptCount val="6"/>
                <c:pt idx="0">
                  <c:v>39.49</c:v>
                </c:pt>
                <c:pt idx="1">
                  <c:v>39.53</c:v>
                </c:pt>
                <c:pt idx="2">
                  <c:v>30.09</c:v>
                </c:pt>
                <c:pt idx="3">
                  <c:v>30.03</c:v>
                </c:pt>
                <c:pt idx="4">
                  <c:v>30.3</c:v>
                </c:pt>
                <c:pt idx="5">
                  <c:v>24.52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F9D0-4D11-9234-2FB2D6958877}"/>
            </c:ext>
          </c:extLst>
        </c:ser>
        <c:ser>
          <c:idx val="6"/>
          <c:order val="6"/>
          <c:tx>
            <c:strRef>
              <c:f>Trends!$H$3:$H$4</c:f>
              <c:strCache>
                <c:ptCount val="1"/>
                <c:pt idx="0">
                  <c:v>Japan Airlines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Trends!$A$5:$A$10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Trends!$H$5:$H$10</c:f>
              <c:numCache>
                <c:formatCode>General</c:formatCode>
                <c:ptCount val="6"/>
                <c:pt idx="0">
                  <c:v>10.5222</c:v>
                </c:pt>
                <c:pt idx="1">
                  <c:v>10.590599999999998</c:v>
                </c:pt>
                <c:pt idx="2">
                  <c:v>9.9863999999999997</c:v>
                </c:pt>
                <c:pt idx="3">
                  <c:v>10.658999999999999</c:v>
                </c:pt>
                <c:pt idx="4">
                  <c:v>11.331599999999998</c:v>
                </c:pt>
                <c:pt idx="5">
                  <c:v>9.2453999999999983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F9D0-4D11-9234-2FB2D6958877}"/>
            </c:ext>
          </c:extLst>
        </c:ser>
        <c:ser>
          <c:idx val="7"/>
          <c:order val="7"/>
          <c:tx>
            <c:strRef>
              <c:f>Trends!$I$3:$I$4</c:f>
              <c:strCache>
                <c:ptCount val="1"/>
                <c:pt idx="0">
                  <c:v>JetBlue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Trends!$A$5:$A$10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Trends!$I$5:$I$10</c:f>
              <c:numCache>
                <c:formatCode>General</c:formatCode>
                <c:ptCount val="6"/>
                <c:pt idx="0">
                  <c:v>14.54</c:v>
                </c:pt>
                <c:pt idx="1">
                  <c:v>15.09</c:v>
                </c:pt>
                <c:pt idx="2">
                  <c:v>11.97</c:v>
                </c:pt>
                <c:pt idx="3">
                  <c:v>11.33</c:v>
                </c:pt>
                <c:pt idx="4">
                  <c:v>11.52</c:v>
                </c:pt>
                <c:pt idx="5">
                  <c:v>10.34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F9D0-4D11-9234-2FB2D6958877}"/>
            </c:ext>
          </c:extLst>
        </c:ser>
        <c:ser>
          <c:idx val="8"/>
          <c:order val="8"/>
          <c:tx>
            <c:strRef>
              <c:f>Trends!$J$3:$J$4</c:f>
              <c:strCache>
                <c:ptCount val="1"/>
                <c:pt idx="0">
                  <c:v>KLM Dutch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Trends!$A$5:$A$10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Trends!$J$5:$J$10</c:f>
              <c:numCache>
                <c:formatCode>General</c:formatCode>
                <c:ptCount val="6"/>
                <c:pt idx="0">
                  <c:v>13.2</c:v>
                </c:pt>
                <c:pt idx="1">
                  <c:v>13.4</c:v>
                </c:pt>
                <c:pt idx="2">
                  <c:v>10</c:v>
                </c:pt>
                <c:pt idx="3">
                  <c:v>10</c:v>
                </c:pt>
                <c:pt idx="4">
                  <c:v>12.5</c:v>
                </c:pt>
                <c:pt idx="5">
                  <c:v>12.16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F9D0-4D11-9234-2FB2D6958877}"/>
            </c:ext>
          </c:extLst>
        </c:ser>
        <c:ser>
          <c:idx val="9"/>
          <c:order val="9"/>
          <c:tx>
            <c:strRef>
              <c:f>Trends!$K$3:$K$4</c:f>
              <c:strCache>
                <c:ptCount val="1"/>
                <c:pt idx="0">
                  <c:v>Lufthansa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Trends!$A$5:$A$10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Trends!$K$5:$K$10</c:f>
              <c:numCache>
                <c:formatCode>General</c:formatCode>
                <c:ptCount val="6"/>
                <c:pt idx="0">
                  <c:v>8.4131999999999998</c:v>
                </c:pt>
                <c:pt idx="1">
                  <c:v>7.5011999999999999</c:v>
                </c:pt>
                <c:pt idx="2">
                  <c:v>5.7341999999999995</c:v>
                </c:pt>
                <c:pt idx="3">
                  <c:v>5.7227999999999994</c:v>
                </c:pt>
                <c:pt idx="4">
                  <c:v>6.7943999999999996</c:v>
                </c:pt>
                <c:pt idx="5">
                  <c:v>5.8139999999999992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3-F9D0-4D11-9234-2FB2D6958877}"/>
            </c:ext>
          </c:extLst>
        </c:ser>
        <c:ser>
          <c:idx val="10"/>
          <c:order val="10"/>
          <c:tx>
            <c:strRef>
              <c:f>Trends!$L$3:$L$4</c:f>
              <c:strCache>
                <c:ptCount val="1"/>
                <c:pt idx="0">
                  <c:v>Singapore Airlines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Trends!$A$5:$A$10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Trends!$L$5:$L$10</c:f>
              <c:numCache>
                <c:formatCode>General</c:formatCode>
                <c:ptCount val="6"/>
                <c:pt idx="0">
                  <c:v>5.7</c:v>
                </c:pt>
                <c:pt idx="1">
                  <c:v>5.72</c:v>
                </c:pt>
                <c:pt idx="2">
                  <c:v>4.33</c:v>
                </c:pt>
                <c:pt idx="3">
                  <c:v>4.4400000000000004</c:v>
                </c:pt>
                <c:pt idx="4">
                  <c:v>4.74</c:v>
                </c:pt>
                <c:pt idx="5">
                  <c:v>4.3899999999999997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4-F9D0-4D11-9234-2FB2D6958877}"/>
            </c:ext>
          </c:extLst>
        </c:ser>
        <c:ser>
          <c:idx val="11"/>
          <c:order val="11"/>
          <c:tx>
            <c:strRef>
              <c:f>Trends!$M$3:$M$4</c:f>
              <c:strCache>
                <c:ptCount val="1"/>
                <c:pt idx="0">
                  <c:v>SouthWest Airlines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Trends!$A$5:$A$10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Trends!$M$5:$M$10</c:f>
              <c:numCache>
                <c:formatCode>General</c:formatCode>
                <c:ptCount val="6"/>
                <c:pt idx="0">
                  <c:v>44.05</c:v>
                </c:pt>
                <c:pt idx="1">
                  <c:v>43.8</c:v>
                </c:pt>
                <c:pt idx="2">
                  <c:v>37.36</c:v>
                </c:pt>
                <c:pt idx="3">
                  <c:v>35.44</c:v>
                </c:pt>
                <c:pt idx="4">
                  <c:v>35.520000000000003</c:v>
                </c:pt>
                <c:pt idx="5">
                  <c:v>29.19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F9D0-4D11-9234-2FB2D6958877}"/>
            </c:ext>
          </c:extLst>
        </c:ser>
        <c:ser>
          <c:idx val="12"/>
          <c:order val="12"/>
          <c:tx>
            <c:strRef>
              <c:f>Trends!$N$3:$N$4</c:f>
              <c:strCache>
                <c:ptCount val="1"/>
                <c:pt idx="0">
                  <c:v>Thai Airways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Trends!$A$5:$A$10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Trends!$N$5:$N$10</c:f>
              <c:numCache>
                <c:formatCode>General</c:formatCode>
                <c:ptCount val="6"/>
                <c:pt idx="0">
                  <c:v>0.11</c:v>
                </c:pt>
                <c:pt idx="1">
                  <c:v>0.11</c:v>
                </c:pt>
                <c:pt idx="2">
                  <c:v>0.1019</c:v>
                </c:pt>
                <c:pt idx="3">
                  <c:v>0.1</c:v>
                </c:pt>
                <c:pt idx="4">
                  <c:v>0.11</c:v>
                </c:pt>
                <c:pt idx="5">
                  <c:v>0.1118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6-F9D0-4D11-9234-2FB2D6958877}"/>
            </c:ext>
          </c:extLst>
        </c:ser>
        <c:ser>
          <c:idx val="13"/>
          <c:order val="13"/>
          <c:tx>
            <c:strRef>
              <c:f>Trends!$O$3:$O$4</c:f>
              <c:strCache>
                <c:ptCount val="1"/>
                <c:pt idx="0">
                  <c:v>Turkish Airlines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Trends!$A$5:$A$10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Trends!$O$5:$O$10</c:f>
              <c:numCache>
                <c:formatCode>General</c:formatCode>
                <c:ptCount val="6"/>
                <c:pt idx="0">
                  <c:v>1.9529999999999998</c:v>
                </c:pt>
                <c:pt idx="1">
                  <c:v>1.716</c:v>
                </c:pt>
                <c:pt idx="2">
                  <c:v>1.353</c:v>
                </c:pt>
                <c:pt idx="3">
                  <c:v>1.5720000000000001</c:v>
                </c:pt>
                <c:pt idx="4">
                  <c:v>1.5899999999999999</c:v>
                </c:pt>
                <c:pt idx="5">
                  <c:v>1.6034999999999999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7-F9D0-4D11-9234-2FB2D6958877}"/>
            </c:ext>
          </c:extLst>
        </c:ser>
        <c:ser>
          <c:idx val="14"/>
          <c:order val="14"/>
          <c:tx>
            <c:strRef>
              <c:f>Trends!$P$3:$P$4</c:f>
              <c:strCache>
                <c:ptCount val="1"/>
                <c:pt idx="0">
                  <c:v>United Airlines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Trends!$A$5:$A$10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Trends!$P$5:$P$10</c:f>
              <c:numCache>
                <c:formatCode>General</c:formatCode>
                <c:ptCount val="6"/>
                <c:pt idx="0">
                  <c:v>43.25</c:v>
                </c:pt>
                <c:pt idx="1">
                  <c:v>45.05</c:v>
                </c:pt>
                <c:pt idx="2">
                  <c:v>33.86</c:v>
                </c:pt>
                <c:pt idx="3">
                  <c:v>34.75</c:v>
                </c:pt>
                <c:pt idx="4">
                  <c:v>36</c:v>
                </c:pt>
                <c:pt idx="5">
                  <c:v>31.38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F9D0-4D11-9234-2FB2D69588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2109408"/>
        <c:axId val="132114688"/>
      </c:lineChart>
      <c:catAx>
        <c:axId val="132109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114688"/>
        <c:crosses val="autoZero"/>
        <c:auto val="1"/>
        <c:lblAlgn val="ctr"/>
        <c:lblOffset val="100"/>
        <c:noMultiLvlLbl val="0"/>
      </c:catAx>
      <c:valAx>
        <c:axId val="132114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109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[StockMarketReactions_AirlineIndustry.xlsx]Trends!PivotTable19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Trends!$B$45:$B$46</c:f>
              <c:strCache>
                <c:ptCount val="1"/>
                <c:pt idx="0">
                  <c:v>Air Canada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Trends!$A$47:$A$54</c:f>
              <c:strCache>
                <c:ptCount val="7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</c:strCache>
            </c:strRef>
          </c:cat>
          <c:val>
            <c:numRef>
              <c:f>Trends!$B$47:$B$54</c:f>
              <c:numCache>
                <c:formatCode>General</c:formatCode>
                <c:ptCount val="7"/>
                <c:pt idx="0">
                  <c:v>11.3325</c:v>
                </c:pt>
                <c:pt idx="1">
                  <c:v>12.712499999999999</c:v>
                </c:pt>
                <c:pt idx="2">
                  <c:v>11.925000000000001</c:v>
                </c:pt>
                <c:pt idx="3">
                  <c:v>15.18</c:v>
                </c:pt>
                <c:pt idx="4">
                  <c:v>11.8125</c:v>
                </c:pt>
                <c:pt idx="5">
                  <c:v>25.6875</c:v>
                </c:pt>
                <c:pt idx="6">
                  <c:v>33.247500000000002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99-4C29-889B-950468D292EC}"/>
            </c:ext>
          </c:extLst>
        </c:ser>
        <c:ser>
          <c:idx val="1"/>
          <c:order val="1"/>
          <c:tx>
            <c:strRef>
              <c:f>Trends!$C$45:$C$46</c:f>
              <c:strCache>
                <c:ptCount val="1"/>
                <c:pt idx="0">
                  <c:v>Air France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Trends!$A$47:$A$54</c:f>
              <c:strCache>
                <c:ptCount val="7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</c:strCache>
            </c:strRef>
          </c:cat>
          <c:val>
            <c:numRef>
              <c:f>Trends!$C$47:$C$54</c:f>
              <c:numCache>
                <c:formatCode>General</c:formatCode>
                <c:ptCount val="7"/>
                <c:pt idx="0">
                  <c:v>20.064</c:v>
                </c:pt>
                <c:pt idx="1">
                  <c:v>23.187599999999996</c:v>
                </c:pt>
                <c:pt idx="2">
                  <c:v>23.358599999999996</c:v>
                </c:pt>
                <c:pt idx="3">
                  <c:v>26.721599999999999</c:v>
                </c:pt>
                <c:pt idx="4">
                  <c:v>29.3094</c:v>
                </c:pt>
                <c:pt idx="5">
                  <c:v>39.717599999999997</c:v>
                </c:pt>
                <c:pt idx="6">
                  <c:v>48.244799999999998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499-4C29-889B-950468D292EC}"/>
            </c:ext>
          </c:extLst>
        </c:ser>
        <c:ser>
          <c:idx val="2"/>
          <c:order val="2"/>
          <c:tx>
            <c:strRef>
              <c:f>Trends!$D$45:$D$46</c:f>
              <c:strCache>
                <c:ptCount val="1"/>
                <c:pt idx="0">
                  <c:v>American Airlines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Trends!$A$47:$A$54</c:f>
              <c:strCache>
                <c:ptCount val="7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</c:strCache>
            </c:strRef>
          </c:cat>
          <c:val>
            <c:numRef>
              <c:f>Trends!$D$47:$D$54</c:f>
              <c:numCache>
                <c:formatCode>General</c:formatCode>
                <c:ptCount val="7"/>
                <c:pt idx="0">
                  <c:v>11.12</c:v>
                </c:pt>
                <c:pt idx="1">
                  <c:v>13.07</c:v>
                </c:pt>
                <c:pt idx="2">
                  <c:v>10.5</c:v>
                </c:pt>
                <c:pt idx="3">
                  <c:v>12.01</c:v>
                </c:pt>
                <c:pt idx="4">
                  <c:v>12.19</c:v>
                </c:pt>
                <c:pt idx="5">
                  <c:v>18.98</c:v>
                </c:pt>
                <c:pt idx="6">
                  <c:v>26.74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499-4C29-889B-950468D292EC}"/>
            </c:ext>
          </c:extLst>
        </c:ser>
        <c:ser>
          <c:idx val="3"/>
          <c:order val="3"/>
          <c:tx>
            <c:strRef>
              <c:f>Trends!$E$45:$E$46</c:f>
              <c:strCache>
                <c:ptCount val="1"/>
                <c:pt idx="0">
                  <c:v>Cathey Pacific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Trends!$A$47:$A$54</c:f>
              <c:strCache>
                <c:ptCount val="7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</c:strCache>
            </c:strRef>
          </c:cat>
          <c:val>
            <c:numRef>
              <c:f>Trends!$E$47:$E$54</c:f>
              <c:numCache>
                <c:formatCode>General</c:formatCode>
                <c:ptCount val="7"/>
                <c:pt idx="0">
                  <c:v>3.8874</c:v>
                </c:pt>
                <c:pt idx="1">
                  <c:v>4.2863999999999995</c:v>
                </c:pt>
                <c:pt idx="2">
                  <c:v>4.5143999999999993</c:v>
                </c:pt>
                <c:pt idx="3">
                  <c:v>5.2895999999999992</c:v>
                </c:pt>
                <c:pt idx="4">
                  <c:v>4.8563999999999989</c:v>
                </c:pt>
                <c:pt idx="5">
                  <c:v>5.6886000000000001</c:v>
                </c:pt>
                <c:pt idx="6">
                  <c:v>5.6886000000000001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499-4C29-889B-950468D292EC}"/>
            </c:ext>
          </c:extLst>
        </c:ser>
        <c:ser>
          <c:idx val="4"/>
          <c:order val="4"/>
          <c:tx>
            <c:strRef>
              <c:f>Trends!$F$45:$F$46</c:f>
              <c:strCache>
                <c:ptCount val="1"/>
                <c:pt idx="0">
                  <c:v>China Easter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Trends!$A$47:$A$54</c:f>
              <c:strCache>
                <c:ptCount val="7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</c:strCache>
            </c:strRef>
          </c:cat>
          <c:val>
            <c:numRef>
              <c:f>Trends!$F$47:$F$54</c:f>
              <c:numCache>
                <c:formatCode>General</c:formatCode>
                <c:ptCount val="7"/>
                <c:pt idx="0">
                  <c:v>0.65417999999999998</c:v>
                </c:pt>
                <c:pt idx="1">
                  <c:v>0.62599499999999997</c:v>
                </c:pt>
                <c:pt idx="2">
                  <c:v>0.61709999999999998</c:v>
                </c:pt>
                <c:pt idx="3">
                  <c:v>0.649725</c:v>
                </c:pt>
                <c:pt idx="4">
                  <c:v>0.612645</c:v>
                </c:pt>
                <c:pt idx="5">
                  <c:v>0.6734699999999999</c:v>
                </c:pt>
                <c:pt idx="6">
                  <c:v>0.75653999999999988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499-4C29-889B-950468D292EC}"/>
            </c:ext>
          </c:extLst>
        </c:ser>
        <c:ser>
          <c:idx val="5"/>
          <c:order val="5"/>
          <c:tx>
            <c:strRef>
              <c:f>Trends!$G$45:$G$46</c:f>
              <c:strCache>
                <c:ptCount val="1"/>
                <c:pt idx="0">
                  <c:v>Delta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Trends!$A$47:$A$54</c:f>
              <c:strCache>
                <c:ptCount val="7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</c:strCache>
            </c:strRef>
          </c:cat>
          <c:val>
            <c:numRef>
              <c:f>Trends!$G$47:$G$54</c:f>
              <c:numCache>
                <c:formatCode>General</c:formatCode>
                <c:ptCount val="7"/>
                <c:pt idx="0">
                  <c:v>24.52</c:v>
                </c:pt>
                <c:pt idx="1">
                  <c:v>27.55</c:v>
                </c:pt>
                <c:pt idx="2">
                  <c:v>24.76</c:v>
                </c:pt>
                <c:pt idx="3">
                  <c:v>25.45</c:v>
                </c:pt>
                <c:pt idx="4">
                  <c:v>28.02</c:v>
                </c:pt>
                <c:pt idx="5">
                  <c:v>44.99</c:v>
                </c:pt>
                <c:pt idx="6">
                  <c:v>54.37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499-4C29-889B-950468D292EC}"/>
            </c:ext>
          </c:extLst>
        </c:ser>
        <c:ser>
          <c:idx val="6"/>
          <c:order val="6"/>
          <c:tx>
            <c:strRef>
              <c:f>Trends!$H$45:$H$46</c:f>
              <c:strCache>
                <c:ptCount val="1"/>
                <c:pt idx="0">
                  <c:v>Japan Airlines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Trends!$A$47:$A$54</c:f>
              <c:strCache>
                <c:ptCount val="7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</c:strCache>
            </c:strRef>
          </c:cat>
          <c:val>
            <c:numRef>
              <c:f>Trends!$H$47:$H$54</c:f>
              <c:numCache>
                <c:formatCode>General</c:formatCode>
                <c:ptCount val="7"/>
                <c:pt idx="0">
                  <c:v>9.2453999999999983</c:v>
                </c:pt>
                <c:pt idx="1">
                  <c:v>10.864199999999999</c:v>
                </c:pt>
                <c:pt idx="2">
                  <c:v>12.141</c:v>
                </c:pt>
                <c:pt idx="3">
                  <c:v>11.468399999999999</c:v>
                </c:pt>
                <c:pt idx="4">
                  <c:v>11.468399999999999</c:v>
                </c:pt>
                <c:pt idx="5">
                  <c:v>15.104999999999999</c:v>
                </c:pt>
                <c:pt idx="6">
                  <c:v>17.3964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499-4C29-889B-950468D292EC}"/>
            </c:ext>
          </c:extLst>
        </c:ser>
        <c:ser>
          <c:idx val="7"/>
          <c:order val="7"/>
          <c:tx>
            <c:strRef>
              <c:f>Trends!$I$45:$I$46</c:f>
              <c:strCache>
                <c:ptCount val="1"/>
                <c:pt idx="0">
                  <c:v>JetBlue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Trends!$A$47:$A$54</c:f>
              <c:strCache>
                <c:ptCount val="7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</c:strCache>
            </c:strRef>
          </c:cat>
          <c:val>
            <c:numRef>
              <c:f>Trends!$I$47:$I$54</c:f>
              <c:numCache>
                <c:formatCode>General</c:formatCode>
                <c:ptCount val="7"/>
                <c:pt idx="0">
                  <c:v>10.34</c:v>
                </c:pt>
                <c:pt idx="1">
                  <c:v>10.9</c:v>
                </c:pt>
                <c:pt idx="2">
                  <c:v>10.07</c:v>
                </c:pt>
                <c:pt idx="3">
                  <c:v>9.74</c:v>
                </c:pt>
                <c:pt idx="4">
                  <c:v>8.9499999999999993</c:v>
                </c:pt>
                <c:pt idx="5">
                  <c:v>15.78</c:v>
                </c:pt>
                <c:pt idx="6">
                  <c:v>19.829999999999998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499-4C29-889B-950468D292EC}"/>
            </c:ext>
          </c:extLst>
        </c:ser>
        <c:ser>
          <c:idx val="8"/>
          <c:order val="8"/>
          <c:tx>
            <c:strRef>
              <c:f>Trends!$J$45:$J$46</c:f>
              <c:strCache>
                <c:ptCount val="1"/>
                <c:pt idx="0">
                  <c:v>KLM Dutch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Trends!$A$47:$A$54</c:f>
              <c:strCache>
                <c:ptCount val="7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</c:strCache>
            </c:strRef>
          </c:cat>
          <c:val>
            <c:numRef>
              <c:f>Trends!$J$47:$J$54</c:f>
              <c:numCache>
                <c:formatCode>General</c:formatCode>
                <c:ptCount val="7"/>
                <c:pt idx="0">
                  <c:v>12.16</c:v>
                </c:pt>
                <c:pt idx="1">
                  <c:v>12.004899999999999</c:v>
                </c:pt>
                <c:pt idx="2">
                  <c:v>14.2796</c:v>
                </c:pt>
                <c:pt idx="3">
                  <c:v>10.8385</c:v>
                </c:pt>
                <c:pt idx="4">
                  <c:v>15.795999999999999</c:v>
                </c:pt>
                <c:pt idx="5">
                  <c:v>16.534700000000001</c:v>
                </c:pt>
                <c:pt idx="6">
                  <c:v>16.534700000000001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499-4C29-889B-950468D292EC}"/>
            </c:ext>
          </c:extLst>
        </c:ser>
        <c:ser>
          <c:idx val="9"/>
          <c:order val="9"/>
          <c:tx>
            <c:strRef>
              <c:f>Trends!$K$45:$K$46</c:f>
              <c:strCache>
                <c:ptCount val="1"/>
                <c:pt idx="0">
                  <c:v>Lufthansa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Trends!$A$47:$A$54</c:f>
              <c:strCache>
                <c:ptCount val="7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</c:strCache>
            </c:strRef>
          </c:cat>
          <c:val>
            <c:numRef>
              <c:f>Trends!$K$47:$K$54</c:f>
              <c:numCache>
                <c:formatCode>General</c:formatCode>
                <c:ptCount val="7"/>
                <c:pt idx="0">
                  <c:v>5.8139999999999992</c:v>
                </c:pt>
                <c:pt idx="1">
                  <c:v>6.9539999999999988</c:v>
                </c:pt>
                <c:pt idx="2">
                  <c:v>7.1135999999999999</c:v>
                </c:pt>
                <c:pt idx="3">
                  <c:v>6.3498000000000001</c:v>
                </c:pt>
                <c:pt idx="4">
                  <c:v>6.6575999999999995</c:v>
                </c:pt>
                <c:pt idx="5">
                  <c:v>9.0971999999999991</c:v>
                </c:pt>
                <c:pt idx="6">
                  <c:v>10.761599999999998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5499-4C29-889B-950468D292EC}"/>
            </c:ext>
          </c:extLst>
        </c:ser>
        <c:ser>
          <c:idx val="10"/>
          <c:order val="10"/>
          <c:tx>
            <c:strRef>
              <c:f>Trends!$L$45:$L$46</c:f>
              <c:strCache>
                <c:ptCount val="1"/>
                <c:pt idx="0">
                  <c:v>Singapore Airlines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Trends!$A$47:$A$54</c:f>
              <c:strCache>
                <c:ptCount val="7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</c:strCache>
            </c:strRef>
          </c:cat>
          <c:val>
            <c:numRef>
              <c:f>Trends!$L$47:$L$54</c:f>
              <c:numCache>
                <c:formatCode>General</c:formatCode>
                <c:ptCount val="7"/>
                <c:pt idx="0">
                  <c:v>4.3899999999999997</c:v>
                </c:pt>
                <c:pt idx="1">
                  <c:v>4.68</c:v>
                </c:pt>
                <c:pt idx="2">
                  <c:v>7.47</c:v>
                </c:pt>
                <c:pt idx="3">
                  <c:v>7.67</c:v>
                </c:pt>
                <c:pt idx="4">
                  <c:v>7.35</c:v>
                </c:pt>
                <c:pt idx="5">
                  <c:v>10.26</c:v>
                </c:pt>
                <c:pt idx="6">
                  <c:v>11.06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5499-4C29-889B-950468D292EC}"/>
            </c:ext>
          </c:extLst>
        </c:ser>
        <c:ser>
          <c:idx val="11"/>
          <c:order val="11"/>
          <c:tx>
            <c:strRef>
              <c:f>Trends!$M$45:$M$46</c:f>
              <c:strCache>
                <c:ptCount val="1"/>
                <c:pt idx="0">
                  <c:v>SouthWest Airlines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Trends!$A$47:$A$54</c:f>
              <c:strCache>
                <c:ptCount val="7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</c:strCache>
            </c:strRef>
          </c:cat>
          <c:val>
            <c:numRef>
              <c:f>Trends!$M$47:$M$54</c:f>
              <c:numCache>
                <c:formatCode>General</c:formatCode>
                <c:ptCount val="7"/>
                <c:pt idx="0">
                  <c:v>29.19</c:v>
                </c:pt>
                <c:pt idx="1">
                  <c:v>32.299999999999997</c:v>
                </c:pt>
                <c:pt idx="2">
                  <c:v>30.34</c:v>
                </c:pt>
                <c:pt idx="3">
                  <c:v>29.53</c:v>
                </c:pt>
                <c:pt idx="4">
                  <c:v>33.53</c:v>
                </c:pt>
                <c:pt idx="5">
                  <c:v>43.49</c:v>
                </c:pt>
                <c:pt idx="6">
                  <c:v>51.76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5499-4C29-889B-950468D292EC}"/>
            </c:ext>
          </c:extLst>
        </c:ser>
        <c:ser>
          <c:idx val="12"/>
          <c:order val="12"/>
          <c:tx>
            <c:strRef>
              <c:f>Trends!$N$45:$N$46</c:f>
              <c:strCache>
                <c:ptCount val="1"/>
                <c:pt idx="0">
                  <c:v>Thai Airways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Trends!$A$47:$A$54</c:f>
              <c:strCache>
                <c:ptCount val="7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</c:strCache>
            </c:strRef>
          </c:cat>
          <c:val>
            <c:numRef>
              <c:f>Trends!$N$47:$N$54</c:f>
              <c:numCache>
                <c:formatCode>General</c:formatCode>
                <c:ptCount val="7"/>
                <c:pt idx="0">
                  <c:v>0.1118</c:v>
                </c:pt>
                <c:pt idx="1">
                  <c:v>0.13</c:v>
                </c:pt>
                <c:pt idx="2">
                  <c:v>0.15740000000000001</c:v>
                </c:pt>
                <c:pt idx="3">
                  <c:v>0.24</c:v>
                </c:pt>
                <c:pt idx="4">
                  <c:v>0.1212</c:v>
                </c:pt>
                <c:pt idx="5">
                  <c:v>0.1421</c:v>
                </c:pt>
                <c:pt idx="6">
                  <c:v>0.20830000000000001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5499-4C29-889B-950468D292EC}"/>
            </c:ext>
          </c:extLst>
        </c:ser>
        <c:ser>
          <c:idx val="13"/>
          <c:order val="13"/>
          <c:tx>
            <c:strRef>
              <c:f>Trends!$O$45:$O$46</c:f>
              <c:strCache>
                <c:ptCount val="1"/>
                <c:pt idx="0">
                  <c:v>Turkish Airlines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Trends!$A$47:$A$54</c:f>
              <c:strCache>
                <c:ptCount val="7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</c:strCache>
            </c:strRef>
          </c:cat>
          <c:val>
            <c:numRef>
              <c:f>Trends!$O$47:$O$54</c:f>
              <c:numCache>
                <c:formatCode>General</c:formatCode>
                <c:ptCount val="7"/>
                <c:pt idx="0">
                  <c:v>1.6034999999999999</c:v>
                </c:pt>
                <c:pt idx="1">
                  <c:v>1.8809999999999998</c:v>
                </c:pt>
                <c:pt idx="2">
                  <c:v>1.8719999999999999</c:v>
                </c:pt>
                <c:pt idx="3">
                  <c:v>1.6005</c:v>
                </c:pt>
                <c:pt idx="4">
                  <c:v>1.3575000000000002</c:v>
                </c:pt>
                <c:pt idx="5">
                  <c:v>1.77</c:v>
                </c:pt>
                <c:pt idx="6">
                  <c:v>2.0549999999999997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5499-4C29-889B-950468D292EC}"/>
            </c:ext>
          </c:extLst>
        </c:ser>
        <c:ser>
          <c:idx val="14"/>
          <c:order val="14"/>
          <c:tx>
            <c:strRef>
              <c:f>Trends!$P$45:$P$46</c:f>
              <c:strCache>
                <c:ptCount val="1"/>
                <c:pt idx="0">
                  <c:v>United Airlines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Trends!$A$47:$A$54</c:f>
              <c:strCache>
                <c:ptCount val="7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</c:strCache>
            </c:strRef>
          </c:cat>
          <c:val>
            <c:numRef>
              <c:f>Trends!$P$47:$P$54</c:f>
              <c:numCache>
                <c:formatCode>General</c:formatCode>
                <c:ptCount val="7"/>
                <c:pt idx="0">
                  <c:v>31.38</c:v>
                </c:pt>
                <c:pt idx="1">
                  <c:v>34.61</c:v>
                </c:pt>
                <c:pt idx="2">
                  <c:v>28.04</c:v>
                </c:pt>
                <c:pt idx="3">
                  <c:v>29.58</c:v>
                </c:pt>
                <c:pt idx="4">
                  <c:v>31.55</c:v>
                </c:pt>
                <c:pt idx="5">
                  <c:v>61.59</c:v>
                </c:pt>
                <c:pt idx="6">
                  <c:v>74.8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5499-4C29-889B-950468D292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4025520"/>
        <c:axId val="754025040"/>
      </c:lineChart>
      <c:catAx>
        <c:axId val="754025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4025040"/>
        <c:crosses val="autoZero"/>
        <c:auto val="1"/>
        <c:lblAlgn val="ctr"/>
        <c:lblOffset val="100"/>
        <c:noMultiLvlLbl val="0"/>
      </c:catAx>
      <c:valAx>
        <c:axId val="754025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4025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Trends!$Q$79</c:f>
              <c:strCache>
                <c:ptCount val="1"/>
                <c:pt idx="0">
                  <c:v>Volume (mil)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Trends!$K$80:$K$94</c:f>
              <c:strCache>
                <c:ptCount val="15"/>
                <c:pt idx="0">
                  <c:v>Delta</c:v>
                </c:pt>
                <c:pt idx="1">
                  <c:v>American Airlines</c:v>
                </c:pt>
                <c:pt idx="2">
                  <c:v>United Airlines</c:v>
                </c:pt>
                <c:pt idx="3">
                  <c:v>SouthWest Airlines</c:v>
                </c:pt>
                <c:pt idx="4">
                  <c:v>JetBlue</c:v>
                </c:pt>
                <c:pt idx="5">
                  <c:v>Air Canada</c:v>
                </c:pt>
                <c:pt idx="6">
                  <c:v>Thai Airways</c:v>
                </c:pt>
                <c:pt idx="7">
                  <c:v>Cathey Pacific</c:v>
                </c:pt>
                <c:pt idx="8">
                  <c:v>Japan Airlines</c:v>
                </c:pt>
                <c:pt idx="9">
                  <c:v>China Easter</c:v>
                </c:pt>
                <c:pt idx="10">
                  <c:v>Singapore Airlines</c:v>
                </c:pt>
                <c:pt idx="11">
                  <c:v>KLM Dutch</c:v>
                </c:pt>
                <c:pt idx="12">
                  <c:v>Air France</c:v>
                </c:pt>
                <c:pt idx="13">
                  <c:v>Lufthansa</c:v>
                </c:pt>
                <c:pt idx="14">
                  <c:v>Turkish Airlines</c:v>
                </c:pt>
              </c:strCache>
            </c:strRef>
          </c:cat>
          <c:val>
            <c:numRef>
              <c:f>Trends!$Q$80:$Q$94</c:f>
              <c:numCache>
                <c:formatCode>#,##0,,"m"</c:formatCode>
                <c:ptCount val="15"/>
                <c:pt idx="0">
                  <c:v>276192900</c:v>
                </c:pt>
                <c:pt idx="1">
                  <c:v>1859647300</c:v>
                </c:pt>
                <c:pt idx="2">
                  <c:v>379409800</c:v>
                </c:pt>
                <c:pt idx="3">
                  <c:v>161173000</c:v>
                </c:pt>
                <c:pt idx="4">
                  <c:v>247412300</c:v>
                </c:pt>
                <c:pt idx="5">
                  <c:v>139211400</c:v>
                </c:pt>
                <c:pt idx="6">
                  <c:v>962860</c:v>
                </c:pt>
                <c:pt idx="7">
                  <c:v>0</c:v>
                </c:pt>
                <c:pt idx="8">
                  <c:v>2932</c:v>
                </c:pt>
                <c:pt idx="9">
                  <c:v>836145185</c:v>
                </c:pt>
                <c:pt idx="10">
                  <c:v>2415800</c:v>
                </c:pt>
                <c:pt idx="11">
                  <c:v>10126</c:v>
                </c:pt>
                <c:pt idx="12">
                  <c:v>22782448</c:v>
                </c:pt>
                <c:pt idx="13">
                  <c:v>137742539</c:v>
                </c:pt>
                <c:pt idx="14">
                  <c:v>2958001137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45-4D2F-9C8F-F950D01C85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160175104"/>
        <c:axId val="1160178944"/>
      </c:barChart>
      <c:catAx>
        <c:axId val="11601751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0178944"/>
        <c:crosses val="autoZero"/>
        <c:auto val="1"/>
        <c:lblAlgn val="ctr"/>
        <c:lblOffset val="100"/>
        <c:noMultiLvlLbl val="0"/>
      </c:catAx>
      <c:valAx>
        <c:axId val="1160178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,,&quot;m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0175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Trends!$H$102</c:f>
              <c:strCache>
                <c:ptCount val="1"/>
                <c:pt idx="0">
                  <c:v>Volume (mil)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Trends!$A$103:$B$132</c:f>
              <c:multiLvlStrCache>
                <c:ptCount val="30"/>
                <c:lvl>
                  <c:pt idx="0">
                    <c:v>Delta</c:v>
                  </c:pt>
                  <c:pt idx="1">
                    <c:v>Delta</c:v>
                  </c:pt>
                  <c:pt idx="2">
                    <c:v>American Airlines</c:v>
                  </c:pt>
                  <c:pt idx="3">
                    <c:v>American Airlines</c:v>
                  </c:pt>
                  <c:pt idx="4">
                    <c:v>United Airlines</c:v>
                  </c:pt>
                  <c:pt idx="5">
                    <c:v>United Airlines</c:v>
                  </c:pt>
                  <c:pt idx="6">
                    <c:v>SouthWest Airlines</c:v>
                  </c:pt>
                  <c:pt idx="7">
                    <c:v>SouthWest Airlines</c:v>
                  </c:pt>
                  <c:pt idx="8">
                    <c:v>JetBlue</c:v>
                  </c:pt>
                  <c:pt idx="9">
                    <c:v>JetBlue</c:v>
                  </c:pt>
                  <c:pt idx="10">
                    <c:v>Air Canada</c:v>
                  </c:pt>
                  <c:pt idx="11">
                    <c:v>Air Canada</c:v>
                  </c:pt>
                  <c:pt idx="12">
                    <c:v>Thai Airways</c:v>
                  </c:pt>
                  <c:pt idx="13">
                    <c:v>Thai Airways</c:v>
                  </c:pt>
                  <c:pt idx="14">
                    <c:v>Cathey Pacific</c:v>
                  </c:pt>
                  <c:pt idx="15">
                    <c:v>Cathey Pacific</c:v>
                  </c:pt>
                  <c:pt idx="16">
                    <c:v>Japan Airlines</c:v>
                  </c:pt>
                  <c:pt idx="17">
                    <c:v>Japan Airlines</c:v>
                  </c:pt>
                  <c:pt idx="18">
                    <c:v>China Easter</c:v>
                  </c:pt>
                  <c:pt idx="19">
                    <c:v>China Easter</c:v>
                  </c:pt>
                  <c:pt idx="20">
                    <c:v>Singapore Airlines</c:v>
                  </c:pt>
                  <c:pt idx="21">
                    <c:v>Singapore Airlines</c:v>
                  </c:pt>
                  <c:pt idx="22">
                    <c:v>KLM Dutch</c:v>
                  </c:pt>
                  <c:pt idx="23">
                    <c:v>KLM Dutch</c:v>
                  </c:pt>
                  <c:pt idx="24">
                    <c:v>Air France</c:v>
                  </c:pt>
                  <c:pt idx="25">
                    <c:v>Air France</c:v>
                  </c:pt>
                  <c:pt idx="26">
                    <c:v>Lufthansa</c:v>
                  </c:pt>
                  <c:pt idx="27">
                    <c:v>Lufthansa</c:v>
                  </c:pt>
                  <c:pt idx="28">
                    <c:v>Turkish Airlines</c:v>
                  </c:pt>
                  <c:pt idx="29">
                    <c:v>Turkish Airlines</c:v>
                  </c:pt>
                </c:lvl>
                <c:lvl>
                  <c:pt idx="0">
                    <c:v>01-Jun-20</c:v>
                  </c:pt>
                  <c:pt idx="1">
                    <c:v>01-Jul-20</c:v>
                  </c:pt>
                  <c:pt idx="2">
                    <c:v>01-Jun-20</c:v>
                  </c:pt>
                  <c:pt idx="3">
                    <c:v>01-Jul-20</c:v>
                  </c:pt>
                  <c:pt idx="4">
                    <c:v>01-Jun-20</c:v>
                  </c:pt>
                  <c:pt idx="5">
                    <c:v>01-Jul-20</c:v>
                  </c:pt>
                  <c:pt idx="6">
                    <c:v>01-Jun-20</c:v>
                  </c:pt>
                  <c:pt idx="7">
                    <c:v>01-Jul-20</c:v>
                  </c:pt>
                  <c:pt idx="8">
                    <c:v>01-Jun-20</c:v>
                  </c:pt>
                  <c:pt idx="9">
                    <c:v>01-Jul-20</c:v>
                  </c:pt>
                  <c:pt idx="10">
                    <c:v>01-Jun-20</c:v>
                  </c:pt>
                  <c:pt idx="11">
                    <c:v>01-Jul-20</c:v>
                  </c:pt>
                  <c:pt idx="12">
                    <c:v>01-Jun-20</c:v>
                  </c:pt>
                  <c:pt idx="13">
                    <c:v>01-Jul-20</c:v>
                  </c:pt>
                  <c:pt idx="14">
                    <c:v>01-Jun-20</c:v>
                  </c:pt>
                  <c:pt idx="15">
                    <c:v>01-Jul-20</c:v>
                  </c:pt>
                  <c:pt idx="16">
                    <c:v>01-Jun-20</c:v>
                  </c:pt>
                  <c:pt idx="17">
                    <c:v>01-Jul-20</c:v>
                  </c:pt>
                  <c:pt idx="18">
                    <c:v>01-Jun-20</c:v>
                  </c:pt>
                  <c:pt idx="19">
                    <c:v>01-Jul-20</c:v>
                  </c:pt>
                  <c:pt idx="20">
                    <c:v>01-Jun-20</c:v>
                  </c:pt>
                  <c:pt idx="21">
                    <c:v>01-Jul-20</c:v>
                  </c:pt>
                  <c:pt idx="22">
                    <c:v>01-Jun-20</c:v>
                  </c:pt>
                  <c:pt idx="23">
                    <c:v>01-Jul-20</c:v>
                  </c:pt>
                  <c:pt idx="24">
                    <c:v>01-Jun-20</c:v>
                  </c:pt>
                  <c:pt idx="25">
                    <c:v>01-Jul-20</c:v>
                  </c:pt>
                  <c:pt idx="26">
                    <c:v>01-Jun-20</c:v>
                  </c:pt>
                  <c:pt idx="27">
                    <c:v>01-Jul-20</c:v>
                  </c:pt>
                  <c:pt idx="28">
                    <c:v>01-Jun-20</c:v>
                  </c:pt>
                  <c:pt idx="29">
                    <c:v>01-Jul-20</c:v>
                  </c:pt>
                </c:lvl>
              </c:multiLvlStrCache>
            </c:multiLvlStrRef>
          </c:cat>
          <c:val>
            <c:numRef>
              <c:f>Trends!$H$103:$H$132</c:f>
              <c:numCache>
                <c:formatCode>#,##0,,"m"</c:formatCode>
                <c:ptCount val="30"/>
                <c:pt idx="0">
                  <c:v>571216100</c:v>
                </c:pt>
                <c:pt idx="1">
                  <c:v>1333078400</c:v>
                </c:pt>
                <c:pt idx="2">
                  <c:v>1632046000</c:v>
                </c:pt>
                <c:pt idx="3">
                  <c:v>3103539000</c:v>
                </c:pt>
                <c:pt idx="4">
                  <c:v>1119286400</c:v>
                </c:pt>
                <c:pt idx="5">
                  <c:v>1791841200</c:v>
                </c:pt>
                <c:pt idx="6">
                  <c:v>298878700</c:v>
                </c:pt>
                <c:pt idx="7">
                  <c:v>572792700</c:v>
                </c:pt>
                <c:pt idx="8">
                  <c:v>258171400</c:v>
                </c:pt>
                <c:pt idx="9">
                  <c:v>497274400</c:v>
                </c:pt>
                <c:pt idx="10">
                  <c:v>92539100</c:v>
                </c:pt>
                <c:pt idx="11">
                  <c:v>201540600</c:v>
                </c:pt>
                <c:pt idx="12">
                  <c:v>217399</c:v>
                </c:pt>
                <c:pt idx="13">
                  <c:v>323987</c:v>
                </c:pt>
                <c:pt idx="14">
                  <c:v>350</c:v>
                </c:pt>
                <c:pt idx="15">
                  <c:v>0</c:v>
                </c:pt>
                <c:pt idx="16">
                  <c:v>1390</c:v>
                </c:pt>
                <c:pt idx="17">
                  <c:v>3061</c:v>
                </c:pt>
                <c:pt idx="18">
                  <c:v>1554760233</c:v>
                </c:pt>
                <c:pt idx="19">
                  <c:v>918151641</c:v>
                </c:pt>
                <c:pt idx="20">
                  <c:v>1482700</c:v>
                </c:pt>
                <c:pt idx="21">
                  <c:v>5900100</c:v>
                </c:pt>
                <c:pt idx="22">
                  <c:v>4148</c:v>
                </c:pt>
                <c:pt idx="23">
                  <c:v>11534</c:v>
                </c:pt>
                <c:pt idx="24">
                  <c:v>16289974</c:v>
                </c:pt>
                <c:pt idx="25">
                  <c:v>37151396</c:v>
                </c:pt>
                <c:pt idx="26">
                  <c:v>149279653</c:v>
                </c:pt>
                <c:pt idx="27">
                  <c:v>408109175</c:v>
                </c:pt>
                <c:pt idx="28">
                  <c:v>1450226203</c:v>
                </c:pt>
                <c:pt idx="29">
                  <c:v>1287605496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73-4631-BDFA-7B4FF18523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989696"/>
        <c:axId val="192998336"/>
      </c:lineChart>
      <c:catAx>
        <c:axId val="192989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998336"/>
        <c:crosses val="autoZero"/>
        <c:auto val="1"/>
        <c:lblAlgn val="ctr"/>
        <c:lblOffset val="100"/>
        <c:noMultiLvlLbl val="0"/>
      </c:catAx>
      <c:valAx>
        <c:axId val="192998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,,&quot;m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989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Trends!$H$139</c:f>
              <c:strCache>
                <c:ptCount val="1"/>
                <c:pt idx="0">
                  <c:v>Volume (mil)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Trends!$B$140:$B$154</c:f>
              <c:strCache>
                <c:ptCount val="15"/>
                <c:pt idx="0">
                  <c:v>Delta</c:v>
                </c:pt>
                <c:pt idx="1">
                  <c:v>American Airlines</c:v>
                </c:pt>
                <c:pt idx="2">
                  <c:v>United Airlines</c:v>
                </c:pt>
                <c:pt idx="3">
                  <c:v>SouthWest Airlines</c:v>
                </c:pt>
                <c:pt idx="4">
                  <c:v>JetBlue</c:v>
                </c:pt>
                <c:pt idx="5">
                  <c:v>Air Canada</c:v>
                </c:pt>
                <c:pt idx="6">
                  <c:v>Thai Airways</c:v>
                </c:pt>
                <c:pt idx="7">
                  <c:v>Cathey Pacific</c:v>
                </c:pt>
                <c:pt idx="8">
                  <c:v>Japan Airlines</c:v>
                </c:pt>
                <c:pt idx="9">
                  <c:v>China Easter</c:v>
                </c:pt>
                <c:pt idx="10">
                  <c:v>Singapore Airlines</c:v>
                </c:pt>
                <c:pt idx="11">
                  <c:v>KLM Dutch</c:v>
                </c:pt>
                <c:pt idx="12">
                  <c:v>Air France</c:v>
                </c:pt>
                <c:pt idx="13">
                  <c:v>Lufthansa</c:v>
                </c:pt>
                <c:pt idx="14">
                  <c:v>Turkish Airlines</c:v>
                </c:pt>
              </c:strCache>
            </c:strRef>
          </c:cat>
          <c:val>
            <c:numRef>
              <c:f>Trends!$H$140:$H$154</c:f>
              <c:numCache>
                <c:formatCode>#,##0.00,,"m"</c:formatCode>
                <c:ptCount val="15"/>
                <c:pt idx="0">
                  <c:v>173131800</c:v>
                </c:pt>
                <c:pt idx="1">
                  <c:v>226705600</c:v>
                </c:pt>
                <c:pt idx="2">
                  <c:v>98401800</c:v>
                </c:pt>
                <c:pt idx="3">
                  <c:v>105167500</c:v>
                </c:pt>
                <c:pt idx="4">
                  <c:v>137336800</c:v>
                </c:pt>
                <c:pt idx="5">
                  <c:v>34299600</c:v>
                </c:pt>
                <c:pt idx="6">
                  <c:v>17600</c:v>
                </c:pt>
                <c:pt idx="7">
                  <c:v>0</c:v>
                </c:pt>
                <c:pt idx="8">
                  <c:v>350</c:v>
                </c:pt>
                <c:pt idx="9">
                  <c:v>927817690</c:v>
                </c:pt>
                <c:pt idx="10">
                  <c:v>1200</c:v>
                </c:pt>
                <c:pt idx="11">
                  <c:v>200</c:v>
                </c:pt>
                <c:pt idx="12">
                  <c:v>16143735</c:v>
                </c:pt>
                <c:pt idx="13">
                  <c:v>214728463</c:v>
                </c:pt>
                <c:pt idx="14">
                  <c:v>3085648825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18-457E-B568-3C4D0066DB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160177984"/>
        <c:axId val="1160174624"/>
      </c:barChart>
      <c:catAx>
        <c:axId val="11601779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0174624"/>
        <c:crosses val="autoZero"/>
        <c:auto val="1"/>
        <c:lblAlgn val="ctr"/>
        <c:lblOffset val="100"/>
        <c:noMultiLvlLbl val="0"/>
      </c:catAx>
      <c:valAx>
        <c:axId val="1160174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,,&quot;m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0177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High-Adj close trend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Trends!$M$79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Trends!$K$80:$K$94</c:f>
              <c:strCache>
                <c:ptCount val="15"/>
                <c:pt idx="0">
                  <c:v>Delta</c:v>
                </c:pt>
                <c:pt idx="1">
                  <c:v>American Airlines</c:v>
                </c:pt>
                <c:pt idx="2">
                  <c:v>United Airlines</c:v>
                </c:pt>
                <c:pt idx="3">
                  <c:v>SouthWest Airlines</c:v>
                </c:pt>
                <c:pt idx="4">
                  <c:v>JetBlue</c:v>
                </c:pt>
                <c:pt idx="5">
                  <c:v>Air Canada</c:v>
                </c:pt>
                <c:pt idx="6">
                  <c:v>Thai Airways</c:v>
                </c:pt>
                <c:pt idx="7">
                  <c:v>Cathey Pacific</c:v>
                </c:pt>
                <c:pt idx="8">
                  <c:v>Japan Airlines</c:v>
                </c:pt>
                <c:pt idx="9">
                  <c:v>China Easter</c:v>
                </c:pt>
                <c:pt idx="10">
                  <c:v>Singapore Airlines</c:v>
                </c:pt>
                <c:pt idx="11">
                  <c:v>KLM Dutch</c:v>
                </c:pt>
                <c:pt idx="12">
                  <c:v>Air France</c:v>
                </c:pt>
                <c:pt idx="13">
                  <c:v>Lufthansa</c:v>
                </c:pt>
                <c:pt idx="14">
                  <c:v>Turkish Airlines</c:v>
                </c:pt>
              </c:strCache>
            </c:strRef>
          </c:cat>
          <c:val>
            <c:numRef>
              <c:f>Trends!$M$80:$M$94</c:f>
              <c:numCache>
                <c:formatCode>General</c:formatCode>
                <c:ptCount val="15"/>
                <c:pt idx="0">
                  <c:v>43.76</c:v>
                </c:pt>
                <c:pt idx="1">
                  <c:v>18.63</c:v>
                </c:pt>
                <c:pt idx="2">
                  <c:v>51.31</c:v>
                </c:pt>
                <c:pt idx="3">
                  <c:v>49.53</c:v>
                </c:pt>
                <c:pt idx="4">
                  <c:v>16.350000000000001</c:v>
                </c:pt>
                <c:pt idx="5">
                  <c:v>21.18</c:v>
                </c:pt>
                <c:pt idx="6">
                  <c:v>0.13159999999999999</c:v>
                </c:pt>
                <c:pt idx="7">
                  <c:v>4.8335999999999997</c:v>
                </c:pt>
                <c:pt idx="8">
                  <c:v>18.695999999999998</c:v>
                </c:pt>
                <c:pt idx="9">
                  <c:v>0.78450000000000009</c:v>
                </c:pt>
                <c:pt idx="10">
                  <c:v>6.79</c:v>
                </c:pt>
                <c:pt idx="11">
                  <c:v>17.010000000000002</c:v>
                </c:pt>
                <c:pt idx="12">
                  <c:v>31.680599999999995</c:v>
                </c:pt>
                <c:pt idx="13">
                  <c:v>9.1883999999999997</c:v>
                </c:pt>
                <c:pt idx="14">
                  <c:v>1.9874999999999998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08-4536-898A-7F3DB3509D7C}"/>
            </c:ext>
          </c:extLst>
        </c:ser>
        <c:ser>
          <c:idx val="1"/>
          <c:order val="1"/>
          <c:tx>
            <c:strRef>
              <c:f>Trends!$P$79</c:f>
              <c:strCache>
                <c:ptCount val="1"/>
                <c:pt idx="0">
                  <c:v>Adj Close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Trends!$K$80:$K$94</c:f>
              <c:strCache>
                <c:ptCount val="15"/>
                <c:pt idx="0">
                  <c:v>Delta</c:v>
                </c:pt>
                <c:pt idx="1">
                  <c:v>American Airlines</c:v>
                </c:pt>
                <c:pt idx="2">
                  <c:v>United Airlines</c:v>
                </c:pt>
                <c:pt idx="3">
                  <c:v>SouthWest Airlines</c:v>
                </c:pt>
                <c:pt idx="4">
                  <c:v>JetBlue</c:v>
                </c:pt>
                <c:pt idx="5">
                  <c:v>Air Canada</c:v>
                </c:pt>
                <c:pt idx="6">
                  <c:v>Thai Airways</c:v>
                </c:pt>
                <c:pt idx="7">
                  <c:v>Cathey Pacific</c:v>
                </c:pt>
                <c:pt idx="8">
                  <c:v>Japan Airlines</c:v>
                </c:pt>
                <c:pt idx="9">
                  <c:v>China Easter</c:v>
                </c:pt>
                <c:pt idx="10">
                  <c:v>Singapore Airlines</c:v>
                </c:pt>
                <c:pt idx="11">
                  <c:v>KLM Dutch</c:v>
                </c:pt>
                <c:pt idx="12">
                  <c:v>Air France</c:v>
                </c:pt>
                <c:pt idx="13">
                  <c:v>Lufthansa</c:v>
                </c:pt>
                <c:pt idx="14">
                  <c:v>Turkish Airlines</c:v>
                </c:pt>
              </c:strCache>
            </c:strRef>
          </c:cat>
          <c:val>
            <c:numRef>
              <c:f>Trends!$P$80:$P$94</c:f>
              <c:numCache>
                <c:formatCode>General</c:formatCode>
                <c:ptCount val="15"/>
                <c:pt idx="0">
                  <c:v>39.49</c:v>
                </c:pt>
                <c:pt idx="1">
                  <c:v>15.77</c:v>
                </c:pt>
                <c:pt idx="2">
                  <c:v>43.25</c:v>
                </c:pt>
                <c:pt idx="3">
                  <c:v>44.05</c:v>
                </c:pt>
                <c:pt idx="4">
                  <c:v>14.54</c:v>
                </c:pt>
                <c:pt idx="5">
                  <c:v>17.077500000000001</c:v>
                </c:pt>
                <c:pt idx="6">
                  <c:v>0.11</c:v>
                </c:pt>
                <c:pt idx="7">
                  <c:v>4.0697999999999999</c:v>
                </c:pt>
                <c:pt idx="8">
                  <c:v>10.5222</c:v>
                </c:pt>
                <c:pt idx="9">
                  <c:v>0.70199999999999996</c:v>
                </c:pt>
                <c:pt idx="10">
                  <c:v>5.7</c:v>
                </c:pt>
                <c:pt idx="11">
                  <c:v>13.2</c:v>
                </c:pt>
                <c:pt idx="12">
                  <c:v>29.434799999999999</c:v>
                </c:pt>
                <c:pt idx="13">
                  <c:v>8.4131999999999998</c:v>
                </c:pt>
                <c:pt idx="14">
                  <c:v>1.9529999999999998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008-4536-898A-7F3DB3509D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156560592"/>
        <c:axId val="1156561072"/>
      </c:barChart>
      <c:catAx>
        <c:axId val="11565605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6561072"/>
        <c:crosses val="autoZero"/>
        <c:auto val="1"/>
        <c:lblAlgn val="ctr"/>
        <c:lblOffset val="100"/>
        <c:noMultiLvlLbl val="0"/>
      </c:catAx>
      <c:valAx>
        <c:axId val="1156561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6560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openxmlformats.org/officeDocument/2006/relationships/chart" Target="../charts/chart8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598170</xdr:colOff>
      <xdr:row>23</xdr:row>
      <xdr:rowOff>118110</xdr:rowOff>
    </xdr:from>
    <xdr:to>
      <xdr:col>11</xdr:col>
      <xdr:colOff>476250</xdr:colOff>
      <xdr:row>39</xdr:row>
      <xdr:rowOff>57150</xdr:rowOff>
    </xdr:to>
    <xdr:graphicFrame macro="">
      <xdr:nvGraphicFramePr>
        <xdr:cNvPr id="115" name="Chart 2">
          <a:extLst>
            <a:ext uri="{FF2B5EF4-FFF2-40B4-BE49-F238E27FC236}">
              <a16:creationId xmlns:a16="http://schemas.microsoft.com/office/drawing/2014/main" id="{F6CD77B4-1AE9-D1E8-F2AF-5CF0BE21E6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99060</xdr:colOff>
      <xdr:row>41</xdr:row>
      <xdr:rowOff>137160</xdr:rowOff>
    </xdr:from>
    <xdr:to>
      <xdr:col>11</xdr:col>
      <xdr:colOff>560070</xdr:colOff>
      <xdr:row>60</xdr:row>
      <xdr:rowOff>140970</xdr:rowOff>
    </xdr:to>
    <xdr:graphicFrame macro="">
      <xdr:nvGraphicFramePr>
        <xdr:cNvPr id="131" name="Chart 3">
          <a:extLst>
            <a:ext uri="{FF2B5EF4-FFF2-40B4-BE49-F238E27FC236}">
              <a16:creationId xmlns:a16="http://schemas.microsoft.com/office/drawing/2014/main" id="{B76D339A-4E60-80C8-0296-F1605A8ACE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38100</xdr:rowOff>
    </xdr:from>
    <xdr:to>
      <xdr:col>7</xdr:col>
      <xdr:colOff>693420</xdr:colOff>
      <xdr:row>39</xdr:row>
      <xdr:rowOff>99060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AFC391-D067-715E-A6AF-F220FF6393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53</xdr:row>
      <xdr:rowOff>152400</xdr:rowOff>
    </xdr:from>
    <xdr:to>
      <xdr:col>7</xdr:col>
      <xdr:colOff>15240</xdr:colOff>
      <xdr:row>74</xdr:row>
      <xdr:rowOff>7620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B5109A5-C3C2-D151-727D-E72CBE5B73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706988</xdr:colOff>
      <xdr:row>77</xdr:row>
      <xdr:rowOff>146468</xdr:rowOff>
    </xdr:from>
    <xdr:to>
      <xdr:col>21</xdr:col>
      <xdr:colOff>1109388</xdr:colOff>
      <xdr:row>94</xdr:row>
      <xdr:rowOff>130837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3EC9E16-D41D-5E2A-873B-CFD70AC27C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394024</xdr:colOff>
      <xdr:row>111</xdr:row>
      <xdr:rowOff>119836</xdr:rowOff>
    </xdr:from>
    <xdr:to>
      <xdr:col>15</xdr:col>
      <xdr:colOff>319127</xdr:colOff>
      <xdr:row>131</xdr:row>
      <xdr:rowOff>78154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FB15BF4-04F1-A973-48C2-3C4BF76378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315870</xdr:colOff>
      <xdr:row>137</xdr:row>
      <xdr:rowOff>165426</xdr:rowOff>
    </xdr:from>
    <xdr:to>
      <xdr:col>14</xdr:col>
      <xdr:colOff>579640</xdr:colOff>
      <xdr:row>154</xdr:row>
      <xdr:rowOff>104205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B796FCA-9A8A-2B26-FE5B-84207CFBDE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22</xdr:col>
      <xdr:colOff>148991</xdr:colOff>
      <xdr:row>76</xdr:row>
      <xdr:rowOff>51238</xdr:rowOff>
    </xdr:from>
    <xdr:to>
      <xdr:col>25</xdr:col>
      <xdr:colOff>309254</xdr:colOff>
      <xdr:row>97</xdr:row>
      <xdr:rowOff>29686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C378BDDE-76E1-37F5-9C95-74E91B3059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humi Mehta" refreshedDate="45741.970652546297" createdVersion="8" refreshedVersion="8" minRefreshableVersion="3" recordCount="180" xr:uid="{2A758953-BC6C-405B-8CE1-FD911372A609}">
  <cacheSource type="worksheet">
    <worksheetSource ref="A1:I181" sheet="Cleaned"/>
  </cacheSource>
  <cacheFields count="11">
    <cacheField name="Date" numFmtId="15">
      <sharedItems containsSemiMixedTypes="0" containsNonDate="0" containsDate="1" containsString="0" minDate="2020-01-01T00:00:00" maxDate="2020-12-02T00:00:00" count="12">
        <d v="2020-01-01T00:00:00"/>
        <d v="2020-02-01T00:00:00"/>
        <d v="2020-03-01T00:00:00"/>
        <d v="2020-04-01T00:00:00"/>
        <d v="2020-05-01T00:00:00"/>
        <d v="2020-06-01T00:00:00"/>
        <d v="2020-07-01T00:00:00"/>
        <d v="2020-08-01T00:00:00"/>
        <d v="2020-09-01T00:00:00"/>
        <d v="2020-10-01T00:00:00"/>
        <d v="2020-11-01T00:00:00"/>
        <d v="2020-12-01T00:00:00"/>
      </sharedItems>
      <fieldGroup par="10"/>
    </cacheField>
    <cacheField name="Wave" numFmtId="0">
      <sharedItems containsSemiMixedTypes="0" containsString="0" containsNumber="1" containsInteger="1" minValue="1" maxValue="2" count="2">
        <n v="1"/>
        <n v="2"/>
      </sharedItems>
    </cacheField>
    <cacheField name="Airline Name" numFmtId="0">
      <sharedItems count="15">
        <s v="Delta"/>
        <s v="American Airlines"/>
        <s v="United Airlines"/>
        <s v="SouthWest Airlines"/>
        <s v="JetBlue"/>
        <s v="Air Canada"/>
        <s v="Thai Airways"/>
        <s v="Cathey Pacific"/>
        <s v="Japan Airlines"/>
        <s v="China Easter"/>
        <s v="Singapore Airlines"/>
        <s v="KLM Dutch"/>
        <s v="Air France"/>
        <s v="Lufthansa"/>
        <s v="Turkish Airlines"/>
      </sharedItems>
    </cacheField>
    <cacheField name="Open" numFmtId="44">
      <sharedItems containsSemiMixedTypes="0" containsString="0" containsNumber="1" minValue="0.1" maxValue="89.57"/>
    </cacheField>
    <cacheField name="High" numFmtId="44">
      <sharedItems containsSemiMixedTypes="0" containsString="0" containsNumber="1" minValue="0.1125" maxValue="90.57"/>
    </cacheField>
    <cacheField name="Low" numFmtId="44">
      <sharedItems containsSemiMixedTypes="0" containsString="0" containsNumber="1" minValue="0.08" maxValue="74.44"/>
    </cacheField>
    <cacheField name="Close" numFmtId="44">
      <sharedItems containsSemiMixedTypes="0" containsString="0" containsNumber="1" minValue="0.1" maxValue="74.8"/>
    </cacheField>
    <cacheField name="Adj Close" numFmtId="44">
      <sharedItems containsSemiMixedTypes="0" containsString="0" containsNumber="1" minValue="0.1" maxValue="74.8"/>
    </cacheField>
    <cacheField name="Volume (mil)" numFmtId="165">
      <sharedItems containsSemiMixedTypes="0" containsString="0" containsNumber="1" containsInteger="1" minValue="0" maxValue="3851820165"/>
    </cacheField>
    <cacheField name="Days (Date)" numFmtId="0" databaseField="0">
      <fieldGroup base="0">
        <rangePr groupBy="days" startDate="2020-01-01T00:00:00" endDate="2020-12-02T00:00:00"/>
        <groupItems count="368">
          <s v="&lt;2020-01-01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2020-12-02"/>
        </groupItems>
      </fieldGroup>
    </cacheField>
    <cacheField name="Months (Date)" numFmtId="0" databaseField="0">
      <fieldGroup base="0">
        <rangePr groupBy="months" startDate="2020-01-01T00:00:00" endDate="2020-12-02T00:00:00"/>
        <groupItems count="14">
          <s v="&lt;2020-01-01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020-12-0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0">
  <r>
    <x v="0"/>
    <x v="0"/>
    <x v="0"/>
    <n v="40.79"/>
    <n v="43.76"/>
    <n v="38.840000000000003"/>
    <n v="40.21"/>
    <n v="39.49"/>
    <n v="276192900"/>
  </r>
  <r>
    <x v="1"/>
    <x v="0"/>
    <x v="0"/>
    <n v="30.62"/>
    <n v="42.19"/>
    <n v="29.67"/>
    <n v="40.25"/>
    <n v="39.53"/>
    <n v="386248000"/>
  </r>
  <r>
    <x v="2"/>
    <x v="0"/>
    <x v="0"/>
    <n v="30.99"/>
    <n v="34.04"/>
    <n v="28.74"/>
    <n v="30.64"/>
    <n v="30.09"/>
    <n v="365073100"/>
  </r>
  <r>
    <x v="3"/>
    <x v="0"/>
    <x v="0"/>
    <n v="30.02"/>
    <n v="35.07"/>
    <n v="27.92"/>
    <n v="30.58"/>
    <n v="30.03"/>
    <n v="464823400"/>
  </r>
  <r>
    <x v="4"/>
    <x v="0"/>
    <x v="0"/>
    <n v="24.85"/>
    <n v="32.21"/>
    <n v="24.38"/>
    <n v="30.85"/>
    <n v="30.3"/>
    <n v="463825600"/>
  </r>
  <r>
    <x v="5"/>
    <x v="0"/>
    <x v="0"/>
    <n v="29.02"/>
    <n v="29.85"/>
    <n v="24.43"/>
    <n v="24.97"/>
    <n v="24.52"/>
    <n v="571216100"/>
  </r>
  <r>
    <x v="6"/>
    <x v="1"/>
    <x v="0"/>
    <n v="25.33"/>
    <n v="37.24"/>
    <n v="25.08"/>
    <n v="28.05"/>
    <n v="27.55"/>
    <n v="1333078400"/>
  </r>
  <r>
    <x v="7"/>
    <x v="1"/>
    <x v="0"/>
    <n v="24.95"/>
    <n v="27.85"/>
    <n v="17.510000000000002"/>
    <n v="25.21"/>
    <n v="24.76"/>
    <n v="1171815600"/>
  </r>
  <r>
    <x v="8"/>
    <x v="1"/>
    <x v="0"/>
    <n v="26.59"/>
    <n v="27.6"/>
    <n v="20.76"/>
    <n v="25.91"/>
    <n v="25.45"/>
    <n v="1351787400"/>
  </r>
  <r>
    <x v="9"/>
    <x v="1"/>
    <x v="0"/>
    <n v="46.22"/>
    <n v="49.97"/>
    <n v="19.100000000000001"/>
    <n v="28.53"/>
    <n v="28.02"/>
    <n v="823679400"/>
  </r>
  <r>
    <x v="10"/>
    <x v="1"/>
    <x v="0"/>
    <n v="56.2"/>
    <n v="60.03"/>
    <n v="45.03"/>
    <n v="46.13"/>
    <n v="44.99"/>
    <n v="165222100"/>
  </r>
  <r>
    <x v="11"/>
    <x v="1"/>
    <x v="0"/>
    <n v="58.93"/>
    <n v="62.48"/>
    <n v="55.43"/>
    <n v="55.74"/>
    <n v="54.37"/>
    <n v="173131800"/>
  </r>
  <r>
    <x v="0"/>
    <x v="0"/>
    <x v="1"/>
    <n v="14.42"/>
    <n v="18.63"/>
    <n v="13.85"/>
    <n v="15.77"/>
    <n v="15.77"/>
    <n v="1859647300"/>
  </r>
  <r>
    <x v="1"/>
    <x v="0"/>
    <x v="1"/>
    <n v="11.32"/>
    <n v="15.56"/>
    <n v="10.87"/>
    <n v="14.13"/>
    <n v="14.13"/>
    <n v="1700021700"/>
  </r>
  <r>
    <x v="2"/>
    <x v="0"/>
    <x v="1"/>
    <n v="12.45"/>
    <n v="13.68"/>
    <n v="10.63"/>
    <n v="11.28"/>
    <n v="11.28"/>
    <n v="1349366200"/>
  </r>
  <r>
    <x v="3"/>
    <x v="0"/>
    <x v="1"/>
    <n v="12.86"/>
    <n v="14.16"/>
    <n v="11.22"/>
    <n v="12.29"/>
    <n v="12.29"/>
    <n v="1199512900"/>
  </r>
  <r>
    <x v="4"/>
    <x v="0"/>
    <x v="1"/>
    <n v="11.07"/>
    <n v="15.1"/>
    <n v="10.71"/>
    <n v="13.05"/>
    <n v="13.05"/>
    <n v="1490615900"/>
  </r>
  <r>
    <x v="5"/>
    <x v="0"/>
    <x v="1"/>
    <n v="13.48"/>
    <n v="14.29"/>
    <n v="10.8"/>
    <n v="11.12"/>
    <n v="11.12"/>
    <n v="1632046000"/>
  </r>
  <r>
    <x v="6"/>
    <x v="1"/>
    <x v="1"/>
    <n v="10.79"/>
    <n v="22.8"/>
    <n v="10.62"/>
    <n v="13.07"/>
    <n v="13.07"/>
    <n v="3103539000"/>
  </r>
  <r>
    <x v="7"/>
    <x v="1"/>
    <x v="1"/>
    <n v="11.41"/>
    <n v="12.55"/>
    <n v="8.25"/>
    <n v="10.5"/>
    <n v="10.5"/>
    <n v="1374266000"/>
  </r>
  <r>
    <x v="8"/>
    <x v="1"/>
    <x v="1"/>
    <n v="11.45"/>
    <n v="13.4"/>
    <n v="9.09"/>
    <n v="12.01"/>
    <n v="12.01"/>
    <n v="1750440700"/>
  </r>
  <r>
    <x v="9"/>
    <x v="1"/>
    <x v="1"/>
    <n v="19.05"/>
    <n v="19.79"/>
    <n v="10.01"/>
    <n v="12.19"/>
    <n v="12.19"/>
    <n v="1304401000"/>
  </r>
  <r>
    <x v="10"/>
    <x v="1"/>
    <x v="1"/>
    <n v="26.93"/>
    <n v="30.78"/>
    <n v="18.77"/>
    <n v="19.05"/>
    <n v="18.98"/>
    <n v="262905900"/>
  </r>
  <r>
    <x v="11"/>
    <x v="1"/>
    <x v="1"/>
    <n v="28.98"/>
    <n v="29.3"/>
    <n v="25.37"/>
    <n v="26.84"/>
    <n v="26.74"/>
    <n v="226705600"/>
  </r>
  <r>
    <x v="0"/>
    <x v="0"/>
    <x v="2"/>
    <n v="45.83"/>
    <n v="51.31"/>
    <n v="42.43"/>
    <n v="43.25"/>
    <n v="43.25"/>
    <n v="379409800"/>
  </r>
  <r>
    <x v="1"/>
    <x v="0"/>
    <x v="2"/>
    <n v="34.08"/>
    <n v="46.76"/>
    <n v="32.950000000000003"/>
    <n v="45.05"/>
    <n v="45.05"/>
    <n v="443920300"/>
  </r>
  <r>
    <x v="2"/>
    <x v="0"/>
    <x v="2"/>
    <n v="35.229999999999997"/>
    <n v="38.1"/>
    <n v="32.159999999999997"/>
    <n v="33.86"/>
    <n v="33.86"/>
    <n v="493070800"/>
  </r>
  <r>
    <x v="3"/>
    <x v="0"/>
    <x v="2"/>
    <n v="35.25"/>
    <n v="39.770000000000003"/>
    <n v="31.22"/>
    <n v="34.75"/>
    <n v="34.75"/>
    <n v="587342300"/>
  </r>
  <r>
    <x v="4"/>
    <x v="0"/>
    <x v="2"/>
    <n v="31.33"/>
    <n v="39.86"/>
    <n v="30.32"/>
    <n v="36"/>
    <n v="36"/>
    <n v="759561000"/>
  </r>
  <r>
    <x v="5"/>
    <x v="0"/>
    <x v="2"/>
    <n v="36.92"/>
    <n v="38.369999999999997"/>
    <n v="29.23"/>
    <n v="31.38"/>
    <n v="31.38"/>
    <n v="1119286400"/>
  </r>
  <r>
    <x v="6"/>
    <x v="1"/>
    <x v="2"/>
    <n v="28.19"/>
    <n v="48.95"/>
    <n v="27.95"/>
    <n v="34.61"/>
    <n v="34.61"/>
    <n v="1791841200"/>
  </r>
  <r>
    <x v="7"/>
    <x v="1"/>
    <x v="2"/>
    <n v="28.1"/>
    <n v="32.75"/>
    <n v="18.18"/>
    <n v="28.04"/>
    <n v="28.04"/>
    <n v="1157715300"/>
  </r>
  <r>
    <x v="8"/>
    <x v="1"/>
    <x v="2"/>
    <n v="29.51"/>
    <n v="34.04"/>
    <n v="21.56"/>
    <n v="29.58"/>
    <n v="29.58"/>
    <n v="847463100"/>
  </r>
  <r>
    <x v="9"/>
    <x v="1"/>
    <x v="2"/>
    <n v="61.13"/>
    <n v="63.53"/>
    <n v="17.8"/>
    <n v="31.55"/>
    <n v="31.55"/>
    <n v="472476700"/>
  </r>
  <r>
    <x v="10"/>
    <x v="1"/>
    <x v="2"/>
    <n v="75.489999999999995"/>
    <n v="82.72"/>
    <n v="60.83"/>
    <n v="61.59"/>
    <n v="61.59"/>
    <n v="99928300"/>
  </r>
  <r>
    <x v="11"/>
    <x v="1"/>
    <x v="2"/>
    <n v="89.57"/>
    <n v="90.57"/>
    <n v="74.44"/>
    <n v="74.8"/>
    <n v="74.8"/>
    <n v="98401800"/>
  </r>
  <r>
    <x v="0"/>
    <x v="0"/>
    <x v="3"/>
    <n v="46.55"/>
    <n v="49.53"/>
    <n v="44.45"/>
    <n v="46.61"/>
    <n v="44.05"/>
    <n v="161173000"/>
  </r>
  <r>
    <x v="1"/>
    <x v="0"/>
    <x v="3"/>
    <n v="39.93"/>
    <n v="49.47"/>
    <n v="37.950000000000003"/>
    <n v="46.34"/>
    <n v="43.8"/>
    <n v="207593600"/>
  </r>
  <r>
    <x v="2"/>
    <x v="0"/>
    <x v="3"/>
    <n v="37.96"/>
    <n v="43.39"/>
    <n v="36.049999999999997"/>
    <n v="39.53"/>
    <n v="37.36"/>
    <n v="199321500"/>
  </r>
  <r>
    <x v="3"/>
    <x v="0"/>
    <x v="3"/>
    <n v="36.840000000000003"/>
    <n v="42.88"/>
    <n v="35.82"/>
    <n v="37.5"/>
    <n v="35.44"/>
    <n v="251989000"/>
  </r>
  <r>
    <x v="4"/>
    <x v="0"/>
    <x v="3"/>
    <n v="30.75"/>
    <n v="39.06"/>
    <n v="30.3"/>
    <n v="37.58"/>
    <n v="35.520000000000003"/>
    <n v="255736400"/>
  </r>
  <r>
    <x v="5"/>
    <x v="0"/>
    <x v="3"/>
    <n v="35.29"/>
    <n v="36.1"/>
    <n v="30.24"/>
    <n v="30.89"/>
    <n v="29.19"/>
    <n v="298878700"/>
  </r>
  <r>
    <x v="6"/>
    <x v="1"/>
    <x v="3"/>
    <n v="32.299999999999997"/>
    <n v="42.35"/>
    <n v="30.94"/>
    <n v="34.18"/>
    <n v="32.299999999999997"/>
    <n v="572792700"/>
  </r>
  <r>
    <x v="7"/>
    <x v="1"/>
    <x v="3"/>
    <n v="30.5"/>
    <n v="35.159999999999997"/>
    <n v="22.47"/>
    <n v="32.1"/>
    <n v="30.34"/>
    <n v="560121600"/>
  </r>
  <r>
    <x v="8"/>
    <x v="1"/>
    <x v="3"/>
    <n v="34.049999999999997"/>
    <n v="37.31"/>
    <n v="28.25"/>
    <n v="31.25"/>
    <n v="29.53"/>
    <n v="450738100"/>
  </r>
  <r>
    <x v="9"/>
    <x v="1"/>
    <x v="3"/>
    <n v="46.54"/>
    <n v="48.39"/>
    <n v="29.15"/>
    <n v="35.61"/>
    <n v="33.53"/>
    <n v="247156000"/>
  </r>
  <r>
    <x v="10"/>
    <x v="1"/>
    <x v="3"/>
    <n v="55.41"/>
    <n v="58.83"/>
    <n v="44.98"/>
    <n v="46.19"/>
    <n v="43.49"/>
    <n v="89591700"/>
  </r>
  <r>
    <x v="11"/>
    <x v="1"/>
    <x v="3"/>
    <n v="54.38"/>
    <n v="58.19"/>
    <n v="51.85"/>
    <n v="54.98"/>
    <n v="51.76"/>
    <n v="105167500"/>
  </r>
  <r>
    <x v="0"/>
    <x v="0"/>
    <x v="4"/>
    <n v="15.46"/>
    <n v="16.350000000000001"/>
    <n v="13.86"/>
    <n v="14.54"/>
    <n v="14.54"/>
    <n v="247412300"/>
  </r>
  <r>
    <x v="1"/>
    <x v="0"/>
    <x v="4"/>
    <n v="11.97"/>
    <n v="16.149999999999999"/>
    <n v="11.68"/>
    <n v="15.09"/>
    <n v="15.09"/>
    <n v="177578200"/>
  </r>
  <r>
    <x v="2"/>
    <x v="0"/>
    <x v="4"/>
    <n v="11.51"/>
    <n v="13.54"/>
    <n v="10.95"/>
    <n v="11.97"/>
    <n v="11.97"/>
    <n v="209770800"/>
  </r>
  <r>
    <x v="3"/>
    <x v="0"/>
    <x v="4"/>
    <n v="11.34"/>
    <n v="13.28"/>
    <n v="10.93"/>
    <n v="11.33"/>
    <n v="11.33"/>
    <n v="175491000"/>
  </r>
  <r>
    <x v="4"/>
    <x v="0"/>
    <x v="4"/>
    <n v="10.24"/>
    <n v="12.34"/>
    <n v="9.81"/>
    <n v="11.52"/>
    <n v="11.52"/>
    <n v="194555100"/>
  </r>
  <r>
    <x v="5"/>
    <x v="0"/>
    <x v="4"/>
    <n v="11.32"/>
    <n v="11.56"/>
    <n v="9.7200000000000006"/>
    <n v="10.34"/>
    <n v="10.34"/>
    <n v="258171400"/>
  </r>
  <r>
    <x v="6"/>
    <x v="1"/>
    <x v="4"/>
    <n v="10.14"/>
    <n v="15.62"/>
    <n v="9.89"/>
    <n v="10.9"/>
    <n v="10.9"/>
    <n v="497274400"/>
  </r>
  <r>
    <x v="7"/>
    <x v="1"/>
    <x v="4"/>
    <n v="9.16"/>
    <n v="11.8"/>
    <n v="7.34"/>
    <n v="10.07"/>
    <n v="10.07"/>
    <n v="339556300"/>
  </r>
  <r>
    <x v="8"/>
    <x v="1"/>
    <x v="4"/>
    <n v="8.3000000000000007"/>
    <n v="10.38"/>
    <n v="7.22"/>
    <n v="9.74"/>
    <n v="9.74"/>
    <n v="307581500"/>
  </r>
  <r>
    <x v="9"/>
    <x v="1"/>
    <x v="4"/>
    <n v="15.82"/>
    <n v="16.11"/>
    <n v="6.61"/>
    <n v="8.9499999999999993"/>
    <n v="8.9499999999999993"/>
    <n v="370571300"/>
  </r>
  <r>
    <x v="10"/>
    <x v="1"/>
    <x v="4"/>
    <n v="19.98"/>
    <n v="21.65"/>
    <n v="15.42"/>
    <n v="15.78"/>
    <n v="15.78"/>
    <n v="106852200"/>
  </r>
  <r>
    <x v="11"/>
    <x v="1"/>
    <x v="4"/>
    <n v="18.899999999999999"/>
    <n v="21.19"/>
    <n v="18.100000000000001"/>
    <n v="19.829999999999998"/>
    <n v="19.829999999999998"/>
    <n v="137336800"/>
  </r>
  <r>
    <x v="0"/>
    <x v="0"/>
    <x v="5"/>
    <n v="18.794999999999998"/>
    <n v="21.18"/>
    <n v="15.772500000000001"/>
    <n v="17.077500000000001"/>
    <n v="17.077500000000001"/>
    <n v="139211400"/>
  </r>
  <r>
    <x v="1"/>
    <x v="0"/>
    <x v="5"/>
    <n v="11.145"/>
    <n v="19.462499999999999"/>
    <n v="10.86"/>
    <n v="18.524999999999999"/>
    <n v="18.524999999999999"/>
    <n v="151784700"/>
  </r>
  <r>
    <x v="2"/>
    <x v="0"/>
    <x v="5"/>
    <n v="11.67"/>
    <n v="12.982499999999998"/>
    <n v="10.875"/>
    <n v="11.047499999999999"/>
    <n v="11.047499999999999"/>
    <n v="86962400"/>
  </r>
  <r>
    <x v="3"/>
    <x v="0"/>
    <x v="5"/>
    <n v="13.080000000000002"/>
    <n v="14.61"/>
    <n v="11.407500000000001"/>
    <n v="11.7675"/>
    <n v="11.7675"/>
    <n v="104452200"/>
  </r>
  <r>
    <x v="4"/>
    <x v="0"/>
    <x v="5"/>
    <n v="11.58"/>
    <n v="13.649999999999999"/>
    <n v="11.265000000000001"/>
    <n v="13.200000000000001"/>
    <n v="13.200000000000001"/>
    <n v="98943100"/>
  </r>
  <r>
    <x v="5"/>
    <x v="0"/>
    <x v="5"/>
    <n v="12.945"/>
    <n v="13.837499999999999"/>
    <n v="11.265000000000001"/>
    <n v="11.3325"/>
    <n v="11.3325"/>
    <n v="92539100"/>
  </r>
  <r>
    <x v="6"/>
    <x v="1"/>
    <x v="5"/>
    <n v="11.9925"/>
    <n v="17.662500000000001"/>
    <n v="11.7075"/>
    <n v="12.712499999999999"/>
    <n v="12.712499999999999"/>
    <n v="201540600"/>
  </r>
  <r>
    <x v="7"/>
    <x v="1"/>
    <x v="5"/>
    <n v="14.625"/>
    <n v="14.669999999999998"/>
    <n v="9.6000000000000014"/>
    <n v="11.925000000000001"/>
    <n v="11.925000000000001"/>
    <n v="138984200"/>
  </r>
  <r>
    <x v="8"/>
    <x v="1"/>
    <x v="5"/>
    <n v="11.475000000000001"/>
    <n v="17.085000000000001"/>
    <n v="10.147499999999999"/>
    <n v="15.18"/>
    <n v="15.18"/>
    <n v="130968100"/>
  </r>
  <r>
    <x v="9"/>
    <x v="1"/>
    <x v="5"/>
    <n v="25.799999999999997"/>
    <n v="27.487499999999997"/>
    <n v="6.9450000000000003"/>
    <n v="11.8125"/>
    <n v="11.8125"/>
    <n v="146927200"/>
  </r>
  <r>
    <x v="10"/>
    <x v="1"/>
    <x v="5"/>
    <n v="33.277499999999996"/>
    <n v="36.045000000000002"/>
    <n v="23.752500000000001"/>
    <n v="25.6875"/>
    <n v="25.6875"/>
    <n v="43280700"/>
  </r>
  <r>
    <x v="11"/>
    <x v="1"/>
    <x v="5"/>
    <n v="36.54"/>
    <n v="39.532499999999999"/>
    <n v="32.549999999999997"/>
    <n v="33.247500000000002"/>
    <n v="33.247500000000002"/>
    <n v="34299600"/>
  </r>
  <r>
    <x v="0"/>
    <x v="0"/>
    <x v="6"/>
    <n v="0.1066"/>
    <n v="0.13159999999999999"/>
    <n v="0.1"/>
    <n v="0.11"/>
    <n v="0.11"/>
    <n v="962860"/>
  </r>
  <r>
    <x v="1"/>
    <x v="0"/>
    <x v="6"/>
    <n v="0.1019"/>
    <n v="0.1429"/>
    <n v="0.1019"/>
    <n v="0.11"/>
    <n v="0.11"/>
    <n v="646425"/>
  </r>
  <r>
    <x v="2"/>
    <x v="0"/>
    <x v="6"/>
    <n v="0.1"/>
    <n v="0.1164"/>
    <n v="9.7500000000000003E-2"/>
    <n v="0.1019"/>
    <n v="0.1019"/>
    <n v="39804"/>
  </r>
  <r>
    <x v="3"/>
    <x v="0"/>
    <x v="6"/>
    <n v="0.1055"/>
    <n v="0.1125"/>
    <n v="0.1"/>
    <n v="0.1"/>
    <n v="0.1"/>
    <n v="43047"/>
  </r>
  <r>
    <x v="4"/>
    <x v="0"/>
    <x v="6"/>
    <n v="0.11600000000000001"/>
    <n v="0.14000000000000001"/>
    <n v="0.105"/>
    <n v="0.11"/>
    <n v="0.11"/>
    <n v="22885"/>
  </r>
  <r>
    <x v="5"/>
    <x v="0"/>
    <x v="6"/>
    <n v="0.13"/>
    <n v="0.14000000000000001"/>
    <n v="9.5000000000000001E-2"/>
    <n v="0.1118"/>
    <n v="0.1118"/>
    <n v="217399"/>
  </r>
  <r>
    <x v="6"/>
    <x v="1"/>
    <x v="6"/>
    <n v="0.15640000000000001"/>
    <n v="0.1641"/>
    <n v="0.1182"/>
    <n v="0.13"/>
    <n v="0.13"/>
    <n v="323987"/>
  </r>
  <r>
    <x v="7"/>
    <x v="1"/>
    <x v="6"/>
    <n v="0.24"/>
    <n v="0.24"/>
    <n v="0.15"/>
    <n v="0.15740000000000001"/>
    <n v="0.15740000000000001"/>
    <n v="33606"/>
  </r>
  <r>
    <x v="8"/>
    <x v="1"/>
    <x v="6"/>
    <n v="0.1179"/>
    <n v="0.28999999999999998"/>
    <n v="9.9299999999999999E-2"/>
    <n v="0.24"/>
    <n v="0.24"/>
    <n v="83217"/>
  </r>
  <r>
    <x v="9"/>
    <x v="1"/>
    <x v="6"/>
    <n v="0.1303"/>
    <n v="0.1678"/>
    <n v="0.08"/>
    <n v="0.1212"/>
    <n v="0.1212"/>
    <n v="179455"/>
  </r>
  <r>
    <x v="10"/>
    <x v="1"/>
    <x v="6"/>
    <n v="0.20830000000000001"/>
    <n v="0.20830000000000001"/>
    <n v="0.1421"/>
    <n v="0.1421"/>
    <n v="0.1421"/>
    <n v="6200"/>
  </r>
  <r>
    <x v="11"/>
    <x v="1"/>
    <x v="6"/>
    <n v="0.24"/>
    <n v="0.24"/>
    <n v="0.2"/>
    <n v="0.20830000000000001"/>
    <n v="0.20830000000000001"/>
    <n v="17600"/>
  </r>
  <r>
    <x v="0"/>
    <x v="0"/>
    <x v="7"/>
    <n v="4.4915999999999991"/>
    <n v="4.8335999999999997"/>
    <n v="4.2636000000000003"/>
    <n v="4.4231999999999996"/>
    <n v="4.0697999999999999"/>
    <n v="0"/>
  </r>
  <r>
    <x v="1"/>
    <x v="0"/>
    <x v="7"/>
    <n v="3.3515999999999995"/>
    <n v="4.7651999999999992"/>
    <n v="3.3287999999999998"/>
    <n v="4.4915999999999991"/>
    <n v="4.1381999999999994"/>
    <n v="0"/>
  </r>
  <r>
    <x v="2"/>
    <x v="0"/>
    <x v="7"/>
    <n v="3.4655999999999998"/>
    <n v="3.7163999999999993"/>
    <n v="3.2603999999999997"/>
    <n v="3.3743999999999996"/>
    <n v="3.1008"/>
    <n v="0"/>
  </r>
  <r>
    <x v="3"/>
    <x v="0"/>
    <x v="7"/>
    <n v="3.8075999999999994"/>
    <n v="3.9443999999999995"/>
    <n v="3.3743999999999996"/>
    <n v="3.5111999999999997"/>
    <n v="3.2262"/>
    <n v="0"/>
  </r>
  <r>
    <x v="4"/>
    <x v="0"/>
    <x v="7"/>
    <n v="4.2408000000000001"/>
    <n v="5.8709999999999996"/>
    <n v="3.4655999999999998"/>
    <n v="3.8303999999999996"/>
    <n v="3.3515999999999995"/>
    <n v="0"/>
  </r>
  <r>
    <x v="5"/>
    <x v="0"/>
    <x v="7"/>
    <n v="4.8792"/>
    <n v="5.1071999999999997"/>
    <n v="3.4883999999999999"/>
    <n v="4.4459999999999997"/>
    <n v="3.8874"/>
    <n v="350"/>
  </r>
  <r>
    <x v="6"/>
    <x v="1"/>
    <x v="7"/>
    <n v="5.1527999999999992"/>
    <n v="6.4409999999999998"/>
    <n v="4.9019999999999992"/>
    <n v="4.9019999999999992"/>
    <n v="4.2863999999999995"/>
    <n v="0"/>
  </r>
  <r>
    <x v="7"/>
    <x v="1"/>
    <x v="7"/>
    <n v="6.0419999999999989"/>
    <n v="6.3839999999999995"/>
    <n v="4.8335999999999997"/>
    <n v="5.1527999999999992"/>
    <n v="4.5143999999999993"/>
    <n v="6400"/>
  </r>
  <r>
    <x v="8"/>
    <x v="1"/>
    <x v="7"/>
    <n v="5.4491999999999994"/>
    <n v="6.3269999999999991"/>
    <n v="5.3351999999999995"/>
    <n v="6.0419999999999989"/>
    <n v="5.2895999999999992"/>
    <n v="0"/>
  </r>
  <r>
    <x v="9"/>
    <x v="1"/>
    <x v="7"/>
    <n v="6.4979999999999993"/>
    <n v="7.0679999999999996"/>
    <n v="5.2211999999999996"/>
    <n v="5.5404"/>
    <n v="4.8563999999999989"/>
    <n v="3200"/>
  </r>
  <r>
    <x v="10"/>
    <x v="1"/>
    <x v="7"/>
    <n v="6.4409999999999998"/>
    <n v="7.1819999999999995"/>
    <n v="6.4409999999999998"/>
    <n v="6.4979999999999993"/>
    <n v="5.6886000000000001"/>
    <n v="700"/>
  </r>
  <r>
    <x v="11"/>
    <x v="1"/>
    <x v="7"/>
    <n v="7.4099999999999993"/>
    <n v="7.6949999999999994"/>
    <n v="6.2130000000000001"/>
    <n v="6.4979999999999993"/>
    <n v="5.6886000000000001"/>
    <n v="0"/>
  </r>
  <r>
    <x v="0"/>
    <x v="0"/>
    <x v="8"/>
    <n v="18.239999999999998"/>
    <n v="18.695999999999998"/>
    <n v="16.757999999999999"/>
    <n v="17.783999999999999"/>
    <n v="10.5222"/>
    <n v="2932"/>
  </r>
  <r>
    <x v="1"/>
    <x v="0"/>
    <x v="8"/>
    <n v="17.213999999999999"/>
    <n v="19.607999999999997"/>
    <n v="14.706"/>
    <n v="17.897999999999996"/>
    <n v="10.590599999999998"/>
    <n v="2648"/>
  </r>
  <r>
    <x v="2"/>
    <x v="0"/>
    <x v="8"/>
    <n v="18.353999999999999"/>
    <n v="19.037999999999997"/>
    <n v="16.872"/>
    <n v="16.872"/>
    <n v="9.9863999999999997"/>
    <n v="889"/>
  </r>
  <r>
    <x v="3"/>
    <x v="0"/>
    <x v="8"/>
    <n v="18.923999999999999"/>
    <n v="20.52"/>
    <n v="18.012"/>
    <n v="18.012"/>
    <n v="10.658999999999999"/>
    <n v="1151"/>
  </r>
  <r>
    <x v="4"/>
    <x v="0"/>
    <x v="8"/>
    <n v="15.503999999999998"/>
    <n v="19.151999999999997"/>
    <n v="15.503999999999998"/>
    <n v="19.151999999999997"/>
    <n v="11.331599999999998"/>
    <n v="711"/>
  </r>
  <r>
    <x v="5"/>
    <x v="0"/>
    <x v="8"/>
    <n v="17.783999999999999"/>
    <n v="19.037999999999997"/>
    <n v="15.617999999999999"/>
    <n v="15.617999999999999"/>
    <n v="9.2453999999999983"/>
    <n v="1390"/>
  </r>
  <r>
    <x v="6"/>
    <x v="1"/>
    <x v="8"/>
    <n v="20.52"/>
    <n v="22.799999999999997"/>
    <n v="17.897999999999996"/>
    <n v="18.353999999999999"/>
    <n v="10.864199999999999"/>
    <n v="3061"/>
  </r>
  <r>
    <x v="7"/>
    <x v="1"/>
    <x v="8"/>
    <n v="19.38"/>
    <n v="21.431999999999999"/>
    <n v="17.213999999999999"/>
    <n v="20.52"/>
    <n v="12.141"/>
    <n v="4134"/>
  </r>
  <r>
    <x v="8"/>
    <x v="1"/>
    <x v="8"/>
    <n v="18.582000000000001"/>
    <n v="19.607999999999997"/>
    <n v="16.757999999999999"/>
    <n v="19.38"/>
    <n v="11.468399999999999"/>
    <n v="1834"/>
  </r>
  <r>
    <x v="9"/>
    <x v="1"/>
    <x v="8"/>
    <n v="25.307999999999996"/>
    <n v="25.535999999999998"/>
    <n v="18.467999999999996"/>
    <n v="19.38"/>
    <n v="11.468399999999999"/>
    <n v="1810"/>
  </r>
  <r>
    <x v="10"/>
    <x v="1"/>
    <x v="8"/>
    <n v="28.727999999999998"/>
    <n v="30.095999999999997"/>
    <n v="25.08"/>
    <n v="25.535999999999998"/>
    <n v="15.104999999999999"/>
    <n v="3334"/>
  </r>
  <r>
    <x v="11"/>
    <x v="1"/>
    <x v="8"/>
    <n v="31.463999999999999"/>
    <n v="32.375999999999998"/>
    <n v="29.411999999999999"/>
    <n v="29.411999999999999"/>
    <n v="17.3964"/>
    <n v="350"/>
  </r>
  <r>
    <x v="0"/>
    <x v="0"/>
    <x v="9"/>
    <n v="0.74549999999999994"/>
    <n v="0.78450000000000009"/>
    <n v="0.66749999999999998"/>
    <n v="0.70199999999999996"/>
    <n v="0.70199999999999996"/>
    <n v="836145185"/>
  </r>
  <r>
    <x v="1"/>
    <x v="0"/>
    <x v="9"/>
    <n v="0.68699999999999994"/>
    <n v="0.77549999999999997"/>
    <n v="0.66600000000000004"/>
    <n v="0.747"/>
    <n v="0.747"/>
    <n v="935012981"/>
  </r>
  <r>
    <x v="2"/>
    <x v="0"/>
    <x v="9"/>
    <n v="0.74099999999999999"/>
    <n v="0.77699999999999991"/>
    <n v="0.68399999999999994"/>
    <n v="0.6885"/>
    <n v="0.6885"/>
    <n v="552070238"/>
  </r>
  <r>
    <x v="3"/>
    <x v="0"/>
    <x v="9"/>
    <n v="0.75450000000000006"/>
    <n v="0.85499999999999998"/>
    <n v="0.71399999999999997"/>
    <n v="0.74099999999999999"/>
    <n v="0.74099999999999999"/>
    <n v="1538427648"/>
  </r>
  <r>
    <x v="4"/>
    <x v="0"/>
    <x v="9"/>
    <n v="0.66449999999999998"/>
    <n v="0.79499999999999993"/>
    <n v="0.66449999999999998"/>
    <n v="0.75749999999999995"/>
    <n v="0.74911500000000009"/>
    <n v="1892207035"/>
  </r>
  <r>
    <x v="5"/>
    <x v="0"/>
    <x v="9"/>
    <n v="0.6329999999999999"/>
    <n v="0.73199999999999998"/>
    <n v="0.63"/>
    <n v="0.66149999999999998"/>
    <n v="0.65417999999999998"/>
    <n v="1554760233"/>
  </r>
  <r>
    <x v="6"/>
    <x v="1"/>
    <x v="9"/>
    <n v="0.624"/>
    <n v="0.70650000000000002"/>
    <n v="0.62099999999999989"/>
    <n v="0.6329999999999999"/>
    <n v="0.62599499999999997"/>
    <n v="918151641"/>
  </r>
  <r>
    <x v="7"/>
    <x v="1"/>
    <x v="9"/>
    <n v="0.65699999999999992"/>
    <n v="0.65699999999999992"/>
    <n v="0.60899999999999987"/>
    <n v="0.624"/>
    <n v="0.61709999999999998"/>
    <n v="451615353"/>
  </r>
  <r>
    <x v="8"/>
    <x v="1"/>
    <x v="9"/>
    <n v="0.61799999999999999"/>
    <n v="0.66299999999999992"/>
    <n v="0.60450000000000004"/>
    <n v="0.65699999999999992"/>
    <n v="0.649725"/>
    <n v="715520086"/>
  </r>
  <r>
    <x v="9"/>
    <x v="1"/>
    <x v="9"/>
    <n v="0.67949999999999999"/>
    <n v="0.747"/>
    <n v="0.60149999999999992"/>
    <n v="0.61949999999999994"/>
    <n v="0.612645"/>
    <n v="1357085135"/>
  </r>
  <r>
    <x v="10"/>
    <x v="1"/>
    <x v="9"/>
    <n v="0.6885"/>
    <n v="0.7649999999999999"/>
    <n v="0.63450000000000006"/>
    <n v="0.68099999999999994"/>
    <n v="0.6734699999999999"/>
    <n v="1259675888"/>
  </r>
  <r>
    <x v="11"/>
    <x v="1"/>
    <x v="9"/>
    <n v="0.87149999999999994"/>
    <n v="0.88500000000000001"/>
    <n v="0.75749999999999995"/>
    <n v="0.7649999999999999"/>
    <n v="0.75653999999999988"/>
    <n v="927817690"/>
  </r>
  <r>
    <x v="0"/>
    <x v="0"/>
    <x v="10"/>
    <n v="6.56"/>
    <n v="6.79"/>
    <n v="6.25"/>
    <n v="6.49"/>
    <n v="5.7"/>
    <n v="2415800"/>
  </r>
  <r>
    <x v="1"/>
    <x v="0"/>
    <x v="10"/>
    <n v="5"/>
    <n v="6.98"/>
    <n v="4.88"/>
    <n v="6.51"/>
    <n v="5.72"/>
    <n v="2077000"/>
  </r>
  <r>
    <x v="2"/>
    <x v="0"/>
    <x v="10"/>
    <n v="5.0999999999999996"/>
    <n v="5.43"/>
    <n v="4.8499999999999996"/>
    <n v="4.93"/>
    <n v="4.33"/>
    <n v="1252300"/>
  </r>
  <r>
    <x v="3"/>
    <x v="0"/>
    <x v="10"/>
    <n v="5.38"/>
    <n v="5.42"/>
    <n v="4.84"/>
    <n v="5.05"/>
    <n v="4.4400000000000004"/>
    <n v="1517800"/>
  </r>
  <r>
    <x v="4"/>
    <x v="0"/>
    <x v="10"/>
    <n v="4.9000000000000004"/>
    <n v="5.57"/>
    <n v="4.82"/>
    <n v="5.4"/>
    <n v="4.74"/>
    <n v="2490700"/>
  </r>
  <r>
    <x v="5"/>
    <x v="0"/>
    <x v="10"/>
    <n v="5.38"/>
    <n v="5.88"/>
    <n v="4.8899999999999997"/>
    <n v="5"/>
    <n v="4.3899999999999997"/>
    <n v="1482700"/>
  </r>
  <r>
    <x v="6"/>
    <x v="1"/>
    <x v="10"/>
    <n v="8.4"/>
    <n v="12.5"/>
    <n v="5.27"/>
    <n v="5.33"/>
    <n v="4.68"/>
    <n v="5900100"/>
  </r>
  <r>
    <x v="7"/>
    <x v="1"/>
    <x v="10"/>
    <n v="8.9"/>
    <n v="12.63"/>
    <n v="7.55"/>
    <n v="8.5"/>
    <n v="7.47"/>
    <n v="168700"/>
  </r>
  <r>
    <x v="8"/>
    <x v="1"/>
    <x v="10"/>
    <n v="8.2100000000000009"/>
    <n v="9.09"/>
    <n v="7.5"/>
    <n v="8.73"/>
    <n v="7.67"/>
    <n v="85500"/>
  </r>
  <r>
    <x v="9"/>
    <x v="1"/>
    <x v="10"/>
    <n v="11.74"/>
    <n v="11.88"/>
    <n v="8.14"/>
    <n v="8.36"/>
    <n v="7.35"/>
    <n v="52300"/>
  </r>
  <r>
    <x v="10"/>
    <x v="1"/>
    <x v="10"/>
    <n v="12.59"/>
    <n v="12.62"/>
    <n v="11.68"/>
    <n v="11.68"/>
    <n v="10.26"/>
    <n v="7100"/>
  </r>
  <r>
    <x v="11"/>
    <x v="1"/>
    <x v="10"/>
    <n v="13.42"/>
    <n v="13.42"/>
    <n v="12.35"/>
    <n v="12.59"/>
    <n v="11.06"/>
    <n v="1200"/>
  </r>
  <r>
    <x v="0"/>
    <x v="0"/>
    <x v="11"/>
    <n v="13.4"/>
    <n v="17.010000000000002"/>
    <n v="10"/>
    <n v="13.2"/>
    <n v="13.2"/>
    <n v="10126"/>
  </r>
  <r>
    <x v="1"/>
    <x v="0"/>
    <x v="11"/>
    <n v="10"/>
    <n v="13.4"/>
    <n v="10"/>
    <n v="13.4"/>
    <n v="13.4"/>
    <n v="3237"/>
  </r>
  <r>
    <x v="2"/>
    <x v="0"/>
    <x v="11"/>
    <n v="13.4"/>
    <n v="13.4"/>
    <n v="10"/>
    <n v="10"/>
    <n v="10"/>
    <n v="2615"/>
  </r>
  <r>
    <x v="3"/>
    <x v="0"/>
    <x v="11"/>
    <n v="10.25"/>
    <n v="15"/>
    <n v="9.6300000000000008"/>
    <n v="10"/>
    <n v="10"/>
    <n v="4038"/>
  </r>
  <r>
    <x v="4"/>
    <x v="0"/>
    <x v="11"/>
    <n v="12.16"/>
    <n v="12.5"/>
    <n v="12.1"/>
    <n v="12.5"/>
    <n v="12.5"/>
    <n v="1710"/>
  </r>
  <r>
    <x v="5"/>
    <x v="0"/>
    <x v="11"/>
    <n v="12.35"/>
    <n v="16.5"/>
    <n v="12.1"/>
    <n v="12.16"/>
    <n v="12.16"/>
    <n v="4148"/>
  </r>
  <r>
    <x v="6"/>
    <x v="1"/>
    <x v="11"/>
    <n v="14.69"/>
    <n v="22"/>
    <n v="11"/>
    <n v="12.35"/>
    <n v="12.004899999999999"/>
    <n v="11534"/>
  </r>
  <r>
    <x v="7"/>
    <x v="1"/>
    <x v="11"/>
    <n v="11.15"/>
    <n v="15.99"/>
    <n v="9.1"/>
    <n v="14.69"/>
    <n v="14.2796"/>
    <n v="14253"/>
  </r>
  <r>
    <x v="8"/>
    <x v="1"/>
    <x v="11"/>
    <n v="16.25"/>
    <n v="17.010000000000002"/>
    <n v="7.7"/>
    <n v="11.15"/>
    <n v="10.8385"/>
    <n v="15192"/>
  </r>
  <r>
    <x v="9"/>
    <x v="1"/>
    <x v="11"/>
    <n v="17.010000000000002"/>
    <n v="17.010000000000002"/>
    <n v="7"/>
    <n v="16.25"/>
    <n v="15.795999999999999"/>
    <n v="8415"/>
  </r>
  <r>
    <x v="10"/>
    <x v="1"/>
    <x v="11"/>
    <n v="17.010000000000002"/>
    <n v="17.010000000000002"/>
    <n v="17.010000000000002"/>
    <n v="17.010000000000002"/>
    <n v="16.534700000000001"/>
    <n v="0"/>
  </r>
  <r>
    <x v="11"/>
    <x v="1"/>
    <x v="11"/>
    <n v="10.3"/>
    <n v="17.010000000000002"/>
    <n v="10.3"/>
    <n v="17.010000000000002"/>
    <n v="16.534700000000001"/>
    <n v="200"/>
  </r>
  <r>
    <x v="0"/>
    <x v="0"/>
    <x v="12"/>
    <n v="28.6938"/>
    <n v="31.680599999999995"/>
    <n v="23.860199999999999"/>
    <n v="29.434799999999999"/>
    <n v="29.434799999999999"/>
    <n v="22782448"/>
  </r>
  <r>
    <x v="1"/>
    <x v="0"/>
    <x v="12"/>
    <n v="15.8346"/>
    <n v="31.874399999999998"/>
    <n v="15.0594"/>
    <n v="28.750799999999995"/>
    <n v="28.750799999999995"/>
    <n v="43486837"/>
  </r>
  <r>
    <x v="2"/>
    <x v="0"/>
    <x v="12"/>
    <n v="17.248200000000001"/>
    <n v="19.5168"/>
    <n v="15.025199999999998"/>
    <n v="16.153799999999997"/>
    <n v="16.153799999999997"/>
    <n v="22409290"/>
  </r>
  <r>
    <x v="3"/>
    <x v="0"/>
    <x v="12"/>
    <n v="21.967799999999997"/>
    <n v="22.617599999999999"/>
    <n v="15.982799999999997"/>
    <n v="17.031599999999997"/>
    <n v="17.031599999999997"/>
    <n v="19447820"/>
  </r>
  <r>
    <x v="4"/>
    <x v="0"/>
    <x v="12"/>
    <n v="20.257799999999996"/>
    <n v="24.430199999999999"/>
    <n v="18.741599999999998"/>
    <n v="21.705599999999997"/>
    <n v="21.705599999999997"/>
    <n v="17745054"/>
  </r>
  <r>
    <x v="5"/>
    <x v="0"/>
    <x v="12"/>
    <n v="23.233199999999997"/>
    <n v="25.786799999999999"/>
    <n v="19.494"/>
    <n v="20.064"/>
    <n v="20.064"/>
    <n v="16289974"/>
  </r>
  <r>
    <x v="6"/>
    <x v="1"/>
    <x v="12"/>
    <n v="24.487199999999998"/>
    <n v="37.277999999999999"/>
    <n v="22.492199999999997"/>
    <n v="23.187599999999996"/>
    <n v="23.187599999999996"/>
    <n v="37151396"/>
  </r>
  <r>
    <x v="7"/>
    <x v="1"/>
    <x v="12"/>
    <n v="26.721599999999999"/>
    <n v="26.721599999999999"/>
    <n v="20.143799999999999"/>
    <n v="23.358599999999996"/>
    <n v="23.358599999999996"/>
    <n v="16381374"/>
  </r>
  <r>
    <x v="8"/>
    <x v="1"/>
    <x v="12"/>
    <n v="28.7166"/>
    <n v="32.022599999999997"/>
    <n v="24.726599999999998"/>
    <n v="26.721599999999999"/>
    <n v="26.721599999999999"/>
    <n v="11304567"/>
  </r>
  <r>
    <x v="9"/>
    <x v="1"/>
    <x v="12"/>
    <n v="40.47"/>
    <n v="41.336399999999998"/>
    <n v="21.910799999999998"/>
    <n v="29.3094"/>
    <n v="29.3094"/>
    <n v="45175950"/>
  </r>
  <r>
    <x v="10"/>
    <x v="1"/>
    <x v="12"/>
    <n v="48.301799999999993"/>
    <n v="57.615599999999993"/>
    <n v="39.101999999999997"/>
    <n v="39.717599999999997"/>
    <n v="39.717599999999997"/>
    <n v="20674032"/>
  </r>
  <r>
    <x v="11"/>
    <x v="1"/>
    <x v="12"/>
    <n v="57.056999999999995"/>
    <n v="59.051999999999992"/>
    <n v="47.503799999999998"/>
    <n v="48.244799999999998"/>
    <n v="48.244799999999998"/>
    <n v="16143735"/>
  </r>
  <r>
    <x v="0"/>
    <x v="0"/>
    <x v="13"/>
    <n v="7.9116"/>
    <n v="9.1883999999999997"/>
    <n v="7.1591999999999993"/>
    <n v="8.8007999999999988"/>
    <n v="8.4131999999999998"/>
    <n v="137742539"/>
  </r>
  <r>
    <x v="1"/>
    <x v="0"/>
    <x v="13"/>
    <n v="6.0419999999999989"/>
    <n v="8.8007999999999988"/>
    <n v="5.7797999999999998"/>
    <n v="7.8431999999999995"/>
    <n v="7.5011999999999999"/>
    <n v="207996003"/>
  </r>
  <r>
    <x v="2"/>
    <x v="0"/>
    <x v="13"/>
    <n v="6.0648"/>
    <n v="6.9881999999999991"/>
    <n v="5.5973999999999995"/>
    <n v="5.9963999999999995"/>
    <n v="5.7341999999999995"/>
    <n v="151883105"/>
  </r>
  <r>
    <x v="3"/>
    <x v="0"/>
    <x v="13"/>
    <n v="7.1705999999999994"/>
    <n v="7.7975999999999992"/>
    <n v="5.5745999999999993"/>
    <n v="5.9849999999999994"/>
    <n v="5.7227999999999994"/>
    <n v="160184293"/>
  </r>
  <r>
    <x v="4"/>
    <x v="0"/>
    <x v="13"/>
    <n v="6.0989999999999993"/>
    <n v="7.5011999999999999"/>
    <n v="5.8709999999999996"/>
    <n v="7.1021999999999998"/>
    <n v="6.7943999999999996"/>
    <n v="123830003"/>
  </r>
  <r>
    <x v="5"/>
    <x v="0"/>
    <x v="13"/>
    <n v="7.1477999999999993"/>
    <n v="7.5809999999999995"/>
    <n v="6.0761999999999992"/>
    <n v="6.0875999999999992"/>
    <n v="5.8139999999999992"/>
    <n v="149279653"/>
  </r>
  <r>
    <x v="6"/>
    <x v="1"/>
    <x v="13"/>
    <n v="7.4327999999999985"/>
    <n v="10.214399999999999"/>
    <n v="6.9881999999999991"/>
    <n v="7.2731999999999992"/>
    <n v="6.9539999999999988"/>
    <n v="408109175"/>
  </r>
  <r>
    <x v="7"/>
    <x v="1"/>
    <x v="13"/>
    <n v="6.6347999999999994"/>
    <n v="8.2080000000000002"/>
    <n v="5.7911999999999999"/>
    <n v="7.4327999999999985"/>
    <n v="7.1135999999999999"/>
    <n v="291714640"/>
  </r>
  <r>
    <x v="8"/>
    <x v="1"/>
    <x v="13"/>
    <n v="6.8285999999999998"/>
    <n v="7.6493999999999991"/>
    <n v="5.7113999999999994"/>
    <n v="6.6347999999999994"/>
    <n v="6.3498000000000001"/>
    <n v="315753826"/>
  </r>
  <r>
    <x v="9"/>
    <x v="1"/>
    <x v="13"/>
    <n v="9.7127999999999979"/>
    <n v="9.997799999999998"/>
    <n v="6.5207999999999995"/>
    <n v="6.9653999999999998"/>
    <n v="6.6575999999999995"/>
    <n v="558925606"/>
  </r>
  <r>
    <x v="10"/>
    <x v="1"/>
    <x v="13"/>
    <n v="11.251799999999998"/>
    <n v="12.585599999999998"/>
    <n v="9.3707999999999991"/>
    <n v="9.5075999999999983"/>
    <n v="9.0971999999999991"/>
    <n v="241680894"/>
  </r>
  <r>
    <x v="11"/>
    <x v="1"/>
    <x v="13"/>
    <n v="13.349399999999999"/>
    <n v="13.645799999999999"/>
    <n v="10.943999999999999"/>
    <n v="11.251799999999998"/>
    <n v="10.761599999999998"/>
    <n v="214728463"/>
  </r>
  <r>
    <x v="0"/>
    <x v="0"/>
    <x v="14"/>
    <n v="1.7264999999999999"/>
    <n v="1.9874999999999998"/>
    <n v="1.7249999999999999"/>
    <n v="1.9529999999999998"/>
    <n v="1.9529999999999998"/>
    <n v="2958001137"/>
  </r>
  <r>
    <x v="1"/>
    <x v="0"/>
    <x v="14"/>
    <n v="1.3544999999999998"/>
    <n v="1.8539999999999999"/>
    <n v="1.3544999999999998"/>
    <n v="1.716"/>
    <n v="1.716"/>
    <n v="3851820165"/>
  </r>
  <r>
    <x v="2"/>
    <x v="0"/>
    <x v="14"/>
    <n v="1.5809999999999997"/>
    <n v="1.6485000000000001"/>
    <n v="1.3274999999999999"/>
    <n v="1.353"/>
    <n v="1.353"/>
    <n v="1179120197"/>
  </r>
  <r>
    <x v="3"/>
    <x v="0"/>
    <x v="14"/>
    <n v="1.5854999999999999"/>
    <n v="1.6619999999999999"/>
    <n v="1.536"/>
    <n v="1.5720000000000001"/>
    <n v="1.5720000000000001"/>
    <n v="981402320"/>
  </r>
  <r>
    <x v="4"/>
    <x v="0"/>
    <x v="14"/>
    <n v="1.6034999999999999"/>
    <n v="1.8089999999999999"/>
    <n v="1.4565000000000001"/>
    <n v="1.5899999999999999"/>
    <n v="1.5899999999999999"/>
    <n v="1486659530"/>
  </r>
  <r>
    <x v="5"/>
    <x v="0"/>
    <x v="14"/>
    <n v="1.89"/>
    <n v="1.8914999999999997"/>
    <n v="1.5974999999999999"/>
    <n v="1.6034999999999999"/>
    <n v="1.6034999999999999"/>
    <n v="1450226203"/>
  </r>
  <r>
    <x v="6"/>
    <x v="1"/>
    <x v="14"/>
    <n v="1.9409999999999998"/>
    <n v="1.9724999999999999"/>
    <n v="1.839"/>
    <n v="1.8809999999999998"/>
    <n v="1.8809999999999998"/>
    <n v="1287605496"/>
  </r>
  <r>
    <x v="7"/>
    <x v="1"/>
    <x v="14"/>
    <n v="1.6005"/>
    <n v="1.9950000000000001"/>
    <n v="1.5674999999999999"/>
    <n v="1.8719999999999999"/>
    <n v="1.8719999999999999"/>
    <n v="1102766150"/>
  </r>
  <r>
    <x v="8"/>
    <x v="1"/>
    <x v="14"/>
    <n v="1.341"/>
    <n v="1.6919999999999999"/>
    <n v="1.323"/>
    <n v="1.6005"/>
    <n v="1.6005"/>
    <n v="1939413104"/>
  </r>
  <r>
    <x v="9"/>
    <x v="1"/>
    <x v="14"/>
    <n v="1.7969999999999999"/>
    <n v="1.8299999999999998"/>
    <n v="1.1114999999999999"/>
    <n v="1.3575000000000002"/>
    <n v="1.3575000000000002"/>
    <n v="2208073769"/>
  </r>
  <r>
    <x v="10"/>
    <x v="1"/>
    <x v="14"/>
    <n v="2.0609999999999999"/>
    <n v="2.2995000000000001"/>
    <n v="1.5389999999999999"/>
    <n v="1.77"/>
    <n v="1.77"/>
    <n v="2998677712"/>
  </r>
  <r>
    <x v="11"/>
    <x v="1"/>
    <x v="14"/>
    <n v="2.169"/>
    <n v="2.2889999999999997"/>
    <n v="1.9544999999999999"/>
    <n v="2.0549999999999997"/>
    <n v="2.0549999999999997"/>
    <n v="308564882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58793D6-09F1-4EEA-BD3E-63088FA9F713}" name="PivotTable5" cacheId="0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outline="1" outlineData="1" multipleFieldFilters="0" chartFormat="8" rowHeaderCaption="Month" colHeaderCaption="Wave">
  <location ref="A25:C39" firstHeaderRow="1" firstDataRow="2" firstDataCol="1" rowPageCount="1" colPageCount="1"/>
  <pivotFields count="11">
    <pivotField numFmtId="15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Col" showAll="0">
      <items count="3">
        <item x="0"/>
        <item x="1"/>
        <item t="default"/>
      </items>
    </pivotField>
    <pivotField axis="axisPage" showAll="0">
      <items count="16">
        <item x="5"/>
        <item x="12"/>
        <item x="1"/>
        <item x="7"/>
        <item x="9"/>
        <item x="0"/>
        <item x="8"/>
        <item x="4"/>
        <item x="11"/>
        <item x="13"/>
        <item x="10"/>
        <item x="3"/>
        <item x="6"/>
        <item x="14"/>
        <item x="2"/>
        <item t="default"/>
      </items>
    </pivotField>
    <pivotField numFmtId="44" showAll="0"/>
    <pivotField numFmtId="44" showAll="0"/>
    <pivotField numFmtId="44" showAll="0"/>
    <pivotField numFmtId="44" showAll="0"/>
    <pivotField dataField="1" numFmtId="44" showAll="0"/>
    <pivotField numFmtId="165" showAll="0"/>
    <pivotField showAll="0" defaultSubtotal="0">
      <items count="368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</items>
    </pivotField>
    <pivotField axis="axisRow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</pivotFields>
  <rowFields count="1">
    <field x="1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1"/>
  </colFields>
  <colItems count="2">
    <i>
      <x/>
    </i>
    <i>
      <x v="1"/>
    </i>
  </colItems>
  <pageFields count="1">
    <pageField fld="2" hier="-1"/>
  </pageFields>
  <dataFields count="1">
    <dataField name="Average of Adj Close" fld="7" subtotal="average" baseField="10" baseItem="5" numFmtId="44"/>
  </dataFields>
  <formats count="13">
    <format dxfId="45">
      <pivotArea dataOnly="0" labelOnly="1" fieldPosition="0">
        <references count="1">
          <reference field="1" count="0"/>
        </references>
      </pivotArea>
    </format>
    <format dxfId="44">
      <pivotArea dataOnly="0" labelOnly="1" fieldPosition="0">
        <references count="1">
          <reference field="1" count="0"/>
        </references>
      </pivotArea>
    </format>
    <format dxfId="43">
      <pivotArea type="all" dataOnly="0" outline="0" fieldPosition="0"/>
    </format>
    <format dxfId="42">
      <pivotArea outline="0" collapsedLevelsAreSubtotals="1" fieldPosition="0"/>
    </format>
    <format dxfId="41">
      <pivotArea type="origin" dataOnly="0" labelOnly="1" outline="0" fieldPosition="0"/>
    </format>
    <format dxfId="40">
      <pivotArea field="1" type="button" dataOnly="0" labelOnly="1" outline="0" axis="axisCol" fieldPosition="0"/>
    </format>
    <format dxfId="39">
      <pivotArea type="topRight" dataOnly="0" labelOnly="1" outline="0" fieldPosition="0"/>
    </format>
    <format dxfId="38">
      <pivotArea field="10" type="button" dataOnly="0" labelOnly="1" outline="0" axis="axisRow" fieldPosition="0"/>
    </format>
    <format dxfId="37">
      <pivotArea dataOnly="0" labelOnly="1" fieldPosition="0">
        <references count="1">
          <reference field="10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  <format dxfId="36">
      <pivotArea dataOnly="0" labelOnly="1" grandRow="1" outline="0" fieldPosition="0"/>
    </format>
    <format dxfId="35">
      <pivotArea dataOnly="0" labelOnly="1" fieldPosition="0">
        <references count="1">
          <reference field="1" count="0"/>
        </references>
      </pivotArea>
    </format>
    <format dxfId="34">
      <pivotArea field="1" type="button" dataOnly="0" labelOnly="1" outline="0" axis="axisCol" fieldPosition="0"/>
    </format>
    <format dxfId="33">
      <pivotArea field="10" type="button" dataOnly="0" labelOnly="1" outline="0" axis="axisRow" fieldPosition="0"/>
    </format>
  </formats>
  <chartFormats count="2"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</chartFormats>
  <pivotTableStyleInfo name="PivotStyleMedium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1F9C53-E6D4-492E-8E8F-C9EA5644E5EB}" name="PivotTable1" cacheId="0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outline="1" outlineData="1" multipleFieldFilters="0" chartFormat="2" rowHeaderCaption="Airline" colHeaderCaption="Wave">
  <location ref="A42:C59" firstHeaderRow="1" firstDataRow="2" firstDataCol="1"/>
  <pivotFields count="11">
    <pivotField numFmtId="15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Col" showAll="0">
      <items count="3">
        <item x="0"/>
        <item x="1"/>
        <item t="default"/>
      </items>
    </pivotField>
    <pivotField axis="axisRow" showAll="0">
      <items count="16">
        <item x="5"/>
        <item x="12"/>
        <item x="1"/>
        <item x="7"/>
        <item x="9"/>
        <item x="0"/>
        <item x="8"/>
        <item x="4"/>
        <item x="11"/>
        <item x="13"/>
        <item x="10"/>
        <item x="3"/>
        <item x="6"/>
        <item x="14"/>
        <item x="2"/>
        <item t="default"/>
      </items>
    </pivotField>
    <pivotField numFmtId="44" showAll="0"/>
    <pivotField numFmtId="44" showAll="0"/>
    <pivotField numFmtId="44" showAll="0"/>
    <pivotField numFmtId="44" showAll="0"/>
    <pivotField numFmtId="44" showAll="0"/>
    <pivotField dataField="1" numFmtId="165" showAll="0"/>
    <pivotField showAll="0" defaultSubtotal="0">
      <items count="368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</items>
    </pivotField>
    <pivotField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</pivotFields>
  <rowFields count="1">
    <field x="2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1"/>
  </colFields>
  <colItems count="2">
    <i>
      <x/>
    </i>
    <i>
      <x v="1"/>
    </i>
  </colItems>
  <dataFields count="1">
    <dataField name="Sum of Volume (mil)" fld="8" baseField="0" baseItem="0" numFmtId="165"/>
  </dataFields>
  <formats count="12">
    <format dxfId="57">
      <pivotArea type="all" dataOnly="0" outline="0" fieldPosition="0"/>
    </format>
    <format dxfId="56">
      <pivotArea outline="0" collapsedLevelsAreSubtotals="1" fieldPosition="0"/>
    </format>
    <format dxfId="55">
      <pivotArea type="origin" dataOnly="0" labelOnly="1" outline="0" fieldPosition="0"/>
    </format>
    <format dxfId="54">
      <pivotArea field="1" type="button" dataOnly="0" labelOnly="1" outline="0" axis="axisCol" fieldPosition="0"/>
    </format>
    <format dxfId="53">
      <pivotArea type="topRight" dataOnly="0" labelOnly="1" outline="0" fieldPosition="0"/>
    </format>
    <format dxfId="52">
      <pivotArea field="2" type="button" dataOnly="0" labelOnly="1" outline="0" axis="axisRow" fieldPosition="0"/>
    </format>
    <format dxfId="51">
      <pivotArea dataOnly="0" labelOnly="1" fieldPosition="0">
        <references count="1">
          <reference field="2" count="0"/>
        </references>
      </pivotArea>
    </format>
    <format dxfId="50">
      <pivotArea dataOnly="0" labelOnly="1" grandRow="1" outline="0" fieldPosition="0"/>
    </format>
    <format dxfId="49">
      <pivotArea dataOnly="0" labelOnly="1" fieldPosition="0">
        <references count="1">
          <reference field="1" count="0"/>
        </references>
      </pivotArea>
    </format>
    <format dxfId="48">
      <pivotArea dataOnly="0" labelOnly="1" fieldPosition="0">
        <references count="1">
          <reference field="1" count="0"/>
        </references>
      </pivotArea>
    </format>
    <format dxfId="47">
      <pivotArea field="1" type="button" dataOnly="0" labelOnly="1" outline="0" axis="axisCol" fieldPosition="0"/>
    </format>
    <format dxfId="46">
      <pivotArea field="2" type="button" dataOnly="0" labelOnly="1" outline="0" axis="axisRow" fieldPosition="0"/>
    </format>
  </formats>
  <chartFormats count="2"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</chartFormats>
  <pivotTableStyleInfo name="PivotStyleMedium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E333CF6-E16A-486D-B5B0-8DB9CDE5293F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Airlines" colHeaderCaption="Wave">
  <location ref="A3:D20" firstHeaderRow="1" firstDataRow="2" firstDataCol="1"/>
  <pivotFields count="11">
    <pivotField numFmtId="15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Col" showAll="0">
      <items count="3">
        <item x="0"/>
        <item x="1"/>
        <item t="default"/>
      </items>
    </pivotField>
    <pivotField axis="axisRow" showAll="0">
      <items count="16">
        <item x="5"/>
        <item x="12"/>
        <item x="1"/>
        <item x="7"/>
        <item x="9"/>
        <item x="0"/>
        <item x="8"/>
        <item x="4"/>
        <item x="11"/>
        <item x="13"/>
        <item x="10"/>
        <item x="3"/>
        <item x="6"/>
        <item x="14"/>
        <item x="2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 defaultSubtota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2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Average of Adj Close" fld="7" subtotal="average" baseField="2" baseItem="0" numFmtId="44"/>
  </dataFields>
  <formats count="14">
    <format dxfId="71">
      <pivotArea outline="0" collapsedLevelsAreSubtotals="1" fieldPosition="0"/>
    </format>
    <format dxfId="70">
      <pivotArea type="all" dataOnly="0" outline="0" fieldPosition="0"/>
    </format>
    <format dxfId="69">
      <pivotArea outline="0" collapsedLevelsAreSubtotals="1" fieldPosition="0"/>
    </format>
    <format dxfId="68">
      <pivotArea type="origin" dataOnly="0" labelOnly="1" outline="0" fieldPosition="0"/>
    </format>
    <format dxfId="67">
      <pivotArea field="1" type="button" dataOnly="0" labelOnly="1" outline="0" axis="axisCol" fieldPosition="0"/>
    </format>
    <format dxfId="66">
      <pivotArea type="topRight" dataOnly="0" labelOnly="1" outline="0" fieldPosition="0"/>
    </format>
    <format dxfId="65">
      <pivotArea field="2" type="button" dataOnly="0" labelOnly="1" outline="0" axis="axisRow" fieldPosition="0"/>
    </format>
    <format dxfId="64">
      <pivotArea dataOnly="0" labelOnly="1" fieldPosition="0">
        <references count="1">
          <reference field="2" count="0"/>
        </references>
      </pivotArea>
    </format>
    <format dxfId="63">
      <pivotArea dataOnly="0" labelOnly="1" grandRow="1" outline="0" fieldPosition="0"/>
    </format>
    <format dxfId="62">
      <pivotArea dataOnly="0" labelOnly="1" fieldPosition="0">
        <references count="1">
          <reference field="1" count="0"/>
        </references>
      </pivotArea>
    </format>
    <format dxfId="61">
      <pivotArea dataOnly="0" labelOnly="1" grandCol="1" outline="0" fieldPosition="0"/>
    </format>
    <format dxfId="60">
      <pivotArea dataOnly="0" labelOnly="1" fieldPosition="0">
        <references count="1">
          <reference field="1" count="0"/>
        </references>
      </pivotArea>
    </format>
    <format dxfId="59">
      <pivotArea field="2" type="button" dataOnly="0" labelOnly="1" outline="0" axis="axisRow" fieldPosition="0"/>
    </format>
    <format dxfId="58">
      <pivotArea field="1" type="button" dataOnly="0" labelOnly="1" outline="0" axis="axisCol" fieldPosition="0"/>
    </format>
  </formats>
  <pivotTableStyleInfo name="PivotStyleMedium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34BD8F3-F13C-41E3-9B91-90F5D41E2C77}" name="PivotTable1" cacheId="0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1" rowHeaderCaption="Months" colHeaderCaption="AirLines">
  <location ref="A3:Q10" firstHeaderRow="1" firstDataRow="2" firstDataCol="1"/>
  <pivotFields count="11">
    <pivotField numFmtId="15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axis="axisCol" showAll="0">
      <items count="16">
        <item x="5"/>
        <item x="12"/>
        <item x="1"/>
        <item x="7"/>
        <item x="9"/>
        <item x="0"/>
        <item x="8"/>
        <item x="4"/>
        <item x="11"/>
        <item x="13"/>
        <item x="10"/>
        <item x="3"/>
        <item x="6"/>
        <item x="14"/>
        <item x="2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>
      <items count="369"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x="0"/>
        <item x="367"/>
        <item t="default"/>
      </items>
    </pivotField>
    <pivotField axis="axisRow" showAll="0">
      <items count="15">
        <item h="1" sd="0" x="0"/>
        <item sd="0" x="1"/>
        <item sd="0" x="2"/>
        <item sd="0" x="3"/>
        <item sd="0" x="4"/>
        <item sd="0" x="5"/>
        <item sd="0" x="6"/>
        <item h="1" sd="0" x="7"/>
        <item h="1" sd="0" x="8"/>
        <item h="1" sd="0" x="9"/>
        <item h="1" sd="0" x="10"/>
        <item h="1" sd="0" x="11"/>
        <item h="1" sd="0" x="12"/>
        <item h="1" sd="0" x="13"/>
        <item t="default"/>
      </items>
    </pivotField>
  </pivotFields>
  <rowFields count="1">
    <field x="10"/>
  </rowFields>
  <rowItems count="6">
    <i>
      <x v="1"/>
    </i>
    <i>
      <x v="2"/>
    </i>
    <i>
      <x v="3"/>
    </i>
    <i>
      <x v="4"/>
    </i>
    <i>
      <x v="5"/>
    </i>
    <i>
      <x v="6"/>
    </i>
  </rowItems>
  <colFields count="1">
    <field x="2"/>
  </colFields>
  <col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colItems>
  <dataFields count="1">
    <dataField name="Sum of Adj Close" fld="7" baseField="9" baseItem="3"/>
  </dataFields>
  <formats count="9">
    <format dxfId="17">
      <pivotArea type="all" dataOnly="0" outline="0" fieldPosition="0"/>
    </format>
    <format dxfId="16">
      <pivotArea outline="0" collapsedLevelsAreSubtotals="1" fieldPosition="0"/>
    </format>
    <format dxfId="15">
      <pivotArea type="origin" dataOnly="0" labelOnly="1" outline="0" fieldPosition="0"/>
    </format>
    <format dxfId="14">
      <pivotArea field="2" type="button" dataOnly="0" labelOnly="1" outline="0" axis="axisCol" fieldPosition="0"/>
    </format>
    <format dxfId="13">
      <pivotArea type="topRight" dataOnly="0" labelOnly="1" outline="0" fieldPosition="0"/>
    </format>
    <format dxfId="12">
      <pivotArea field="10" type="button" dataOnly="0" labelOnly="1" outline="0" axis="axisRow" fieldPosition="0"/>
    </format>
    <format dxfId="11">
      <pivotArea dataOnly="0" labelOnly="1" fieldPosition="0">
        <references count="1">
          <reference field="10" count="0"/>
        </references>
      </pivotArea>
    </format>
    <format dxfId="10">
      <pivotArea dataOnly="0" labelOnly="1" fieldPosition="0">
        <references count="1">
          <reference field="2" count="0"/>
        </references>
      </pivotArea>
    </format>
    <format dxfId="9">
      <pivotArea dataOnly="0" labelOnly="1" grandCol="1" outline="0" fieldPosition="0"/>
    </format>
  </formats>
  <chartFormats count="1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2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3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4"/>
          </reference>
        </references>
      </pivotArea>
    </chartFormat>
  </chartFormats>
  <pivotTableStyleInfo name="PivotStyleMedium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469FEF0-0B9C-45C5-A1C8-6349984CA1C1}" name="PivotTable20" cacheId="0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rowHeaderCaption="AirLines">
  <location ref="A81:D84" firstHeaderRow="0" firstDataRow="1" firstDataCol="1" rowPageCount="1" colPageCount="1"/>
  <pivotFields count="11">
    <pivotField numFmtId="15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axis="axisRow" showAll="0">
      <items count="16">
        <item h="1" x="5"/>
        <item h="1" x="12"/>
        <item x="1"/>
        <item h="1" x="7"/>
        <item x="9"/>
        <item h="1" x="0"/>
        <item h="1" x="8"/>
        <item h="1" x="4"/>
        <item h="1" x="11"/>
        <item h="1" x="13"/>
        <item x="10"/>
        <item h="1" x="3"/>
        <item h="1" x="6"/>
        <item h="1" x="14"/>
        <item h="1" x="2"/>
        <item t="default"/>
      </items>
    </pivotField>
    <pivotField dataField="1" showAll="0"/>
    <pivotField dataField="1" showAll="0"/>
    <pivotField showAll="0"/>
    <pivotField showAll="0"/>
    <pivotField dataField="1" showAll="0"/>
    <pivotField showAll="0"/>
    <pivotField showAll="0" defaultSubtotal="0"/>
    <pivotField axis="axisPage" multipleItemSelectionAllowed="1" showAll="0" defaultSubtotal="0">
      <items count="14">
        <item h="1" x="0"/>
        <item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</items>
    </pivotField>
  </pivotFields>
  <rowFields count="1">
    <field x="2"/>
  </rowFields>
  <rowItems count="3">
    <i>
      <x v="2"/>
    </i>
    <i>
      <x v="4"/>
    </i>
    <i>
      <x v="10"/>
    </i>
  </rowItems>
  <colFields count="1">
    <field x="-2"/>
  </colFields>
  <colItems count="3">
    <i>
      <x/>
    </i>
    <i i="1">
      <x v="1"/>
    </i>
    <i i="2">
      <x v="2"/>
    </i>
  </colItems>
  <pageFields count="1">
    <pageField fld="10" hier="-1"/>
  </pageFields>
  <dataFields count="3">
    <dataField name="Sum of Open" fld="3" baseField="0" baseItem="0"/>
    <dataField name="Sum of High" fld="4" baseField="0" baseItem="0"/>
    <dataField name="Sum of Adj Close" fld="7" baseField="0" baseItem="0"/>
  </dataFields>
  <formats count="5">
    <format dxfId="22">
      <pivotArea type="all" dataOnly="0" outline="0" fieldPosition="0"/>
    </format>
    <format dxfId="21">
      <pivotArea outline="0" collapsedLevelsAreSubtotals="1" fieldPosition="0"/>
    </format>
    <format dxfId="20">
      <pivotArea field="2" type="button" dataOnly="0" labelOnly="1" outline="0" axis="axisRow" fieldPosition="0"/>
    </format>
    <format dxfId="19">
      <pivotArea dataOnly="0" labelOnly="1" fieldPosition="0">
        <references count="1">
          <reference field="2" count="0"/>
        </references>
      </pivotArea>
    </format>
    <format dxfId="18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pivotTableStyleInfo name="PivotStyleMedium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7CE698-A20C-4760-9F3F-97A07B106A49}" name="PivotTable19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rowHeaderCaption="Months" colHeaderCaption="AirLines">
  <location ref="A45:Q54" firstHeaderRow="1" firstDataRow="2" firstDataCol="1"/>
  <pivotFields count="11">
    <pivotField numFmtId="15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axis="axisCol" showAll="0">
      <items count="16">
        <item x="5"/>
        <item x="12"/>
        <item x="1"/>
        <item x="7"/>
        <item x="9"/>
        <item x="0"/>
        <item x="8"/>
        <item x="4"/>
        <item x="11"/>
        <item x="13"/>
        <item x="10"/>
        <item x="3"/>
        <item x="6"/>
        <item x="14"/>
        <item x="2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 defaultSubtotal="0">
      <items count="368"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x="0"/>
        <item x="367"/>
      </items>
    </pivotField>
    <pivotField axis="axisRow" showAll="0" defaultSubtotal="0">
      <items count="14">
        <item h="1" sd="0" x="0"/>
        <item h="1" sd="0" x="1"/>
        <item h="1" sd="0" x="2"/>
        <item h="1" sd="0" x="3"/>
        <item h="1" sd="0" x="4"/>
        <item h="1" sd="0" x="5"/>
        <item sd="0" x="6"/>
        <item sd="0" x="7"/>
        <item sd="0" x="8"/>
        <item sd="0" x="9"/>
        <item sd="0" x="10"/>
        <item sd="0" x="11"/>
        <item sd="0" x="12"/>
        <item h="1" sd="0" x="13"/>
      </items>
    </pivotField>
  </pivotFields>
  <rowFields count="1">
    <field x="10"/>
  </rowFields>
  <rowItems count="8"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2"/>
  </colFields>
  <col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colItems>
  <dataFields count="1">
    <dataField name="Sum of Adj Close" fld="7" baseField="0" baseItem="0"/>
  </dataFields>
  <formats count="10">
    <format dxfId="32">
      <pivotArea type="all" dataOnly="0" outline="0" fieldPosition="0"/>
    </format>
    <format dxfId="31">
      <pivotArea outline="0" collapsedLevelsAreSubtotals="1" fieldPosition="0"/>
    </format>
    <format dxfId="30">
      <pivotArea type="origin" dataOnly="0" labelOnly="1" outline="0" fieldPosition="0"/>
    </format>
    <format dxfId="29">
      <pivotArea field="2" type="button" dataOnly="0" labelOnly="1" outline="0" axis="axisCol" fieldPosition="0"/>
    </format>
    <format dxfId="28">
      <pivotArea type="topRight" dataOnly="0" labelOnly="1" outline="0" fieldPosition="0"/>
    </format>
    <format dxfId="27">
      <pivotArea field="10" type="button" dataOnly="0" labelOnly="1" outline="0" axis="axisRow" fieldPosition="0"/>
    </format>
    <format dxfId="26">
      <pivotArea dataOnly="0" labelOnly="1" fieldPosition="0">
        <references count="1">
          <reference field="10" count="0"/>
        </references>
      </pivotArea>
    </format>
    <format dxfId="25">
      <pivotArea dataOnly="0" labelOnly="1" grandRow="1" outline="0" fieldPosition="0"/>
    </format>
    <format dxfId="24">
      <pivotArea dataOnly="0" labelOnly="1" fieldPosition="0">
        <references count="1">
          <reference field="2" count="0"/>
        </references>
      </pivotArea>
    </format>
    <format dxfId="23">
      <pivotArea dataOnly="0" labelOnly="1" grandCol="1" outline="0" fieldPosition="0"/>
    </format>
  </formats>
  <chartFormats count="1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2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3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4"/>
          </reference>
        </references>
      </pivotArea>
    </chartFormat>
  </chartFormats>
  <pivotTableStyleInfo name="PivotStyleMedium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7C1032-AD5B-4B95-8976-01776D63B2A6}" name="Table1" displayName="Table1" ref="A1:F16" totalsRowShown="0" headerRowDxfId="8">
  <autoFilter ref="A1:F16" xr:uid="{E37C1032-AD5B-4B95-8976-01776D63B2A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B119A1E8-F193-4557-A7DB-8FBF5D01352C}" name="Airline" dataDxfId="7"/>
    <tableColumn id="2" xr3:uid="{D0A92FCB-582F-4A70-8EA3-509BD14349BA}" name="Wave 1 Median" dataDxfId="6">
      <calculatedColumnFormula array="1">MEDIAN(
  _xlfn._xlws.FILTER(Cleaned!$H$2:$H$181, (Cleaned!$C$2:$C$181=A2)*(Cleaned!$B$2:$B$181=1)))</calculatedColumnFormula>
    </tableColumn>
    <tableColumn id="3" xr3:uid="{B1FF2B63-8F5B-447A-B149-6ECB60004890}" name="Wave 2 Median" dataDxfId="5">
      <calculatedColumnFormula array="1">MEDIAN(
  _xlfn._xlws.FILTER(Cleaned!$H$2:$H$181, (Cleaned!$C$2:$C$181=$A2)*(Cleaned!$B$2:$B$181=2)))</calculatedColumnFormula>
    </tableColumn>
    <tableColumn id="4" xr3:uid="{DB8A9CA1-021B-4A3A-A985-38D5203D8F7A}" name="Difference" dataDxfId="4">
      <calculatedColumnFormula>C2-B2</calculatedColumnFormula>
    </tableColumn>
    <tableColumn id="5" xr3:uid="{9B021F4C-5824-4AEC-9D28-741F0E660EBE}" name="Absolute Diff" dataDxfId="3">
      <calculatedColumnFormula>ABS(D2)</calculatedColumnFormula>
    </tableColumn>
    <tableColumn id="6" xr3:uid="{4B865B20-B9C3-47C4-808E-900FB50BF336}" name="Rank" dataDxfId="2">
      <calculatedColumnFormula>_xlfn.RANK.EQ(E2, $E$2:$E$16, 1)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0DCB72-1979-48A8-8109-210688D5F903}" name="Table2" displayName="Table2" ref="A19:C20" totalsRowShown="0" headerRowDxfId="1">
  <autoFilter ref="A19:C20" xr:uid="{1E0DCB72-1979-48A8-8109-210688D5F903}">
    <filterColumn colId="0" hiddenButton="1"/>
    <filterColumn colId="1" hiddenButton="1"/>
    <filterColumn colId="2" hiddenButton="1"/>
  </autoFilter>
  <tableColumns count="3">
    <tableColumn id="1" xr3:uid="{974ABBF7-41AB-47F1-95DB-05E5922ABB13}" name="Positive Rank Sum">
      <calculatedColumnFormula>SUMIF($D$2:$D$16, "&gt;0", $F$2:$F$16)</calculatedColumnFormula>
    </tableColumn>
    <tableColumn id="2" xr3:uid="{F2862529-5F4C-449E-A545-8B8BF538BA0E}" name="Negative Rank Sum">
      <calculatedColumnFormula>SUMIF($D$2:$D$16, "&lt;0", $F$2:$F$16)</calculatedColumnFormula>
    </tableColumn>
    <tableColumn id="3" xr3:uid="{F977F141-E905-4872-9196-E71BB1A6E0E3}" name="W-test" dataDxfId="0">
      <calculatedColumnFormula>MIN(A20,B20)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6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Relationship Id="rId4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F3D6A-57D7-408C-BC5A-92374AE8C44B}">
  <dimension ref="A1:I181"/>
  <sheetViews>
    <sheetView zoomScale="109" zoomScaleNormal="109" workbookViewId="0">
      <selection activeCell="B20" sqref="B20"/>
    </sheetView>
  </sheetViews>
  <sheetFormatPr defaultRowHeight="13.8" x14ac:dyDescent="0.25"/>
  <cols>
    <col min="1" max="1" width="9.5" bestFit="1" customWidth="1"/>
    <col min="2" max="2" width="16.09765625" bestFit="1" customWidth="1"/>
    <col min="3" max="7" width="8.8984375" bestFit="1" customWidth="1"/>
    <col min="8" max="8" width="17.59765625" style="2" bestFit="1" customWidth="1"/>
  </cols>
  <sheetData>
    <row r="1" spans="1:9" x14ac:dyDescent="0.25">
      <c r="A1" s="8" t="s">
        <v>0</v>
      </c>
      <c r="B1" s="8" t="s">
        <v>2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7</v>
      </c>
      <c r="H1" s="9" t="s">
        <v>8</v>
      </c>
    </row>
    <row r="2" spans="1:9" x14ac:dyDescent="0.25">
      <c r="A2" s="1">
        <v>43831</v>
      </c>
      <c r="B2" t="s">
        <v>9</v>
      </c>
      <c r="C2" s="10">
        <v>40.79</v>
      </c>
      <c r="D2" s="10">
        <v>43.76</v>
      </c>
      <c r="E2" s="10">
        <v>38.840000000000003</v>
      </c>
      <c r="F2" s="10">
        <v>40.21</v>
      </c>
      <c r="G2" s="10">
        <v>39.49</v>
      </c>
      <c r="H2" s="10">
        <v>276192900</v>
      </c>
    </row>
    <row r="3" spans="1:9" x14ac:dyDescent="0.25">
      <c r="A3" s="1">
        <v>43862</v>
      </c>
      <c r="B3" t="s">
        <v>9</v>
      </c>
      <c r="C3" s="10">
        <v>30.62</v>
      </c>
      <c r="D3" s="10">
        <v>42.19</v>
      </c>
      <c r="E3" s="10">
        <v>29.67</v>
      </c>
      <c r="F3" s="10">
        <v>40.25</v>
      </c>
      <c r="G3" s="10">
        <v>39.53</v>
      </c>
      <c r="H3" s="10">
        <v>386248000</v>
      </c>
    </row>
    <row r="4" spans="1:9" x14ac:dyDescent="0.25">
      <c r="A4" s="1">
        <v>43891</v>
      </c>
      <c r="B4" t="s">
        <v>9</v>
      </c>
      <c r="C4" s="10">
        <v>30.99</v>
      </c>
      <c r="D4" s="10">
        <v>34.04</v>
      </c>
      <c r="E4" s="10">
        <v>28.74</v>
      </c>
      <c r="F4" s="10">
        <v>30.64</v>
      </c>
      <c r="G4" s="10">
        <v>30.09</v>
      </c>
      <c r="H4" s="10">
        <v>365073100</v>
      </c>
    </row>
    <row r="5" spans="1:9" x14ac:dyDescent="0.25">
      <c r="A5" s="1">
        <v>43922</v>
      </c>
      <c r="B5" t="s">
        <v>9</v>
      </c>
      <c r="C5" s="10">
        <v>30.02</v>
      </c>
      <c r="D5" s="10">
        <v>35.07</v>
      </c>
      <c r="E5" s="10">
        <v>27.92</v>
      </c>
      <c r="F5" s="10">
        <v>30.58</v>
      </c>
      <c r="G5" s="10">
        <v>30.03</v>
      </c>
      <c r="H5" s="10">
        <v>464823400</v>
      </c>
    </row>
    <row r="6" spans="1:9" x14ac:dyDescent="0.25">
      <c r="A6" s="1">
        <v>43952</v>
      </c>
      <c r="B6" t="s">
        <v>9</v>
      </c>
      <c r="C6" s="10">
        <v>24.85</v>
      </c>
      <c r="D6" s="10">
        <v>32.21</v>
      </c>
      <c r="E6" s="10">
        <v>24.38</v>
      </c>
      <c r="F6" s="10">
        <v>30.85</v>
      </c>
      <c r="G6" s="10">
        <v>30.3</v>
      </c>
      <c r="H6" s="10">
        <v>463825600</v>
      </c>
    </row>
    <row r="7" spans="1:9" x14ac:dyDescent="0.25">
      <c r="A7" s="1">
        <v>43983</v>
      </c>
      <c r="B7" t="s">
        <v>9</v>
      </c>
      <c r="C7" s="10">
        <v>29.02</v>
      </c>
      <c r="D7" s="10">
        <v>29.85</v>
      </c>
      <c r="E7" s="10">
        <v>24.43</v>
      </c>
      <c r="F7" s="10">
        <v>24.97</v>
      </c>
      <c r="G7" s="10">
        <v>24.52</v>
      </c>
      <c r="H7" s="10">
        <v>571216100</v>
      </c>
    </row>
    <row r="8" spans="1:9" x14ac:dyDescent="0.25">
      <c r="A8" s="1">
        <v>44013</v>
      </c>
      <c r="B8" t="s">
        <v>9</v>
      </c>
      <c r="C8" s="10">
        <v>25.33</v>
      </c>
      <c r="D8" s="10">
        <v>37.24</v>
      </c>
      <c r="E8" s="10">
        <v>25.08</v>
      </c>
      <c r="F8" s="10">
        <v>28.05</v>
      </c>
      <c r="G8" s="10">
        <v>27.55</v>
      </c>
      <c r="H8" s="10">
        <v>1333078400</v>
      </c>
    </row>
    <row r="9" spans="1:9" x14ac:dyDescent="0.25">
      <c r="A9" s="1">
        <v>44044</v>
      </c>
      <c r="B9" t="s">
        <v>9</v>
      </c>
      <c r="C9" s="10">
        <v>24.95</v>
      </c>
      <c r="D9" s="10">
        <v>27.85</v>
      </c>
      <c r="E9" s="10">
        <v>17.510000000000002</v>
      </c>
      <c r="F9" s="10">
        <v>25.21</v>
      </c>
      <c r="G9" s="10">
        <v>24.76</v>
      </c>
      <c r="H9" s="10">
        <v>1171815600</v>
      </c>
      <c r="I9" s="4"/>
    </row>
    <row r="10" spans="1:9" x14ac:dyDescent="0.25">
      <c r="A10" s="1">
        <v>44075</v>
      </c>
      <c r="B10" t="s">
        <v>9</v>
      </c>
      <c r="C10" s="10">
        <v>26.59</v>
      </c>
      <c r="D10" s="10">
        <v>27.6</v>
      </c>
      <c r="E10" s="10">
        <v>20.76</v>
      </c>
      <c r="F10" s="10">
        <v>25.91</v>
      </c>
      <c r="G10" s="10">
        <v>25.45</v>
      </c>
      <c r="H10" s="10">
        <v>1351787400</v>
      </c>
    </row>
    <row r="11" spans="1:9" x14ac:dyDescent="0.25">
      <c r="A11" s="1">
        <v>44105</v>
      </c>
      <c r="B11" t="s">
        <v>9</v>
      </c>
      <c r="C11" s="10">
        <v>46.22</v>
      </c>
      <c r="D11" s="10">
        <v>49.97</v>
      </c>
      <c r="E11" s="10">
        <v>19.100000000000001</v>
      </c>
      <c r="F11" s="10">
        <v>28.53</v>
      </c>
      <c r="G11" s="10">
        <v>28.02</v>
      </c>
      <c r="H11" s="10">
        <v>823679400</v>
      </c>
    </row>
    <row r="12" spans="1:9" x14ac:dyDescent="0.25">
      <c r="A12" s="1">
        <v>44136</v>
      </c>
      <c r="B12" t="s">
        <v>9</v>
      </c>
      <c r="C12" s="10">
        <v>56.2</v>
      </c>
      <c r="D12" s="10">
        <v>60.03</v>
      </c>
      <c r="E12" s="10">
        <v>45.03</v>
      </c>
      <c r="F12" s="10">
        <v>46.13</v>
      </c>
      <c r="G12" s="10">
        <v>44.99</v>
      </c>
      <c r="H12" s="10">
        <v>165222100</v>
      </c>
    </row>
    <row r="13" spans="1:9" x14ac:dyDescent="0.25">
      <c r="A13" s="1">
        <v>44166</v>
      </c>
      <c r="B13" t="s">
        <v>9</v>
      </c>
      <c r="C13" s="10">
        <v>58.93</v>
      </c>
      <c r="D13" s="10">
        <v>62.48</v>
      </c>
      <c r="E13" s="10">
        <v>55.43</v>
      </c>
      <c r="F13" s="10">
        <v>55.74</v>
      </c>
      <c r="G13" s="10">
        <v>54.37</v>
      </c>
      <c r="H13" s="10">
        <v>173131800</v>
      </c>
    </row>
    <row r="14" spans="1:9" x14ac:dyDescent="0.25">
      <c r="A14" s="1">
        <v>43831</v>
      </c>
      <c r="B14" t="s">
        <v>10</v>
      </c>
      <c r="C14" s="11">
        <v>14.42</v>
      </c>
      <c r="D14" s="11">
        <v>18.63</v>
      </c>
      <c r="E14" s="11">
        <v>13.85</v>
      </c>
      <c r="F14" s="11">
        <v>15.77</v>
      </c>
      <c r="G14" s="11">
        <v>15.77</v>
      </c>
      <c r="H14" s="10">
        <v>1859647300</v>
      </c>
    </row>
    <row r="15" spans="1:9" x14ac:dyDescent="0.25">
      <c r="A15" s="1">
        <v>43862</v>
      </c>
      <c r="B15" t="s">
        <v>10</v>
      </c>
      <c r="C15" s="11">
        <v>11.32</v>
      </c>
      <c r="D15" s="11">
        <v>15.56</v>
      </c>
      <c r="E15" s="11">
        <v>10.87</v>
      </c>
      <c r="F15" s="11">
        <v>14.13</v>
      </c>
      <c r="G15" s="11">
        <v>14.13</v>
      </c>
      <c r="H15" s="10">
        <v>1700021700</v>
      </c>
    </row>
    <row r="16" spans="1:9" x14ac:dyDescent="0.25">
      <c r="A16" s="1">
        <v>43891</v>
      </c>
      <c r="B16" t="s">
        <v>10</v>
      </c>
      <c r="C16" s="11">
        <v>12.45</v>
      </c>
      <c r="D16" s="11">
        <v>13.68</v>
      </c>
      <c r="E16" s="11">
        <v>10.63</v>
      </c>
      <c r="F16" s="11">
        <v>11.28</v>
      </c>
      <c r="G16" s="11">
        <v>11.28</v>
      </c>
      <c r="H16" s="10">
        <v>1349366200</v>
      </c>
    </row>
    <row r="17" spans="1:8" x14ac:dyDescent="0.25">
      <c r="A17" s="1">
        <v>43922</v>
      </c>
      <c r="B17" t="s">
        <v>10</v>
      </c>
      <c r="C17" s="11">
        <v>12.86</v>
      </c>
      <c r="D17" s="11">
        <v>14.16</v>
      </c>
      <c r="E17" s="11">
        <v>11.22</v>
      </c>
      <c r="F17" s="11">
        <v>12.29</v>
      </c>
      <c r="G17" s="11">
        <v>12.29</v>
      </c>
      <c r="H17" s="10">
        <v>1199512900</v>
      </c>
    </row>
    <row r="18" spans="1:8" x14ac:dyDescent="0.25">
      <c r="A18" s="1">
        <v>43952</v>
      </c>
      <c r="B18" t="s">
        <v>10</v>
      </c>
      <c r="C18" s="11">
        <v>11.07</v>
      </c>
      <c r="D18" s="11">
        <v>15.1</v>
      </c>
      <c r="E18" s="11">
        <v>10.71</v>
      </c>
      <c r="F18" s="11">
        <v>13.05</v>
      </c>
      <c r="G18" s="11">
        <v>13.05</v>
      </c>
      <c r="H18" s="10">
        <v>1490615900</v>
      </c>
    </row>
    <row r="19" spans="1:8" x14ac:dyDescent="0.25">
      <c r="A19" s="1">
        <v>43983</v>
      </c>
      <c r="B19" t="s">
        <v>10</v>
      </c>
      <c r="C19" s="11">
        <v>13.48</v>
      </c>
      <c r="D19" s="11">
        <v>14.29</v>
      </c>
      <c r="E19" s="11">
        <v>10.8</v>
      </c>
      <c r="F19" s="11">
        <v>11.12</v>
      </c>
      <c r="G19" s="11">
        <v>11.12</v>
      </c>
      <c r="H19" s="10">
        <v>1632046000</v>
      </c>
    </row>
    <row r="20" spans="1:8" x14ac:dyDescent="0.25">
      <c r="A20" s="1">
        <v>44013</v>
      </c>
      <c r="B20" t="s">
        <v>10</v>
      </c>
      <c r="C20" s="11">
        <v>10.79</v>
      </c>
      <c r="D20" s="11">
        <v>22.8</v>
      </c>
      <c r="E20" s="11">
        <v>10.62</v>
      </c>
      <c r="F20" s="11">
        <v>13.07</v>
      </c>
      <c r="G20" s="11">
        <v>13.07</v>
      </c>
      <c r="H20" s="10">
        <v>3103539000</v>
      </c>
    </row>
    <row r="21" spans="1:8" x14ac:dyDescent="0.25">
      <c r="A21" s="1">
        <v>44044</v>
      </c>
      <c r="B21" t="s">
        <v>10</v>
      </c>
      <c r="C21" s="11">
        <v>11.41</v>
      </c>
      <c r="D21" s="11">
        <v>12.55</v>
      </c>
      <c r="E21" s="11">
        <v>8.25</v>
      </c>
      <c r="F21" s="11">
        <v>10.5</v>
      </c>
      <c r="G21" s="11">
        <v>10.5</v>
      </c>
      <c r="H21" s="10">
        <v>1374266000</v>
      </c>
    </row>
    <row r="22" spans="1:8" x14ac:dyDescent="0.25">
      <c r="A22" s="1">
        <v>44075</v>
      </c>
      <c r="B22" t="s">
        <v>10</v>
      </c>
      <c r="C22" s="11">
        <v>11.45</v>
      </c>
      <c r="D22" s="11">
        <v>13.4</v>
      </c>
      <c r="E22" s="11">
        <v>9.09</v>
      </c>
      <c r="F22" s="11">
        <v>12.01</v>
      </c>
      <c r="G22" s="11">
        <v>12.01</v>
      </c>
      <c r="H22" s="10">
        <v>1750440700</v>
      </c>
    </row>
    <row r="23" spans="1:8" x14ac:dyDescent="0.25">
      <c r="A23" s="1">
        <v>44105</v>
      </c>
      <c r="B23" t="s">
        <v>10</v>
      </c>
      <c r="C23" s="11">
        <v>19.05</v>
      </c>
      <c r="D23" s="11">
        <v>19.79</v>
      </c>
      <c r="E23" s="11">
        <v>10.01</v>
      </c>
      <c r="F23" s="11">
        <v>12.19</v>
      </c>
      <c r="G23" s="11">
        <v>12.19</v>
      </c>
      <c r="H23" s="10">
        <v>1304401000</v>
      </c>
    </row>
    <row r="24" spans="1:8" x14ac:dyDescent="0.25">
      <c r="A24" s="1">
        <v>44136</v>
      </c>
      <c r="B24" t="s">
        <v>10</v>
      </c>
      <c r="C24" s="11">
        <v>26.93</v>
      </c>
      <c r="D24" s="11">
        <v>30.78</v>
      </c>
      <c r="E24" s="11">
        <v>18.77</v>
      </c>
      <c r="F24" s="11">
        <v>19.05</v>
      </c>
      <c r="G24" s="11">
        <v>18.98</v>
      </c>
      <c r="H24" s="10">
        <v>262905900</v>
      </c>
    </row>
    <row r="25" spans="1:8" x14ac:dyDescent="0.25">
      <c r="A25" s="1">
        <v>44166</v>
      </c>
      <c r="B25" t="s">
        <v>10</v>
      </c>
      <c r="C25" s="11">
        <v>28.98</v>
      </c>
      <c r="D25" s="11">
        <v>29.3</v>
      </c>
      <c r="E25" s="11">
        <v>25.37</v>
      </c>
      <c r="F25" s="11">
        <v>26.84</v>
      </c>
      <c r="G25" s="11">
        <v>26.74</v>
      </c>
      <c r="H25" s="10">
        <v>226705600</v>
      </c>
    </row>
    <row r="26" spans="1:8" x14ac:dyDescent="0.25">
      <c r="A26" s="1">
        <v>43831</v>
      </c>
      <c r="B26" t="s">
        <v>11</v>
      </c>
      <c r="C26" s="11">
        <v>45.83</v>
      </c>
      <c r="D26" s="11">
        <v>51.31</v>
      </c>
      <c r="E26" s="11">
        <v>42.43</v>
      </c>
      <c r="F26" s="11">
        <v>43.25</v>
      </c>
      <c r="G26" s="11">
        <v>43.25</v>
      </c>
      <c r="H26" s="10">
        <v>379409800</v>
      </c>
    </row>
    <row r="27" spans="1:8" x14ac:dyDescent="0.25">
      <c r="A27" s="1">
        <v>43862</v>
      </c>
      <c r="B27" t="s">
        <v>11</v>
      </c>
      <c r="C27" s="11">
        <v>34.08</v>
      </c>
      <c r="D27" s="11">
        <v>46.76</v>
      </c>
      <c r="E27" s="11">
        <v>32.950000000000003</v>
      </c>
      <c r="F27" s="11">
        <v>45.05</v>
      </c>
      <c r="G27" s="11">
        <v>45.05</v>
      </c>
      <c r="H27" s="10">
        <v>443920300</v>
      </c>
    </row>
    <row r="28" spans="1:8" x14ac:dyDescent="0.25">
      <c r="A28" s="1">
        <v>43891</v>
      </c>
      <c r="B28" t="s">
        <v>11</v>
      </c>
      <c r="C28" s="11">
        <v>35.229999999999997</v>
      </c>
      <c r="D28" s="11">
        <v>38.1</v>
      </c>
      <c r="E28" s="11">
        <v>32.159999999999997</v>
      </c>
      <c r="F28" s="11">
        <v>33.86</v>
      </c>
      <c r="G28" s="11">
        <v>33.86</v>
      </c>
      <c r="H28" s="10">
        <v>493070800</v>
      </c>
    </row>
    <row r="29" spans="1:8" x14ac:dyDescent="0.25">
      <c r="A29" s="1">
        <v>43922</v>
      </c>
      <c r="B29" t="s">
        <v>11</v>
      </c>
      <c r="C29" s="11">
        <v>35.25</v>
      </c>
      <c r="D29" s="11">
        <v>39.770000000000003</v>
      </c>
      <c r="E29" s="11">
        <v>31.22</v>
      </c>
      <c r="F29" s="11">
        <v>34.75</v>
      </c>
      <c r="G29" s="11">
        <v>34.75</v>
      </c>
      <c r="H29" s="10">
        <v>587342300</v>
      </c>
    </row>
    <row r="30" spans="1:8" x14ac:dyDescent="0.25">
      <c r="A30" s="1">
        <v>43952</v>
      </c>
      <c r="B30" t="s">
        <v>11</v>
      </c>
      <c r="C30" s="11">
        <v>31.33</v>
      </c>
      <c r="D30" s="11">
        <v>39.86</v>
      </c>
      <c r="E30" s="11">
        <v>30.32</v>
      </c>
      <c r="F30" s="11">
        <v>36</v>
      </c>
      <c r="G30" s="11">
        <v>36</v>
      </c>
      <c r="H30" s="10">
        <v>759561000</v>
      </c>
    </row>
    <row r="31" spans="1:8" x14ac:dyDescent="0.25">
      <c r="A31" s="1">
        <v>43983</v>
      </c>
      <c r="B31" t="s">
        <v>11</v>
      </c>
      <c r="C31" s="11">
        <v>36.92</v>
      </c>
      <c r="D31" s="11">
        <v>38.369999999999997</v>
      </c>
      <c r="E31" s="11">
        <v>29.23</v>
      </c>
      <c r="F31" s="11">
        <v>31.38</v>
      </c>
      <c r="G31" s="11">
        <v>31.38</v>
      </c>
      <c r="H31" s="10">
        <v>1119286400</v>
      </c>
    </row>
    <row r="32" spans="1:8" x14ac:dyDescent="0.25">
      <c r="A32" s="1">
        <v>44013</v>
      </c>
      <c r="B32" t="s">
        <v>11</v>
      </c>
      <c r="C32" s="11">
        <v>28.19</v>
      </c>
      <c r="D32" s="11">
        <v>48.95</v>
      </c>
      <c r="E32" s="11">
        <v>27.95</v>
      </c>
      <c r="F32" s="11">
        <v>34.61</v>
      </c>
      <c r="G32" s="11">
        <v>34.61</v>
      </c>
      <c r="H32" s="10">
        <v>1791841200</v>
      </c>
    </row>
    <row r="33" spans="1:8" x14ac:dyDescent="0.25">
      <c r="A33" s="1">
        <v>44044</v>
      </c>
      <c r="B33" t="s">
        <v>11</v>
      </c>
      <c r="C33" s="11">
        <v>28.1</v>
      </c>
      <c r="D33" s="11">
        <v>32.75</v>
      </c>
      <c r="E33" s="11">
        <v>18.18</v>
      </c>
      <c r="F33" s="11">
        <v>28.04</v>
      </c>
      <c r="G33" s="11">
        <v>28.04</v>
      </c>
      <c r="H33" s="10">
        <v>1157715300</v>
      </c>
    </row>
    <row r="34" spans="1:8" x14ac:dyDescent="0.25">
      <c r="A34" s="1">
        <v>44075</v>
      </c>
      <c r="B34" t="s">
        <v>11</v>
      </c>
      <c r="C34" s="11">
        <v>29.51</v>
      </c>
      <c r="D34" s="11">
        <v>34.04</v>
      </c>
      <c r="E34" s="11">
        <v>21.56</v>
      </c>
      <c r="F34" s="11">
        <v>29.58</v>
      </c>
      <c r="G34" s="11">
        <v>29.58</v>
      </c>
      <c r="H34" s="10">
        <v>847463100</v>
      </c>
    </row>
    <row r="35" spans="1:8" x14ac:dyDescent="0.25">
      <c r="A35" s="1">
        <v>44105</v>
      </c>
      <c r="B35" t="s">
        <v>11</v>
      </c>
      <c r="C35" s="11">
        <v>61.13</v>
      </c>
      <c r="D35" s="11">
        <v>63.53</v>
      </c>
      <c r="E35" s="11">
        <v>17.8</v>
      </c>
      <c r="F35" s="11">
        <v>31.55</v>
      </c>
      <c r="G35" s="11">
        <v>31.55</v>
      </c>
      <c r="H35" s="10">
        <v>472476700</v>
      </c>
    </row>
    <row r="36" spans="1:8" x14ac:dyDescent="0.25">
      <c r="A36" s="1">
        <v>44136</v>
      </c>
      <c r="B36" t="s">
        <v>11</v>
      </c>
      <c r="C36" s="11">
        <v>75.489999999999995</v>
      </c>
      <c r="D36" s="11">
        <v>82.72</v>
      </c>
      <c r="E36" s="11">
        <v>60.83</v>
      </c>
      <c r="F36" s="11">
        <v>61.59</v>
      </c>
      <c r="G36" s="11">
        <v>61.59</v>
      </c>
      <c r="H36" s="10">
        <v>99928300</v>
      </c>
    </row>
    <row r="37" spans="1:8" x14ac:dyDescent="0.25">
      <c r="A37" s="1">
        <v>44166</v>
      </c>
      <c r="B37" t="s">
        <v>11</v>
      </c>
      <c r="C37" s="11">
        <v>89.57</v>
      </c>
      <c r="D37" s="11">
        <v>90.57</v>
      </c>
      <c r="E37" s="11">
        <v>74.44</v>
      </c>
      <c r="F37" s="11">
        <v>74.8</v>
      </c>
      <c r="G37" s="11">
        <v>74.8</v>
      </c>
      <c r="H37" s="10">
        <v>98401800</v>
      </c>
    </row>
    <row r="38" spans="1:8" x14ac:dyDescent="0.25">
      <c r="A38" s="1">
        <v>43831</v>
      </c>
      <c r="B38" t="s">
        <v>12</v>
      </c>
      <c r="C38" s="11">
        <v>46.55</v>
      </c>
      <c r="D38" s="11">
        <v>49.53</v>
      </c>
      <c r="E38" s="11">
        <v>44.45</v>
      </c>
      <c r="F38" s="11">
        <v>46.61</v>
      </c>
      <c r="G38" s="11">
        <v>44.05</v>
      </c>
      <c r="H38" s="10">
        <v>161173000</v>
      </c>
    </row>
    <row r="39" spans="1:8" x14ac:dyDescent="0.25">
      <c r="A39" s="1">
        <v>43862</v>
      </c>
      <c r="B39" t="s">
        <v>12</v>
      </c>
      <c r="C39" s="11">
        <v>39.93</v>
      </c>
      <c r="D39" s="11">
        <v>49.47</v>
      </c>
      <c r="E39" s="11">
        <v>37.950000000000003</v>
      </c>
      <c r="F39" s="11">
        <v>46.34</v>
      </c>
      <c r="G39" s="11">
        <v>43.8</v>
      </c>
      <c r="H39" s="10">
        <v>207593600</v>
      </c>
    </row>
    <row r="40" spans="1:8" x14ac:dyDescent="0.25">
      <c r="A40" s="1">
        <v>43891</v>
      </c>
      <c r="B40" t="s">
        <v>12</v>
      </c>
      <c r="C40" s="11">
        <v>37.96</v>
      </c>
      <c r="D40" s="11">
        <v>43.39</v>
      </c>
      <c r="E40" s="11">
        <v>36.049999999999997</v>
      </c>
      <c r="F40" s="11">
        <v>39.53</v>
      </c>
      <c r="G40" s="11">
        <v>37.36</v>
      </c>
      <c r="H40" s="10">
        <v>199321500</v>
      </c>
    </row>
    <row r="41" spans="1:8" x14ac:dyDescent="0.25">
      <c r="A41" s="1">
        <v>43922</v>
      </c>
      <c r="B41" t="s">
        <v>12</v>
      </c>
      <c r="C41" s="11">
        <v>36.840000000000003</v>
      </c>
      <c r="D41" s="11">
        <v>42.88</v>
      </c>
      <c r="E41" s="11">
        <v>35.82</v>
      </c>
      <c r="F41" s="11">
        <v>37.5</v>
      </c>
      <c r="G41" s="11">
        <v>35.44</v>
      </c>
      <c r="H41" s="10">
        <v>251989000</v>
      </c>
    </row>
    <row r="42" spans="1:8" x14ac:dyDescent="0.25">
      <c r="A42" s="1">
        <v>43952</v>
      </c>
      <c r="B42" t="s">
        <v>12</v>
      </c>
      <c r="C42" s="11">
        <v>30.75</v>
      </c>
      <c r="D42" s="11">
        <v>39.06</v>
      </c>
      <c r="E42" s="11">
        <v>30.3</v>
      </c>
      <c r="F42" s="11">
        <v>37.58</v>
      </c>
      <c r="G42" s="11">
        <v>35.520000000000003</v>
      </c>
      <c r="H42" s="10">
        <v>255736400</v>
      </c>
    </row>
    <row r="43" spans="1:8" x14ac:dyDescent="0.25">
      <c r="A43" s="1">
        <v>43983</v>
      </c>
      <c r="B43" t="s">
        <v>12</v>
      </c>
      <c r="C43" s="11">
        <v>35.29</v>
      </c>
      <c r="D43" s="11">
        <v>36.1</v>
      </c>
      <c r="E43" s="11">
        <v>30.24</v>
      </c>
      <c r="F43" s="11">
        <v>30.89</v>
      </c>
      <c r="G43" s="11">
        <v>29.19</v>
      </c>
      <c r="H43" s="10">
        <v>298878700</v>
      </c>
    </row>
    <row r="44" spans="1:8" x14ac:dyDescent="0.25">
      <c r="A44" s="1">
        <v>44013</v>
      </c>
      <c r="B44" t="s">
        <v>12</v>
      </c>
      <c r="C44" s="11">
        <v>32.299999999999997</v>
      </c>
      <c r="D44" s="11">
        <v>42.35</v>
      </c>
      <c r="E44" s="11">
        <v>30.94</v>
      </c>
      <c r="F44" s="11">
        <v>34.18</v>
      </c>
      <c r="G44" s="11">
        <v>32.299999999999997</v>
      </c>
      <c r="H44" s="10">
        <v>572792700</v>
      </c>
    </row>
    <row r="45" spans="1:8" x14ac:dyDescent="0.25">
      <c r="A45" s="1">
        <v>44044</v>
      </c>
      <c r="B45" t="s">
        <v>12</v>
      </c>
      <c r="C45" s="11">
        <v>30.5</v>
      </c>
      <c r="D45" s="11">
        <v>35.159999999999997</v>
      </c>
      <c r="E45" s="11">
        <v>22.47</v>
      </c>
      <c r="F45" s="11">
        <v>32.1</v>
      </c>
      <c r="G45" s="11">
        <v>30.34</v>
      </c>
      <c r="H45" s="10">
        <v>560121600</v>
      </c>
    </row>
    <row r="46" spans="1:8" x14ac:dyDescent="0.25">
      <c r="A46" s="1">
        <v>44075</v>
      </c>
      <c r="B46" t="s">
        <v>12</v>
      </c>
      <c r="C46" s="11">
        <v>34.049999999999997</v>
      </c>
      <c r="D46" s="11">
        <v>37.31</v>
      </c>
      <c r="E46" s="11">
        <v>28.25</v>
      </c>
      <c r="F46" s="11">
        <v>31.25</v>
      </c>
      <c r="G46" s="11">
        <v>29.53</v>
      </c>
      <c r="H46" s="10">
        <v>450738100</v>
      </c>
    </row>
    <row r="47" spans="1:8" x14ac:dyDescent="0.25">
      <c r="A47" s="1">
        <v>44105</v>
      </c>
      <c r="B47" t="s">
        <v>12</v>
      </c>
      <c r="C47" s="11">
        <v>46.54</v>
      </c>
      <c r="D47" s="11">
        <v>48.39</v>
      </c>
      <c r="E47" s="11">
        <v>29.15</v>
      </c>
      <c r="F47" s="11">
        <v>35.61</v>
      </c>
      <c r="G47" s="11">
        <v>33.53</v>
      </c>
      <c r="H47" s="10">
        <v>247156000</v>
      </c>
    </row>
    <row r="48" spans="1:8" x14ac:dyDescent="0.25">
      <c r="A48" s="1">
        <v>44136</v>
      </c>
      <c r="B48" t="s">
        <v>12</v>
      </c>
      <c r="C48" s="11">
        <v>55.41</v>
      </c>
      <c r="D48" s="11">
        <v>58.83</v>
      </c>
      <c r="E48" s="11">
        <v>44.98</v>
      </c>
      <c r="F48" s="11">
        <v>46.19</v>
      </c>
      <c r="G48" s="11">
        <v>43.49</v>
      </c>
      <c r="H48" s="10">
        <v>89591700</v>
      </c>
    </row>
    <row r="49" spans="1:8" x14ac:dyDescent="0.25">
      <c r="A49" s="1">
        <v>44166</v>
      </c>
      <c r="B49" t="s">
        <v>12</v>
      </c>
      <c r="C49" s="11">
        <v>54.38</v>
      </c>
      <c r="D49" s="11">
        <v>58.19</v>
      </c>
      <c r="E49" s="11">
        <v>51.85</v>
      </c>
      <c r="F49" s="11">
        <v>54.98</v>
      </c>
      <c r="G49" s="11">
        <v>51.76</v>
      </c>
      <c r="H49" s="10">
        <v>105167500</v>
      </c>
    </row>
    <row r="50" spans="1:8" x14ac:dyDescent="0.25">
      <c r="A50" s="1">
        <v>43831</v>
      </c>
      <c r="B50" t="s">
        <v>13</v>
      </c>
      <c r="C50" s="11">
        <v>15.46</v>
      </c>
      <c r="D50" s="11">
        <v>16.350000000000001</v>
      </c>
      <c r="E50" s="11">
        <v>13.86</v>
      </c>
      <c r="F50" s="11">
        <v>14.54</v>
      </c>
      <c r="G50" s="11">
        <v>14.54</v>
      </c>
      <c r="H50" s="10">
        <v>247412300</v>
      </c>
    </row>
    <row r="51" spans="1:8" x14ac:dyDescent="0.25">
      <c r="A51" s="1">
        <v>43862</v>
      </c>
      <c r="B51" t="s">
        <v>13</v>
      </c>
      <c r="C51" s="11">
        <v>11.97</v>
      </c>
      <c r="D51" s="11">
        <v>16.149999999999999</v>
      </c>
      <c r="E51" s="11">
        <v>11.68</v>
      </c>
      <c r="F51" s="11">
        <v>15.09</v>
      </c>
      <c r="G51" s="11">
        <v>15.09</v>
      </c>
      <c r="H51" s="10">
        <v>177578200</v>
      </c>
    </row>
    <row r="52" spans="1:8" x14ac:dyDescent="0.25">
      <c r="A52" s="1">
        <v>43891</v>
      </c>
      <c r="B52" t="s">
        <v>13</v>
      </c>
      <c r="C52" s="11">
        <v>11.51</v>
      </c>
      <c r="D52" s="11">
        <v>13.54</v>
      </c>
      <c r="E52" s="11">
        <v>10.95</v>
      </c>
      <c r="F52" s="11">
        <v>11.97</v>
      </c>
      <c r="G52" s="11">
        <v>11.97</v>
      </c>
      <c r="H52" s="10">
        <v>209770800</v>
      </c>
    </row>
    <row r="53" spans="1:8" x14ac:dyDescent="0.25">
      <c r="A53" s="1">
        <v>43922</v>
      </c>
      <c r="B53" t="s">
        <v>13</v>
      </c>
      <c r="C53" s="11">
        <v>11.34</v>
      </c>
      <c r="D53" s="11">
        <v>13.28</v>
      </c>
      <c r="E53" s="11">
        <v>10.93</v>
      </c>
      <c r="F53" s="11">
        <v>11.33</v>
      </c>
      <c r="G53" s="11">
        <v>11.33</v>
      </c>
      <c r="H53" s="10">
        <v>175491000</v>
      </c>
    </row>
    <row r="54" spans="1:8" x14ac:dyDescent="0.25">
      <c r="A54" s="1">
        <v>43952</v>
      </c>
      <c r="B54" t="s">
        <v>13</v>
      </c>
      <c r="C54" s="11">
        <v>10.24</v>
      </c>
      <c r="D54" s="11">
        <v>12.34</v>
      </c>
      <c r="E54" s="11">
        <v>9.81</v>
      </c>
      <c r="F54" s="11">
        <v>11.52</v>
      </c>
      <c r="G54" s="11">
        <v>11.52</v>
      </c>
      <c r="H54" s="10">
        <v>194555100</v>
      </c>
    </row>
    <row r="55" spans="1:8" x14ac:dyDescent="0.25">
      <c r="A55" s="1">
        <v>43983</v>
      </c>
      <c r="B55" t="s">
        <v>13</v>
      </c>
      <c r="C55" s="11">
        <v>11.32</v>
      </c>
      <c r="D55" s="11">
        <v>11.56</v>
      </c>
      <c r="E55" s="11">
        <v>9.7200000000000006</v>
      </c>
      <c r="F55" s="11">
        <v>10.34</v>
      </c>
      <c r="G55" s="11">
        <v>10.34</v>
      </c>
      <c r="H55" s="10">
        <v>258171400</v>
      </c>
    </row>
    <row r="56" spans="1:8" x14ac:dyDescent="0.25">
      <c r="A56" s="1">
        <v>44013</v>
      </c>
      <c r="B56" t="s">
        <v>13</v>
      </c>
      <c r="C56" s="11">
        <v>10.14</v>
      </c>
      <c r="D56" s="11">
        <v>15.62</v>
      </c>
      <c r="E56" s="11">
        <v>9.89</v>
      </c>
      <c r="F56" s="11">
        <v>10.9</v>
      </c>
      <c r="G56" s="11">
        <v>10.9</v>
      </c>
      <c r="H56" s="10">
        <v>497274400</v>
      </c>
    </row>
    <row r="57" spans="1:8" x14ac:dyDescent="0.25">
      <c r="A57" s="1">
        <v>44044</v>
      </c>
      <c r="B57" t="s">
        <v>13</v>
      </c>
      <c r="C57" s="11">
        <v>9.16</v>
      </c>
      <c r="D57" s="11">
        <v>11.8</v>
      </c>
      <c r="E57" s="11">
        <v>7.34</v>
      </c>
      <c r="F57" s="11">
        <v>10.07</v>
      </c>
      <c r="G57" s="11">
        <v>10.07</v>
      </c>
      <c r="H57" s="10">
        <v>339556300</v>
      </c>
    </row>
    <row r="58" spans="1:8" x14ac:dyDescent="0.25">
      <c r="A58" s="1">
        <v>44075</v>
      </c>
      <c r="B58" t="s">
        <v>13</v>
      </c>
      <c r="C58" s="11">
        <v>8.3000000000000007</v>
      </c>
      <c r="D58" s="11">
        <v>10.38</v>
      </c>
      <c r="E58" s="11">
        <v>7.22</v>
      </c>
      <c r="F58" s="11">
        <v>9.74</v>
      </c>
      <c r="G58" s="11">
        <v>9.74</v>
      </c>
      <c r="H58" s="10">
        <v>307581500</v>
      </c>
    </row>
    <row r="59" spans="1:8" x14ac:dyDescent="0.25">
      <c r="A59" s="1">
        <v>44105</v>
      </c>
      <c r="B59" t="s">
        <v>13</v>
      </c>
      <c r="C59" s="11">
        <v>15.82</v>
      </c>
      <c r="D59" s="11">
        <v>16.11</v>
      </c>
      <c r="E59" s="11">
        <v>6.61</v>
      </c>
      <c r="F59" s="11">
        <v>8.9499999999999993</v>
      </c>
      <c r="G59" s="11">
        <v>8.9499999999999993</v>
      </c>
      <c r="H59" s="10">
        <v>370571300</v>
      </c>
    </row>
    <row r="60" spans="1:8" x14ac:dyDescent="0.25">
      <c r="A60" s="1">
        <v>44136</v>
      </c>
      <c r="B60" t="s">
        <v>13</v>
      </c>
      <c r="C60" s="11">
        <v>19.98</v>
      </c>
      <c r="D60" s="11">
        <v>21.65</v>
      </c>
      <c r="E60" s="11">
        <v>15.42</v>
      </c>
      <c r="F60" s="11">
        <v>15.78</v>
      </c>
      <c r="G60" s="11">
        <v>15.78</v>
      </c>
      <c r="H60" s="10">
        <v>106852200</v>
      </c>
    </row>
    <row r="61" spans="1:8" x14ac:dyDescent="0.25">
      <c r="A61" s="1">
        <v>44166</v>
      </c>
      <c r="B61" t="s">
        <v>13</v>
      </c>
      <c r="C61" s="11">
        <v>18.899999999999999</v>
      </c>
      <c r="D61" s="11">
        <v>21.19</v>
      </c>
      <c r="E61" s="11">
        <v>18.100000000000001</v>
      </c>
      <c r="F61" s="11">
        <v>19.829999999999998</v>
      </c>
      <c r="G61" s="11">
        <v>19.829999999999998</v>
      </c>
      <c r="H61" s="10">
        <v>137336800</v>
      </c>
    </row>
    <row r="62" spans="1:8" x14ac:dyDescent="0.25">
      <c r="A62" s="1">
        <v>43831</v>
      </c>
      <c r="B62" t="s">
        <v>14</v>
      </c>
      <c r="C62" s="10">
        <v>18.794999999999998</v>
      </c>
      <c r="D62" s="10">
        <v>21.18</v>
      </c>
      <c r="E62" s="10">
        <v>15.772500000000001</v>
      </c>
      <c r="F62" s="10">
        <v>17.077500000000001</v>
      </c>
      <c r="G62" s="10">
        <v>17.077500000000001</v>
      </c>
      <c r="H62" s="10">
        <v>139211400</v>
      </c>
    </row>
    <row r="63" spans="1:8" x14ac:dyDescent="0.25">
      <c r="A63" s="1">
        <v>43862</v>
      </c>
      <c r="B63" t="s">
        <v>14</v>
      </c>
      <c r="C63" s="10">
        <v>11.145</v>
      </c>
      <c r="D63" s="10">
        <v>19.462499999999999</v>
      </c>
      <c r="E63" s="10">
        <v>10.86</v>
      </c>
      <c r="F63" s="10">
        <v>18.524999999999999</v>
      </c>
      <c r="G63" s="10">
        <v>18.524999999999999</v>
      </c>
      <c r="H63" s="10">
        <v>151784700</v>
      </c>
    </row>
    <row r="64" spans="1:8" x14ac:dyDescent="0.25">
      <c r="A64" s="1">
        <v>43891</v>
      </c>
      <c r="B64" t="s">
        <v>14</v>
      </c>
      <c r="C64" s="10">
        <v>11.67</v>
      </c>
      <c r="D64" s="10">
        <v>12.982499999999998</v>
      </c>
      <c r="E64" s="10">
        <v>10.875</v>
      </c>
      <c r="F64" s="10">
        <v>11.047499999999999</v>
      </c>
      <c r="G64" s="10">
        <v>11.047499999999999</v>
      </c>
      <c r="H64" s="10">
        <v>86962400</v>
      </c>
    </row>
    <row r="65" spans="1:8" x14ac:dyDescent="0.25">
      <c r="A65" s="1">
        <v>43922</v>
      </c>
      <c r="B65" t="s">
        <v>14</v>
      </c>
      <c r="C65" s="10">
        <v>13.080000000000002</v>
      </c>
      <c r="D65" s="10">
        <v>14.61</v>
      </c>
      <c r="E65" s="10">
        <v>11.407500000000001</v>
      </c>
      <c r="F65" s="10">
        <v>11.7675</v>
      </c>
      <c r="G65" s="10">
        <v>11.7675</v>
      </c>
      <c r="H65" s="10">
        <v>104452200</v>
      </c>
    </row>
    <row r="66" spans="1:8" x14ac:dyDescent="0.25">
      <c r="A66" s="1">
        <v>43952</v>
      </c>
      <c r="B66" t="s">
        <v>14</v>
      </c>
      <c r="C66" s="10">
        <v>11.58</v>
      </c>
      <c r="D66" s="10">
        <v>13.649999999999999</v>
      </c>
      <c r="E66" s="10">
        <v>11.265000000000001</v>
      </c>
      <c r="F66" s="10">
        <v>13.200000000000001</v>
      </c>
      <c r="G66" s="10">
        <v>13.200000000000001</v>
      </c>
      <c r="H66" s="10">
        <v>98943100</v>
      </c>
    </row>
    <row r="67" spans="1:8" x14ac:dyDescent="0.25">
      <c r="A67" s="1">
        <v>43983</v>
      </c>
      <c r="B67" t="s">
        <v>14</v>
      </c>
      <c r="C67" s="10">
        <v>12.945</v>
      </c>
      <c r="D67" s="10">
        <v>13.837499999999999</v>
      </c>
      <c r="E67" s="10">
        <v>11.265000000000001</v>
      </c>
      <c r="F67" s="10">
        <v>11.3325</v>
      </c>
      <c r="G67" s="10">
        <v>11.3325</v>
      </c>
      <c r="H67" s="10">
        <v>92539100</v>
      </c>
    </row>
    <row r="68" spans="1:8" x14ac:dyDescent="0.25">
      <c r="A68" s="1">
        <v>44013</v>
      </c>
      <c r="B68" t="s">
        <v>14</v>
      </c>
      <c r="C68" s="10">
        <v>11.9925</v>
      </c>
      <c r="D68" s="10">
        <v>17.662500000000001</v>
      </c>
      <c r="E68" s="10">
        <v>11.7075</v>
      </c>
      <c r="F68" s="10">
        <v>12.712499999999999</v>
      </c>
      <c r="G68" s="10">
        <v>12.712499999999999</v>
      </c>
      <c r="H68" s="10">
        <v>201540600</v>
      </c>
    </row>
    <row r="69" spans="1:8" x14ac:dyDescent="0.25">
      <c r="A69" s="1">
        <v>44044</v>
      </c>
      <c r="B69" t="s">
        <v>14</v>
      </c>
      <c r="C69" s="10">
        <v>14.625</v>
      </c>
      <c r="D69" s="10">
        <v>14.669999999999998</v>
      </c>
      <c r="E69" s="10">
        <v>9.6000000000000014</v>
      </c>
      <c r="F69" s="10">
        <v>11.925000000000001</v>
      </c>
      <c r="G69" s="10">
        <v>11.925000000000001</v>
      </c>
      <c r="H69" s="10">
        <v>138984200</v>
      </c>
    </row>
    <row r="70" spans="1:8" x14ac:dyDescent="0.25">
      <c r="A70" s="1">
        <v>44075</v>
      </c>
      <c r="B70" t="s">
        <v>14</v>
      </c>
      <c r="C70" s="10">
        <v>11.475000000000001</v>
      </c>
      <c r="D70" s="10">
        <v>17.085000000000001</v>
      </c>
      <c r="E70" s="10">
        <v>10.147499999999999</v>
      </c>
      <c r="F70" s="10">
        <v>15.18</v>
      </c>
      <c r="G70" s="10">
        <v>15.18</v>
      </c>
      <c r="H70" s="10">
        <v>130968100</v>
      </c>
    </row>
    <row r="71" spans="1:8" x14ac:dyDescent="0.25">
      <c r="A71" s="1">
        <v>44105</v>
      </c>
      <c r="B71" t="s">
        <v>14</v>
      </c>
      <c r="C71" s="10">
        <v>25.799999999999997</v>
      </c>
      <c r="D71" s="10">
        <v>27.487499999999997</v>
      </c>
      <c r="E71" s="10">
        <v>6.9450000000000003</v>
      </c>
      <c r="F71" s="10">
        <v>11.8125</v>
      </c>
      <c r="G71" s="10">
        <v>11.8125</v>
      </c>
      <c r="H71" s="10">
        <v>146927200</v>
      </c>
    </row>
    <row r="72" spans="1:8" x14ac:dyDescent="0.25">
      <c r="A72" s="1">
        <v>44136</v>
      </c>
      <c r="B72" t="s">
        <v>14</v>
      </c>
      <c r="C72" s="10">
        <v>33.277499999999996</v>
      </c>
      <c r="D72" s="10">
        <v>36.045000000000002</v>
      </c>
      <c r="E72" s="10">
        <v>23.752500000000001</v>
      </c>
      <c r="F72" s="10">
        <v>25.6875</v>
      </c>
      <c r="G72" s="10">
        <v>25.6875</v>
      </c>
      <c r="H72" s="10">
        <v>43280700</v>
      </c>
    </row>
    <row r="73" spans="1:8" x14ac:dyDescent="0.25">
      <c r="A73" s="1">
        <v>44166</v>
      </c>
      <c r="B73" t="s">
        <v>14</v>
      </c>
      <c r="C73" s="10">
        <v>36.54</v>
      </c>
      <c r="D73" s="10">
        <v>39.532499999999999</v>
      </c>
      <c r="E73" s="10">
        <v>32.549999999999997</v>
      </c>
      <c r="F73" s="10">
        <v>33.247500000000002</v>
      </c>
      <c r="G73" s="10">
        <v>33.247500000000002</v>
      </c>
      <c r="H73" s="10">
        <v>34299600</v>
      </c>
    </row>
    <row r="74" spans="1:8" x14ac:dyDescent="0.25">
      <c r="A74" s="1">
        <v>43831</v>
      </c>
      <c r="B74" t="s">
        <v>15</v>
      </c>
      <c r="C74" s="11">
        <v>0.1066</v>
      </c>
      <c r="D74" s="11">
        <v>0.13159999999999999</v>
      </c>
      <c r="E74" s="11">
        <v>0.1</v>
      </c>
      <c r="F74" s="11">
        <v>0.11</v>
      </c>
      <c r="G74" s="11">
        <v>0.11</v>
      </c>
      <c r="H74" s="10">
        <v>962860</v>
      </c>
    </row>
    <row r="75" spans="1:8" x14ac:dyDescent="0.25">
      <c r="A75" s="1">
        <v>43862</v>
      </c>
      <c r="B75" t="s">
        <v>15</v>
      </c>
      <c r="C75" s="11">
        <v>0.1019</v>
      </c>
      <c r="D75" s="11">
        <v>0.1429</v>
      </c>
      <c r="E75" s="11">
        <v>0.1019</v>
      </c>
      <c r="F75" s="11">
        <v>0.11</v>
      </c>
      <c r="G75" s="11">
        <v>0.11</v>
      </c>
      <c r="H75" s="10">
        <v>646425</v>
      </c>
    </row>
    <row r="76" spans="1:8" x14ac:dyDescent="0.25">
      <c r="A76" s="1">
        <v>43891</v>
      </c>
      <c r="B76" t="s">
        <v>15</v>
      </c>
      <c r="C76" s="11">
        <v>0.1</v>
      </c>
      <c r="D76" s="11">
        <v>0.1164</v>
      </c>
      <c r="E76" s="11">
        <v>9.7500000000000003E-2</v>
      </c>
      <c r="F76" s="11">
        <v>0.1019</v>
      </c>
      <c r="G76" s="11">
        <v>0.1019</v>
      </c>
      <c r="H76" s="10">
        <v>39804</v>
      </c>
    </row>
    <row r="77" spans="1:8" x14ac:dyDescent="0.25">
      <c r="A77" s="1">
        <v>43922</v>
      </c>
      <c r="B77" t="s">
        <v>15</v>
      </c>
      <c r="C77" s="11">
        <v>0.1055</v>
      </c>
      <c r="D77" s="11">
        <v>0.1125</v>
      </c>
      <c r="E77" s="11">
        <v>0.1</v>
      </c>
      <c r="F77" s="11">
        <v>0.1</v>
      </c>
      <c r="G77" s="11">
        <v>0.1</v>
      </c>
      <c r="H77" s="10">
        <v>43047</v>
      </c>
    </row>
    <row r="78" spans="1:8" x14ac:dyDescent="0.25">
      <c r="A78" s="1">
        <v>43952</v>
      </c>
      <c r="B78" t="s">
        <v>15</v>
      </c>
      <c r="C78" s="11">
        <v>0.11600000000000001</v>
      </c>
      <c r="D78" s="11">
        <v>0.14000000000000001</v>
      </c>
      <c r="E78" s="11">
        <v>0.105</v>
      </c>
      <c r="F78" s="11">
        <v>0.11</v>
      </c>
      <c r="G78" s="11">
        <v>0.11</v>
      </c>
      <c r="H78" s="10">
        <v>22885</v>
      </c>
    </row>
    <row r="79" spans="1:8" x14ac:dyDescent="0.25">
      <c r="A79" s="1">
        <v>43983</v>
      </c>
      <c r="B79" t="s">
        <v>15</v>
      </c>
      <c r="C79" s="11">
        <v>0.13</v>
      </c>
      <c r="D79" s="11">
        <v>0.14000000000000001</v>
      </c>
      <c r="E79" s="11">
        <v>9.5000000000000001E-2</v>
      </c>
      <c r="F79" s="11">
        <v>0.1118</v>
      </c>
      <c r="G79" s="11">
        <v>0.1118</v>
      </c>
      <c r="H79" s="10">
        <v>217399</v>
      </c>
    </row>
    <row r="80" spans="1:8" x14ac:dyDescent="0.25">
      <c r="A80" s="1">
        <v>44013</v>
      </c>
      <c r="B80" t="s">
        <v>15</v>
      </c>
      <c r="C80" s="11">
        <v>0.15640000000000001</v>
      </c>
      <c r="D80" s="11">
        <v>0.1641</v>
      </c>
      <c r="E80" s="11">
        <v>0.1182</v>
      </c>
      <c r="F80" s="11">
        <v>0.13</v>
      </c>
      <c r="G80" s="11">
        <v>0.13</v>
      </c>
      <c r="H80" s="10">
        <v>323987</v>
      </c>
    </row>
    <row r="81" spans="1:8" x14ac:dyDescent="0.25">
      <c r="A81" s="1">
        <v>44044</v>
      </c>
      <c r="B81" t="s">
        <v>15</v>
      </c>
      <c r="C81" s="11">
        <v>0.24</v>
      </c>
      <c r="D81" s="11">
        <v>0.24</v>
      </c>
      <c r="E81" s="11">
        <v>0.15</v>
      </c>
      <c r="F81" s="11">
        <v>0.15740000000000001</v>
      </c>
      <c r="G81" s="11">
        <v>0.15740000000000001</v>
      </c>
      <c r="H81" s="10">
        <v>33606</v>
      </c>
    </row>
    <row r="82" spans="1:8" x14ac:dyDescent="0.25">
      <c r="A82" s="1">
        <v>44075</v>
      </c>
      <c r="B82" t="s">
        <v>15</v>
      </c>
      <c r="C82" s="11">
        <v>0.1179</v>
      </c>
      <c r="D82" s="11">
        <v>0.28999999999999998</v>
      </c>
      <c r="E82" s="11">
        <v>9.9299999999999999E-2</v>
      </c>
      <c r="F82" s="11">
        <v>0.24</v>
      </c>
      <c r="G82" s="11">
        <v>0.24</v>
      </c>
      <c r="H82" s="10">
        <v>83217</v>
      </c>
    </row>
    <row r="83" spans="1:8" x14ac:dyDescent="0.25">
      <c r="A83" s="1">
        <v>44105</v>
      </c>
      <c r="B83" t="s">
        <v>15</v>
      </c>
      <c r="C83" s="11">
        <v>0.1303</v>
      </c>
      <c r="D83" s="11">
        <v>0.1678</v>
      </c>
      <c r="E83" s="11">
        <v>0.08</v>
      </c>
      <c r="F83" s="11">
        <v>0.1212</v>
      </c>
      <c r="G83" s="11">
        <v>0.1212</v>
      </c>
      <c r="H83" s="10">
        <v>179455</v>
      </c>
    </row>
    <row r="84" spans="1:8" x14ac:dyDescent="0.25">
      <c r="A84" s="1">
        <v>44136</v>
      </c>
      <c r="B84" t="s">
        <v>15</v>
      </c>
      <c r="C84" s="11">
        <v>0.20830000000000001</v>
      </c>
      <c r="D84" s="11">
        <v>0.20830000000000001</v>
      </c>
      <c r="E84" s="11">
        <v>0.1421</v>
      </c>
      <c r="F84" s="11">
        <v>0.1421</v>
      </c>
      <c r="G84" s="11">
        <v>0.1421</v>
      </c>
      <c r="H84" s="10">
        <v>6200</v>
      </c>
    </row>
    <row r="85" spans="1:8" x14ac:dyDescent="0.25">
      <c r="A85" s="1">
        <v>44166</v>
      </c>
      <c r="B85" t="s">
        <v>15</v>
      </c>
      <c r="C85" s="11">
        <v>0.24</v>
      </c>
      <c r="D85" s="11">
        <v>0.24</v>
      </c>
      <c r="E85" s="11">
        <v>0.2</v>
      </c>
      <c r="F85" s="11">
        <v>0.20830000000000001</v>
      </c>
      <c r="G85" s="11">
        <v>0.20830000000000001</v>
      </c>
      <c r="H85" s="10">
        <v>17600</v>
      </c>
    </row>
    <row r="86" spans="1:8" x14ac:dyDescent="0.25">
      <c r="A86" s="1">
        <v>43831</v>
      </c>
      <c r="B86" t="s">
        <v>16</v>
      </c>
      <c r="C86" s="10">
        <v>4.4915999999999991</v>
      </c>
      <c r="D86" s="10">
        <v>4.8335999999999997</v>
      </c>
      <c r="E86" s="10">
        <v>4.2636000000000003</v>
      </c>
      <c r="F86" s="10">
        <v>4.4231999999999996</v>
      </c>
      <c r="G86" s="10">
        <v>4.0697999999999999</v>
      </c>
      <c r="H86" s="10">
        <v>0</v>
      </c>
    </row>
    <row r="87" spans="1:8" x14ac:dyDescent="0.25">
      <c r="A87" s="1">
        <v>43862</v>
      </c>
      <c r="B87" t="s">
        <v>16</v>
      </c>
      <c r="C87" s="10">
        <v>3.3515999999999995</v>
      </c>
      <c r="D87" s="10">
        <v>4.7651999999999992</v>
      </c>
      <c r="E87" s="10">
        <v>3.3287999999999998</v>
      </c>
      <c r="F87" s="10">
        <v>4.4915999999999991</v>
      </c>
      <c r="G87" s="10">
        <v>4.1381999999999994</v>
      </c>
      <c r="H87" s="10">
        <v>0</v>
      </c>
    </row>
    <row r="88" spans="1:8" x14ac:dyDescent="0.25">
      <c r="A88" s="1">
        <v>43891</v>
      </c>
      <c r="B88" t="s">
        <v>16</v>
      </c>
      <c r="C88" s="10">
        <v>3.4655999999999998</v>
      </c>
      <c r="D88" s="10">
        <v>3.7163999999999993</v>
      </c>
      <c r="E88" s="10">
        <v>3.2603999999999997</v>
      </c>
      <c r="F88" s="10">
        <v>3.3743999999999996</v>
      </c>
      <c r="G88" s="10">
        <v>3.1008</v>
      </c>
      <c r="H88" s="10">
        <v>0</v>
      </c>
    </row>
    <row r="89" spans="1:8" x14ac:dyDescent="0.25">
      <c r="A89" s="1">
        <v>43922</v>
      </c>
      <c r="B89" t="s">
        <v>16</v>
      </c>
      <c r="C89" s="10">
        <v>3.8075999999999994</v>
      </c>
      <c r="D89" s="10">
        <v>3.9443999999999995</v>
      </c>
      <c r="E89" s="10">
        <v>3.3743999999999996</v>
      </c>
      <c r="F89" s="10">
        <v>3.5111999999999997</v>
      </c>
      <c r="G89" s="10">
        <v>3.2262</v>
      </c>
      <c r="H89" s="10">
        <v>0</v>
      </c>
    </row>
    <row r="90" spans="1:8" x14ac:dyDescent="0.25">
      <c r="A90" s="1">
        <v>43952</v>
      </c>
      <c r="B90" t="s">
        <v>16</v>
      </c>
      <c r="C90" s="10">
        <v>4.2408000000000001</v>
      </c>
      <c r="D90" s="10">
        <v>5.8709999999999996</v>
      </c>
      <c r="E90" s="10">
        <v>3.4655999999999998</v>
      </c>
      <c r="F90" s="10">
        <v>3.8303999999999996</v>
      </c>
      <c r="G90" s="10">
        <v>3.3515999999999995</v>
      </c>
      <c r="H90" s="10">
        <v>0</v>
      </c>
    </row>
    <row r="91" spans="1:8" x14ac:dyDescent="0.25">
      <c r="A91" s="1">
        <v>43983</v>
      </c>
      <c r="B91" t="s">
        <v>16</v>
      </c>
      <c r="C91" s="10">
        <v>4.8792</v>
      </c>
      <c r="D91" s="10">
        <v>5.1071999999999997</v>
      </c>
      <c r="E91" s="10">
        <v>3.4883999999999999</v>
      </c>
      <c r="F91" s="10">
        <v>4.4459999999999997</v>
      </c>
      <c r="G91" s="10">
        <v>3.8874</v>
      </c>
      <c r="H91" s="10">
        <v>350</v>
      </c>
    </row>
    <row r="92" spans="1:8" x14ac:dyDescent="0.25">
      <c r="A92" s="1">
        <v>44013</v>
      </c>
      <c r="B92" t="s">
        <v>16</v>
      </c>
      <c r="C92" s="10">
        <v>5.1527999999999992</v>
      </c>
      <c r="D92" s="10">
        <v>6.4409999999999998</v>
      </c>
      <c r="E92" s="10">
        <v>4.9019999999999992</v>
      </c>
      <c r="F92" s="10">
        <v>4.9019999999999992</v>
      </c>
      <c r="G92" s="10">
        <v>4.2863999999999995</v>
      </c>
      <c r="H92" s="10">
        <v>0</v>
      </c>
    </row>
    <row r="93" spans="1:8" x14ac:dyDescent="0.25">
      <c r="A93" s="1">
        <v>44044</v>
      </c>
      <c r="B93" t="s">
        <v>16</v>
      </c>
      <c r="C93" s="10">
        <v>6.0419999999999989</v>
      </c>
      <c r="D93" s="10">
        <v>6.3839999999999995</v>
      </c>
      <c r="E93" s="10">
        <v>4.8335999999999997</v>
      </c>
      <c r="F93" s="10">
        <v>5.1527999999999992</v>
      </c>
      <c r="G93" s="10">
        <v>4.5143999999999993</v>
      </c>
      <c r="H93" s="10">
        <v>6400</v>
      </c>
    </row>
    <row r="94" spans="1:8" x14ac:dyDescent="0.25">
      <c r="A94" s="1">
        <v>44075</v>
      </c>
      <c r="B94" t="s">
        <v>16</v>
      </c>
      <c r="C94" s="10">
        <v>5.4491999999999994</v>
      </c>
      <c r="D94" s="10">
        <v>6.3269999999999991</v>
      </c>
      <c r="E94" s="10">
        <v>5.3351999999999995</v>
      </c>
      <c r="F94" s="10">
        <v>6.0419999999999989</v>
      </c>
      <c r="G94" s="10">
        <v>5.2895999999999992</v>
      </c>
      <c r="H94" s="10">
        <v>0</v>
      </c>
    </row>
    <row r="95" spans="1:8" x14ac:dyDescent="0.25">
      <c r="A95" s="1">
        <v>44105</v>
      </c>
      <c r="B95" t="s">
        <v>16</v>
      </c>
      <c r="C95" s="10">
        <v>6.4979999999999993</v>
      </c>
      <c r="D95" s="10">
        <v>7.0679999999999996</v>
      </c>
      <c r="E95" s="10">
        <v>5.2211999999999996</v>
      </c>
      <c r="F95" s="10">
        <v>5.5404</v>
      </c>
      <c r="G95" s="10">
        <v>4.8563999999999989</v>
      </c>
      <c r="H95" s="10">
        <v>3200</v>
      </c>
    </row>
    <row r="96" spans="1:8" x14ac:dyDescent="0.25">
      <c r="A96" s="1">
        <v>44136</v>
      </c>
      <c r="B96" t="s">
        <v>16</v>
      </c>
      <c r="C96" s="10">
        <v>6.4409999999999998</v>
      </c>
      <c r="D96" s="10">
        <v>7.1819999999999995</v>
      </c>
      <c r="E96" s="10">
        <v>6.4409999999999998</v>
      </c>
      <c r="F96" s="10">
        <v>6.4979999999999993</v>
      </c>
      <c r="G96" s="10">
        <v>5.6886000000000001</v>
      </c>
      <c r="H96" s="10">
        <v>700</v>
      </c>
    </row>
    <row r="97" spans="1:8" x14ac:dyDescent="0.25">
      <c r="A97" s="1">
        <v>44166</v>
      </c>
      <c r="B97" t="s">
        <v>16</v>
      </c>
      <c r="C97" s="10">
        <v>7.4099999999999993</v>
      </c>
      <c r="D97" s="10">
        <v>7.6949999999999994</v>
      </c>
      <c r="E97" s="10">
        <v>6.2130000000000001</v>
      </c>
      <c r="F97" s="10">
        <v>6.4979999999999993</v>
      </c>
      <c r="G97" s="10">
        <v>5.6886000000000001</v>
      </c>
      <c r="H97" s="10">
        <v>0</v>
      </c>
    </row>
    <row r="98" spans="1:8" x14ac:dyDescent="0.25">
      <c r="A98" s="1">
        <v>43831</v>
      </c>
      <c r="B98" t="s">
        <v>17</v>
      </c>
      <c r="C98" s="10">
        <v>18.239999999999998</v>
      </c>
      <c r="D98" s="10">
        <v>18.695999999999998</v>
      </c>
      <c r="E98" s="10">
        <v>16.757999999999999</v>
      </c>
      <c r="F98" s="10">
        <v>17.783999999999999</v>
      </c>
      <c r="G98" s="10">
        <v>10.5222</v>
      </c>
      <c r="H98" s="10">
        <v>2932</v>
      </c>
    </row>
    <row r="99" spans="1:8" x14ac:dyDescent="0.25">
      <c r="A99" s="1">
        <v>43862</v>
      </c>
      <c r="B99" t="s">
        <v>17</v>
      </c>
      <c r="C99" s="10">
        <v>17.213999999999999</v>
      </c>
      <c r="D99" s="10">
        <v>19.607999999999997</v>
      </c>
      <c r="E99" s="10">
        <v>14.706</v>
      </c>
      <c r="F99" s="10">
        <v>17.897999999999996</v>
      </c>
      <c r="G99" s="10">
        <v>10.590599999999998</v>
      </c>
      <c r="H99" s="10">
        <v>2648</v>
      </c>
    </row>
    <row r="100" spans="1:8" x14ac:dyDescent="0.25">
      <c r="A100" s="1">
        <v>43891</v>
      </c>
      <c r="B100" t="s">
        <v>17</v>
      </c>
      <c r="C100" s="10">
        <v>18.353999999999999</v>
      </c>
      <c r="D100" s="10">
        <v>19.037999999999997</v>
      </c>
      <c r="E100" s="10">
        <v>16.872</v>
      </c>
      <c r="F100" s="10">
        <v>16.872</v>
      </c>
      <c r="G100" s="10">
        <v>9.9863999999999997</v>
      </c>
      <c r="H100" s="10">
        <v>889</v>
      </c>
    </row>
    <row r="101" spans="1:8" x14ac:dyDescent="0.25">
      <c r="A101" s="1">
        <v>43922</v>
      </c>
      <c r="B101" t="s">
        <v>17</v>
      </c>
      <c r="C101" s="10">
        <v>18.923999999999999</v>
      </c>
      <c r="D101" s="10">
        <v>20.52</v>
      </c>
      <c r="E101" s="10">
        <v>18.012</v>
      </c>
      <c r="F101" s="10">
        <v>18.012</v>
      </c>
      <c r="G101" s="10">
        <v>10.658999999999999</v>
      </c>
      <c r="H101" s="10">
        <v>1151</v>
      </c>
    </row>
    <row r="102" spans="1:8" x14ac:dyDescent="0.25">
      <c r="A102" s="1">
        <v>43952</v>
      </c>
      <c r="B102" t="s">
        <v>17</v>
      </c>
      <c r="C102" s="10">
        <v>15.503999999999998</v>
      </c>
      <c r="D102" s="10">
        <v>19.151999999999997</v>
      </c>
      <c r="E102" s="10">
        <v>15.503999999999998</v>
      </c>
      <c r="F102" s="10">
        <v>19.151999999999997</v>
      </c>
      <c r="G102" s="10">
        <v>11.331599999999998</v>
      </c>
      <c r="H102" s="10">
        <v>711</v>
      </c>
    </row>
    <row r="103" spans="1:8" x14ac:dyDescent="0.25">
      <c r="A103" s="1">
        <v>43983</v>
      </c>
      <c r="B103" t="s">
        <v>17</v>
      </c>
      <c r="C103" s="10">
        <v>17.783999999999999</v>
      </c>
      <c r="D103" s="10">
        <v>19.037999999999997</v>
      </c>
      <c r="E103" s="10">
        <v>15.617999999999999</v>
      </c>
      <c r="F103" s="10">
        <v>15.617999999999999</v>
      </c>
      <c r="G103" s="10">
        <v>9.2453999999999983</v>
      </c>
      <c r="H103" s="10">
        <v>1390</v>
      </c>
    </row>
    <row r="104" spans="1:8" x14ac:dyDescent="0.25">
      <c r="A104" s="1">
        <v>44013</v>
      </c>
      <c r="B104" t="s">
        <v>17</v>
      </c>
      <c r="C104" s="10">
        <v>20.52</v>
      </c>
      <c r="D104" s="10">
        <v>22.799999999999997</v>
      </c>
      <c r="E104" s="10">
        <v>17.897999999999996</v>
      </c>
      <c r="F104" s="10">
        <v>18.353999999999999</v>
      </c>
      <c r="G104" s="10">
        <v>10.864199999999999</v>
      </c>
      <c r="H104" s="10">
        <v>3061</v>
      </c>
    </row>
    <row r="105" spans="1:8" x14ac:dyDescent="0.25">
      <c r="A105" s="1">
        <v>44044</v>
      </c>
      <c r="B105" t="s">
        <v>17</v>
      </c>
      <c r="C105" s="10">
        <v>19.38</v>
      </c>
      <c r="D105" s="10">
        <v>21.431999999999999</v>
      </c>
      <c r="E105" s="10">
        <v>17.213999999999999</v>
      </c>
      <c r="F105" s="10">
        <v>20.52</v>
      </c>
      <c r="G105" s="10">
        <v>12.141</v>
      </c>
      <c r="H105" s="10">
        <v>4134</v>
      </c>
    </row>
    <row r="106" spans="1:8" x14ac:dyDescent="0.25">
      <c r="A106" s="1">
        <v>44075</v>
      </c>
      <c r="B106" t="s">
        <v>17</v>
      </c>
      <c r="C106" s="10">
        <v>18.582000000000001</v>
      </c>
      <c r="D106" s="10">
        <v>19.607999999999997</v>
      </c>
      <c r="E106" s="10">
        <v>16.757999999999999</v>
      </c>
      <c r="F106" s="10">
        <v>19.38</v>
      </c>
      <c r="G106" s="10">
        <v>11.468399999999999</v>
      </c>
      <c r="H106" s="10">
        <v>1834</v>
      </c>
    </row>
    <row r="107" spans="1:8" x14ac:dyDescent="0.25">
      <c r="A107" s="1">
        <v>44105</v>
      </c>
      <c r="B107" t="s">
        <v>17</v>
      </c>
      <c r="C107" s="10">
        <v>25.307999999999996</v>
      </c>
      <c r="D107" s="10">
        <v>25.535999999999998</v>
      </c>
      <c r="E107" s="10">
        <v>18.467999999999996</v>
      </c>
      <c r="F107" s="10">
        <v>19.38</v>
      </c>
      <c r="G107" s="10">
        <v>11.468399999999999</v>
      </c>
      <c r="H107" s="10">
        <v>1810</v>
      </c>
    </row>
    <row r="108" spans="1:8" x14ac:dyDescent="0.25">
      <c r="A108" s="1">
        <v>44136</v>
      </c>
      <c r="B108" t="s">
        <v>17</v>
      </c>
      <c r="C108" s="10">
        <v>28.727999999999998</v>
      </c>
      <c r="D108" s="10">
        <v>30.095999999999997</v>
      </c>
      <c r="E108" s="10">
        <v>25.08</v>
      </c>
      <c r="F108" s="10">
        <v>25.535999999999998</v>
      </c>
      <c r="G108" s="10">
        <v>15.104999999999999</v>
      </c>
      <c r="H108" s="10">
        <v>3334</v>
      </c>
    </row>
    <row r="109" spans="1:8" x14ac:dyDescent="0.25">
      <c r="A109" s="1">
        <v>44166</v>
      </c>
      <c r="B109" t="s">
        <v>17</v>
      </c>
      <c r="C109" s="10">
        <v>31.463999999999999</v>
      </c>
      <c r="D109" s="10">
        <v>32.375999999999998</v>
      </c>
      <c r="E109" s="10">
        <v>29.411999999999999</v>
      </c>
      <c r="F109" s="10">
        <v>29.411999999999999</v>
      </c>
      <c r="G109" s="10">
        <v>17.3964</v>
      </c>
      <c r="H109" s="10">
        <v>350</v>
      </c>
    </row>
    <row r="110" spans="1:8" x14ac:dyDescent="0.25">
      <c r="A110" s="1">
        <v>43831</v>
      </c>
      <c r="B110" t="s">
        <v>18</v>
      </c>
      <c r="C110" s="10">
        <v>0.74549999999999994</v>
      </c>
      <c r="D110" s="10">
        <v>0.78450000000000009</v>
      </c>
      <c r="E110" s="10">
        <v>0.66749999999999998</v>
      </c>
      <c r="F110" s="10">
        <v>0.70199999999999996</v>
      </c>
      <c r="G110" s="10">
        <v>0.70199999999999996</v>
      </c>
      <c r="H110" s="10">
        <v>836145185</v>
      </c>
    </row>
    <row r="111" spans="1:8" x14ac:dyDescent="0.25">
      <c r="A111" s="1">
        <v>43862</v>
      </c>
      <c r="B111" t="s">
        <v>18</v>
      </c>
      <c r="C111" s="10">
        <v>0.68699999999999994</v>
      </c>
      <c r="D111" s="10">
        <v>0.77549999999999997</v>
      </c>
      <c r="E111" s="10">
        <v>0.66600000000000004</v>
      </c>
      <c r="F111" s="10">
        <v>0.747</v>
      </c>
      <c r="G111" s="10">
        <v>0.747</v>
      </c>
      <c r="H111" s="10">
        <v>935012981</v>
      </c>
    </row>
    <row r="112" spans="1:8" x14ac:dyDescent="0.25">
      <c r="A112" s="1">
        <v>43891</v>
      </c>
      <c r="B112" t="s">
        <v>18</v>
      </c>
      <c r="C112" s="10">
        <v>0.74099999999999999</v>
      </c>
      <c r="D112" s="10">
        <v>0.77699999999999991</v>
      </c>
      <c r="E112" s="10">
        <v>0.68399999999999994</v>
      </c>
      <c r="F112" s="10">
        <v>0.6885</v>
      </c>
      <c r="G112" s="10">
        <v>0.6885</v>
      </c>
      <c r="H112" s="10">
        <v>552070238</v>
      </c>
    </row>
    <row r="113" spans="1:8" x14ac:dyDescent="0.25">
      <c r="A113" s="1">
        <v>43922</v>
      </c>
      <c r="B113" t="s">
        <v>18</v>
      </c>
      <c r="C113" s="10">
        <v>0.75450000000000006</v>
      </c>
      <c r="D113" s="10">
        <v>0.85499999999999998</v>
      </c>
      <c r="E113" s="10">
        <v>0.71399999999999997</v>
      </c>
      <c r="F113" s="10">
        <v>0.74099999999999999</v>
      </c>
      <c r="G113" s="10">
        <v>0.74099999999999999</v>
      </c>
      <c r="H113" s="10">
        <v>1538427648</v>
      </c>
    </row>
    <row r="114" spans="1:8" x14ac:dyDescent="0.25">
      <c r="A114" s="1">
        <v>43952</v>
      </c>
      <c r="B114" t="s">
        <v>18</v>
      </c>
      <c r="C114" s="10">
        <v>0.66449999999999998</v>
      </c>
      <c r="D114" s="10">
        <v>0.79499999999999993</v>
      </c>
      <c r="E114" s="10">
        <v>0.66449999999999998</v>
      </c>
      <c r="F114" s="10">
        <v>0.75749999999999995</v>
      </c>
      <c r="G114" s="10">
        <v>0.74911500000000009</v>
      </c>
      <c r="H114" s="10">
        <v>1892207035</v>
      </c>
    </row>
    <row r="115" spans="1:8" x14ac:dyDescent="0.25">
      <c r="A115" s="1">
        <v>43983</v>
      </c>
      <c r="B115" t="s">
        <v>18</v>
      </c>
      <c r="C115" s="10">
        <v>0.6329999999999999</v>
      </c>
      <c r="D115" s="10">
        <v>0.73199999999999998</v>
      </c>
      <c r="E115" s="10">
        <v>0.63</v>
      </c>
      <c r="F115" s="10">
        <v>0.66149999999999998</v>
      </c>
      <c r="G115" s="10">
        <v>0.65417999999999998</v>
      </c>
      <c r="H115" s="10">
        <v>1554760233</v>
      </c>
    </row>
    <row r="116" spans="1:8" x14ac:dyDescent="0.25">
      <c r="A116" s="1">
        <v>44013</v>
      </c>
      <c r="B116" t="s">
        <v>18</v>
      </c>
      <c r="C116" s="10">
        <v>0.624</v>
      </c>
      <c r="D116" s="10">
        <v>0.70650000000000002</v>
      </c>
      <c r="E116" s="10">
        <v>0.62099999999999989</v>
      </c>
      <c r="F116" s="10">
        <v>0.6329999999999999</v>
      </c>
      <c r="G116" s="10">
        <v>0.62599499999999997</v>
      </c>
      <c r="H116" s="10">
        <v>918151641</v>
      </c>
    </row>
    <row r="117" spans="1:8" x14ac:dyDescent="0.25">
      <c r="A117" s="1">
        <v>44044</v>
      </c>
      <c r="B117" t="s">
        <v>18</v>
      </c>
      <c r="C117" s="10">
        <v>0.65699999999999992</v>
      </c>
      <c r="D117" s="10">
        <v>0.65699999999999992</v>
      </c>
      <c r="E117" s="10">
        <v>0.60899999999999987</v>
      </c>
      <c r="F117" s="10">
        <v>0.624</v>
      </c>
      <c r="G117" s="10">
        <v>0.61709999999999998</v>
      </c>
      <c r="H117" s="10">
        <v>451615353</v>
      </c>
    </row>
    <row r="118" spans="1:8" x14ac:dyDescent="0.25">
      <c r="A118" s="1">
        <v>44075</v>
      </c>
      <c r="B118" t="s">
        <v>18</v>
      </c>
      <c r="C118" s="10">
        <v>0.61799999999999999</v>
      </c>
      <c r="D118" s="10">
        <v>0.66299999999999992</v>
      </c>
      <c r="E118" s="10">
        <v>0.60450000000000004</v>
      </c>
      <c r="F118" s="10">
        <v>0.65699999999999992</v>
      </c>
      <c r="G118" s="10">
        <v>0.649725</v>
      </c>
      <c r="H118" s="10">
        <v>715520086</v>
      </c>
    </row>
    <row r="119" spans="1:8" x14ac:dyDescent="0.25">
      <c r="A119" s="1">
        <v>44105</v>
      </c>
      <c r="B119" t="s">
        <v>18</v>
      </c>
      <c r="C119" s="10">
        <v>0.67949999999999999</v>
      </c>
      <c r="D119" s="10">
        <v>0.747</v>
      </c>
      <c r="E119" s="10">
        <v>0.60149999999999992</v>
      </c>
      <c r="F119" s="10">
        <v>0.61949999999999994</v>
      </c>
      <c r="G119" s="10">
        <v>0.612645</v>
      </c>
      <c r="H119" s="10">
        <v>1357085135</v>
      </c>
    </row>
    <row r="120" spans="1:8" x14ac:dyDescent="0.25">
      <c r="A120" s="1">
        <v>44136</v>
      </c>
      <c r="B120" t="s">
        <v>18</v>
      </c>
      <c r="C120" s="10">
        <v>0.6885</v>
      </c>
      <c r="D120" s="10">
        <v>0.7649999999999999</v>
      </c>
      <c r="E120" s="10">
        <v>0.63450000000000006</v>
      </c>
      <c r="F120" s="10">
        <v>0.68099999999999994</v>
      </c>
      <c r="G120" s="10">
        <v>0.6734699999999999</v>
      </c>
      <c r="H120" s="10">
        <v>1259675888</v>
      </c>
    </row>
    <row r="121" spans="1:8" x14ac:dyDescent="0.25">
      <c r="A121" s="1">
        <v>44166</v>
      </c>
      <c r="B121" t="s">
        <v>18</v>
      </c>
      <c r="C121" s="10">
        <v>0.87149999999999994</v>
      </c>
      <c r="D121" s="10">
        <v>0.88500000000000001</v>
      </c>
      <c r="E121" s="10">
        <v>0.75749999999999995</v>
      </c>
      <c r="F121" s="10">
        <v>0.7649999999999999</v>
      </c>
      <c r="G121" s="10">
        <v>0.75653999999999988</v>
      </c>
      <c r="H121" s="10">
        <v>927817690</v>
      </c>
    </row>
    <row r="122" spans="1:8" x14ac:dyDescent="0.25">
      <c r="A122" s="1">
        <v>43831</v>
      </c>
      <c r="B122" t="s">
        <v>19</v>
      </c>
      <c r="C122" s="12">
        <v>6.56</v>
      </c>
      <c r="D122" s="12">
        <v>6.79</v>
      </c>
      <c r="E122" s="12">
        <v>6.25</v>
      </c>
      <c r="F122" s="12">
        <v>6.49</v>
      </c>
      <c r="G122" s="12">
        <v>5.7</v>
      </c>
      <c r="H122" s="10">
        <v>2415800</v>
      </c>
    </row>
    <row r="123" spans="1:8" x14ac:dyDescent="0.25">
      <c r="A123" s="1">
        <v>43862</v>
      </c>
      <c r="B123" t="s">
        <v>19</v>
      </c>
      <c r="C123" s="12">
        <v>5</v>
      </c>
      <c r="D123" s="12">
        <v>6.98</v>
      </c>
      <c r="E123" s="12">
        <v>4.88</v>
      </c>
      <c r="F123" s="12">
        <v>6.51</v>
      </c>
      <c r="G123" s="12">
        <v>5.72</v>
      </c>
      <c r="H123" s="10">
        <v>2077000</v>
      </c>
    </row>
    <row r="124" spans="1:8" x14ac:dyDescent="0.25">
      <c r="A124" s="1">
        <v>43891</v>
      </c>
      <c r="B124" t="s">
        <v>19</v>
      </c>
      <c r="C124" s="12">
        <v>5.0999999999999996</v>
      </c>
      <c r="D124" s="12">
        <v>5.43</v>
      </c>
      <c r="E124" s="12">
        <v>4.8499999999999996</v>
      </c>
      <c r="F124" s="12">
        <v>4.93</v>
      </c>
      <c r="G124" s="12">
        <v>4.33</v>
      </c>
      <c r="H124" s="10">
        <v>1252300</v>
      </c>
    </row>
    <row r="125" spans="1:8" x14ac:dyDescent="0.25">
      <c r="A125" s="1">
        <v>43922</v>
      </c>
      <c r="B125" t="s">
        <v>19</v>
      </c>
      <c r="C125" s="12">
        <v>5.38</v>
      </c>
      <c r="D125" s="12">
        <v>5.42</v>
      </c>
      <c r="E125" s="12">
        <v>4.84</v>
      </c>
      <c r="F125" s="12">
        <v>5.05</v>
      </c>
      <c r="G125" s="12">
        <v>4.4400000000000004</v>
      </c>
      <c r="H125" s="10">
        <v>1517800</v>
      </c>
    </row>
    <row r="126" spans="1:8" x14ac:dyDescent="0.25">
      <c r="A126" s="1">
        <v>43952</v>
      </c>
      <c r="B126" t="s">
        <v>19</v>
      </c>
      <c r="C126" s="12">
        <v>4.9000000000000004</v>
      </c>
      <c r="D126" s="12">
        <v>5.57</v>
      </c>
      <c r="E126" s="12">
        <v>4.82</v>
      </c>
      <c r="F126" s="12">
        <v>5.4</v>
      </c>
      <c r="G126" s="12">
        <v>4.74</v>
      </c>
      <c r="H126" s="10">
        <v>2490700</v>
      </c>
    </row>
    <row r="127" spans="1:8" x14ac:dyDescent="0.25">
      <c r="A127" s="1">
        <v>43983</v>
      </c>
      <c r="B127" t="s">
        <v>19</v>
      </c>
      <c r="C127" s="12">
        <v>5.38</v>
      </c>
      <c r="D127" s="12">
        <v>5.88</v>
      </c>
      <c r="E127" s="12">
        <v>4.8899999999999997</v>
      </c>
      <c r="F127" s="12">
        <v>5</v>
      </c>
      <c r="G127" s="12">
        <v>4.3899999999999997</v>
      </c>
      <c r="H127" s="10">
        <v>1482700</v>
      </c>
    </row>
    <row r="128" spans="1:8" x14ac:dyDescent="0.25">
      <c r="A128" s="1">
        <v>44013</v>
      </c>
      <c r="B128" t="s">
        <v>19</v>
      </c>
      <c r="C128" s="12">
        <v>8.4</v>
      </c>
      <c r="D128" s="12">
        <v>12.5</v>
      </c>
      <c r="E128" s="12">
        <v>5.27</v>
      </c>
      <c r="F128" s="12">
        <v>5.33</v>
      </c>
      <c r="G128" s="12">
        <v>4.68</v>
      </c>
      <c r="H128" s="10">
        <v>5900100</v>
      </c>
    </row>
    <row r="129" spans="1:8" x14ac:dyDescent="0.25">
      <c r="A129" s="1">
        <v>44044</v>
      </c>
      <c r="B129" t="s">
        <v>19</v>
      </c>
      <c r="C129" s="12">
        <v>8.9</v>
      </c>
      <c r="D129" s="12">
        <v>12.63</v>
      </c>
      <c r="E129" s="12">
        <v>7.55</v>
      </c>
      <c r="F129" s="12">
        <v>8.5</v>
      </c>
      <c r="G129" s="12">
        <v>7.47</v>
      </c>
      <c r="H129" s="10">
        <v>168700</v>
      </c>
    </row>
    <row r="130" spans="1:8" x14ac:dyDescent="0.25">
      <c r="A130" s="1">
        <v>44075</v>
      </c>
      <c r="B130" t="s">
        <v>19</v>
      </c>
      <c r="C130" s="12">
        <v>8.2100000000000009</v>
      </c>
      <c r="D130" s="12">
        <v>9.09</v>
      </c>
      <c r="E130" s="12">
        <v>7.5</v>
      </c>
      <c r="F130" s="12">
        <v>8.73</v>
      </c>
      <c r="G130" s="12">
        <v>7.67</v>
      </c>
      <c r="H130" s="10">
        <v>85500</v>
      </c>
    </row>
    <row r="131" spans="1:8" x14ac:dyDescent="0.25">
      <c r="A131" s="1">
        <v>44105</v>
      </c>
      <c r="B131" t="s">
        <v>19</v>
      </c>
      <c r="C131" s="12">
        <v>11.74</v>
      </c>
      <c r="D131" s="12">
        <v>11.88</v>
      </c>
      <c r="E131" s="12">
        <v>8.14</v>
      </c>
      <c r="F131" s="12">
        <v>8.36</v>
      </c>
      <c r="G131" s="12">
        <v>7.35</v>
      </c>
      <c r="H131" s="10">
        <v>52300</v>
      </c>
    </row>
    <row r="132" spans="1:8" x14ac:dyDescent="0.25">
      <c r="A132" s="1">
        <v>44136</v>
      </c>
      <c r="B132" t="s">
        <v>19</v>
      </c>
      <c r="C132" s="12">
        <v>12.59</v>
      </c>
      <c r="D132" s="12">
        <v>12.62</v>
      </c>
      <c r="E132" s="12">
        <v>11.68</v>
      </c>
      <c r="F132" s="12">
        <v>11.68</v>
      </c>
      <c r="G132" s="12">
        <v>10.26</v>
      </c>
      <c r="H132" s="10">
        <v>7100</v>
      </c>
    </row>
    <row r="133" spans="1:8" x14ac:dyDescent="0.25">
      <c r="A133" s="1">
        <v>44166</v>
      </c>
      <c r="B133" t="s">
        <v>19</v>
      </c>
      <c r="C133" s="12">
        <v>13.42</v>
      </c>
      <c r="D133" s="12">
        <v>13.42</v>
      </c>
      <c r="E133" s="12">
        <v>12.35</v>
      </c>
      <c r="F133" s="12">
        <v>12.59</v>
      </c>
      <c r="G133" s="12">
        <v>11.06</v>
      </c>
      <c r="H133" s="10">
        <v>1200</v>
      </c>
    </row>
    <row r="134" spans="1:8" x14ac:dyDescent="0.25">
      <c r="A134" s="1">
        <v>43831</v>
      </c>
      <c r="B134" t="s">
        <v>20</v>
      </c>
      <c r="C134" s="12">
        <v>13.4</v>
      </c>
      <c r="D134" s="12">
        <v>17.010000000000002</v>
      </c>
      <c r="E134" s="12">
        <v>10</v>
      </c>
      <c r="F134" s="12">
        <v>13.2</v>
      </c>
      <c r="G134" s="12">
        <v>13.2</v>
      </c>
      <c r="H134" s="10">
        <v>10126</v>
      </c>
    </row>
    <row r="135" spans="1:8" x14ac:dyDescent="0.25">
      <c r="A135" s="1">
        <v>43862</v>
      </c>
      <c r="B135" t="s">
        <v>20</v>
      </c>
      <c r="C135" s="12">
        <v>10</v>
      </c>
      <c r="D135" s="12">
        <v>13.4</v>
      </c>
      <c r="E135" s="12">
        <v>10</v>
      </c>
      <c r="F135" s="12">
        <v>13.4</v>
      </c>
      <c r="G135" s="12">
        <v>13.4</v>
      </c>
      <c r="H135" s="10">
        <v>3237</v>
      </c>
    </row>
    <row r="136" spans="1:8" x14ac:dyDescent="0.25">
      <c r="A136" s="1">
        <v>43891</v>
      </c>
      <c r="B136" t="s">
        <v>20</v>
      </c>
      <c r="C136" s="12">
        <v>13.4</v>
      </c>
      <c r="D136" s="12">
        <v>13.4</v>
      </c>
      <c r="E136" s="12">
        <v>10</v>
      </c>
      <c r="F136" s="12">
        <v>10</v>
      </c>
      <c r="G136" s="12">
        <v>10</v>
      </c>
      <c r="H136" s="10">
        <v>2615</v>
      </c>
    </row>
    <row r="137" spans="1:8" x14ac:dyDescent="0.25">
      <c r="A137" s="1">
        <v>43922</v>
      </c>
      <c r="B137" t="s">
        <v>20</v>
      </c>
      <c r="C137" s="12">
        <v>10.25</v>
      </c>
      <c r="D137" s="12">
        <v>15</v>
      </c>
      <c r="E137" s="12">
        <v>9.6300000000000008</v>
      </c>
      <c r="F137" s="12">
        <v>10</v>
      </c>
      <c r="G137" s="12">
        <v>10</v>
      </c>
      <c r="H137" s="10">
        <v>4038</v>
      </c>
    </row>
    <row r="138" spans="1:8" x14ac:dyDescent="0.25">
      <c r="A138" s="1">
        <v>43952</v>
      </c>
      <c r="B138" t="s">
        <v>20</v>
      </c>
      <c r="C138" s="12">
        <v>12.16</v>
      </c>
      <c r="D138" s="12">
        <v>12.5</v>
      </c>
      <c r="E138" s="12">
        <v>12.1</v>
      </c>
      <c r="F138" s="12">
        <v>12.5</v>
      </c>
      <c r="G138" s="12">
        <v>12.5</v>
      </c>
      <c r="H138" s="10">
        <v>1710</v>
      </c>
    </row>
    <row r="139" spans="1:8" x14ac:dyDescent="0.25">
      <c r="A139" s="1">
        <v>43983</v>
      </c>
      <c r="B139" t="s">
        <v>20</v>
      </c>
      <c r="C139" s="12">
        <v>12.35</v>
      </c>
      <c r="D139" s="12">
        <v>16.5</v>
      </c>
      <c r="E139" s="12">
        <v>12.1</v>
      </c>
      <c r="F139" s="12">
        <v>12.16</v>
      </c>
      <c r="G139" s="12">
        <v>12.16</v>
      </c>
      <c r="H139" s="10">
        <v>4148</v>
      </c>
    </row>
    <row r="140" spans="1:8" x14ac:dyDescent="0.25">
      <c r="A140" s="1">
        <v>44013</v>
      </c>
      <c r="B140" t="s">
        <v>20</v>
      </c>
      <c r="C140" s="12">
        <v>14.69</v>
      </c>
      <c r="D140" s="12">
        <v>22</v>
      </c>
      <c r="E140" s="12">
        <v>11</v>
      </c>
      <c r="F140" s="12">
        <v>12.35</v>
      </c>
      <c r="G140" s="12">
        <v>12.004899999999999</v>
      </c>
      <c r="H140" s="10">
        <v>11534</v>
      </c>
    </row>
    <row r="141" spans="1:8" x14ac:dyDescent="0.25">
      <c r="A141" s="1">
        <v>44044</v>
      </c>
      <c r="B141" t="s">
        <v>20</v>
      </c>
      <c r="C141" s="12">
        <v>11.15</v>
      </c>
      <c r="D141" s="12">
        <v>15.99</v>
      </c>
      <c r="E141" s="12">
        <v>9.1</v>
      </c>
      <c r="F141" s="12">
        <v>14.69</v>
      </c>
      <c r="G141" s="12">
        <v>14.2796</v>
      </c>
      <c r="H141" s="10">
        <v>14253</v>
      </c>
    </row>
    <row r="142" spans="1:8" x14ac:dyDescent="0.25">
      <c r="A142" s="1">
        <v>44075</v>
      </c>
      <c r="B142" t="s">
        <v>20</v>
      </c>
      <c r="C142" s="12">
        <v>16.25</v>
      </c>
      <c r="D142" s="12">
        <v>17.010000000000002</v>
      </c>
      <c r="E142" s="12">
        <v>7.7</v>
      </c>
      <c r="F142" s="12">
        <v>11.15</v>
      </c>
      <c r="G142" s="12">
        <v>10.8385</v>
      </c>
      <c r="H142" s="10">
        <v>15192</v>
      </c>
    </row>
    <row r="143" spans="1:8" x14ac:dyDescent="0.25">
      <c r="A143" s="1">
        <v>44105</v>
      </c>
      <c r="B143" t="s">
        <v>20</v>
      </c>
      <c r="C143" s="12">
        <v>17.010000000000002</v>
      </c>
      <c r="D143" s="12">
        <v>17.010000000000002</v>
      </c>
      <c r="E143" s="12">
        <v>7</v>
      </c>
      <c r="F143" s="12">
        <v>16.25</v>
      </c>
      <c r="G143" s="12">
        <v>15.795999999999999</v>
      </c>
      <c r="H143" s="10">
        <v>8415</v>
      </c>
    </row>
    <row r="144" spans="1:8" x14ac:dyDescent="0.25">
      <c r="A144" s="1">
        <v>44136</v>
      </c>
      <c r="B144" t="s">
        <v>20</v>
      </c>
      <c r="C144" s="12">
        <v>17.010000000000002</v>
      </c>
      <c r="D144" s="12">
        <v>17.010000000000002</v>
      </c>
      <c r="E144" s="12">
        <v>17.010000000000002</v>
      </c>
      <c r="F144" s="12">
        <v>17.010000000000002</v>
      </c>
      <c r="G144" s="12">
        <v>16.534700000000001</v>
      </c>
      <c r="H144" s="10">
        <v>0</v>
      </c>
    </row>
    <row r="145" spans="1:8" x14ac:dyDescent="0.25">
      <c r="A145" s="1">
        <v>44166</v>
      </c>
      <c r="B145" t="s">
        <v>20</v>
      </c>
      <c r="C145" s="12">
        <v>10.3</v>
      </c>
      <c r="D145" s="12">
        <v>17.010000000000002</v>
      </c>
      <c r="E145" s="12">
        <v>10.3</v>
      </c>
      <c r="F145" s="12">
        <v>17.010000000000002</v>
      </c>
      <c r="G145" s="12">
        <v>16.534700000000001</v>
      </c>
      <c r="H145" s="10">
        <v>200</v>
      </c>
    </row>
    <row r="146" spans="1:8" x14ac:dyDescent="0.25">
      <c r="A146" s="1">
        <v>43831</v>
      </c>
      <c r="B146" t="s">
        <v>21</v>
      </c>
      <c r="C146" s="12">
        <v>28.6938</v>
      </c>
      <c r="D146" s="12">
        <v>31.680599999999995</v>
      </c>
      <c r="E146" s="12">
        <v>23.860199999999999</v>
      </c>
      <c r="F146" s="12">
        <v>29.434799999999999</v>
      </c>
      <c r="G146" s="12">
        <v>29.434799999999999</v>
      </c>
      <c r="H146" s="10">
        <v>22782448</v>
      </c>
    </row>
    <row r="147" spans="1:8" x14ac:dyDescent="0.25">
      <c r="A147" s="1">
        <v>43862</v>
      </c>
      <c r="B147" t="s">
        <v>21</v>
      </c>
      <c r="C147" s="12">
        <v>15.8346</v>
      </c>
      <c r="D147" s="12">
        <v>31.874399999999998</v>
      </c>
      <c r="E147" s="12">
        <v>15.0594</v>
      </c>
      <c r="F147" s="12">
        <v>28.750799999999995</v>
      </c>
      <c r="G147" s="12">
        <v>28.750799999999995</v>
      </c>
      <c r="H147" s="10">
        <v>43486837</v>
      </c>
    </row>
    <row r="148" spans="1:8" x14ac:dyDescent="0.25">
      <c r="A148" s="1">
        <v>43891</v>
      </c>
      <c r="B148" t="s">
        <v>21</v>
      </c>
      <c r="C148" s="12">
        <v>17.248200000000001</v>
      </c>
      <c r="D148" s="12">
        <v>19.5168</v>
      </c>
      <c r="E148" s="12">
        <v>15.025199999999998</v>
      </c>
      <c r="F148" s="12">
        <v>16.153799999999997</v>
      </c>
      <c r="G148" s="12">
        <v>16.153799999999997</v>
      </c>
      <c r="H148" s="10">
        <v>22409290</v>
      </c>
    </row>
    <row r="149" spans="1:8" x14ac:dyDescent="0.25">
      <c r="A149" s="1">
        <v>43922</v>
      </c>
      <c r="B149" t="s">
        <v>21</v>
      </c>
      <c r="C149" s="12">
        <v>21.967799999999997</v>
      </c>
      <c r="D149" s="12">
        <v>22.617599999999999</v>
      </c>
      <c r="E149" s="12">
        <v>15.982799999999997</v>
      </c>
      <c r="F149" s="12">
        <v>17.031599999999997</v>
      </c>
      <c r="G149" s="12">
        <v>17.031599999999997</v>
      </c>
      <c r="H149" s="10">
        <v>19447820</v>
      </c>
    </row>
    <row r="150" spans="1:8" x14ac:dyDescent="0.25">
      <c r="A150" s="1">
        <v>43952</v>
      </c>
      <c r="B150" t="s">
        <v>21</v>
      </c>
      <c r="C150" s="12">
        <v>20.257799999999996</v>
      </c>
      <c r="D150" s="12">
        <v>24.430199999999999</v>
      </c>
      <c r="E150" s="12">
        <v>18.741599999999998</v>
      </c>
      <c r="F150" s="12">
        <v>21.705599999999997</v>
      </c>
      <c r="G150" s="12">
        <v>21.705599999999997</v>
      </c>
      <c r="H150" s="10">
        <v>17745054</v>
      </c>
    </row>
    <row r="151" spans="1:8" x14ac:dyDescent="0.25">
      <c r="A151" s="1">
        <v>43983</v>
      </c>
      <c r="B151" t="s">
        <v>21</v>
      </c>
      <c r="C151" s="12">
        <v>23.233199999999997</v>
      </c>
      <c r="D151" s="12">
        <v>25.786799999999999</v>
      </c>
      <c r="E151" s="12">
        <v>19.494</v>
      </c>
      <c r="F151" s="12">
        <v>20.064</v>
      </c>
      <c r="G151" s="12">
        <v>20.064</v>
      </c>
      <c r="H151" s="10">
        <v>16289974</v>
      </c>
    </row>
    <row r="152" spans="1:8" x14ac:dyDescent="0.25">
      <c r="A152" s="1">
        <v>44013</v>
      </c>
      <c r="B152" t="s">
        <v>21</v>
      </c>
      <c r="C152" s="12">
        <v>24.487199999999998</v>
      </c>
      <c r="D152" s="12">
        <v>37.277999999999999</v>
      </c>
      <c r="E152" s="12">
        <v>22.492199999999997</v>
      </c>
      <c r="F152" s="12">
        <v>23.187599999999996</v>
      </c>
      <c r="G152" s="12">
        <v>23.187599999999996</v>
      </c>
      <c r="H152" s="10">
        <v>37151396</v>
      </c>
    </row>
    <row r="153" spans="1:8" x14ac:dyDescent="0.25">
      <c r="A153" s="1">
        <v>44044</v>
      </c>
      <c r="B153" t="s">
        <v>21</v>
      </c>
      <c r="C153" s="12">
        <v>26.721599999999999</v>
      </c>
      <c r="D153" s="12">
        <v>26.721599999999999</v>
      </c>
      <c r="E153" s="12">
        <v>20.143799999999999</v>
      </c>
      <c r="F153" s="12">
        <v>23.358599999999996</v>
      </c>
      <c r="G153" s="12">
        <v>23.358599999999996</v>
      </c>
      <c r="H153" s="10">
        <v>16381374</v>
      </c>
    </row>
    <row r="154" spans="1:8" x14ac:dyDescent="0.25">
      <c r="A154" s="1">
        <v>44075</v>
      </c>
      <c r="B154" t="s">
        <v>21</v>
      </c>
      <c r="C154" s="12">
        <v>28.7166</v>
      </c>
      <c r="D154" s="12">
        <v>32.022599999999997</v>
      </c>
      <c r="E154" s="12">
        <v>24.726599999999998</v>
      </c>
      <c r="F154" s="12">
        <v>26.721599999999999</v>
      </c>
      <c r="G154" s="12">
        <v>26.721599999999999</v>
      </c>
      <c r="H154" s="10">
        <v>11304567</v>
      </c>
    </row>
    <row r="155" spans="1:8" x14ac:dyDescent="0.25">
      <c r="A155" s="1">
        <v>44105</v>
      </c>
      <c r="B155" t="s">
        <v>21</v>
      </c>
      <c r="C155" s="12">
        <v>40.47</v>
      </c>
      <c r="D155" s="12">
        <v>41.336399999999998</v>
      </c>
      <c r="E155" s="12">
        <v>21.910799999999998</v>
      </c>
      <c r="F155" s="12">
        <v>29.3094</v>
      </c>
      <c r="G155" s="12">
        <v>29.3094</v>
      </c>
      <c r="H155" s="10">
        <v>45175950</v>
      </c>
    </row>
    <row r="156" spans="1:8" x14ac:dyDescent="0.25">
      <c r="A156" s="1">
        <v>44136</v>
      </c>
      <c r="B156" t="s">
        <v>21</v>
      </c>
      <c r="C156" s="12">
        <v>48.301799999999993</v>
      </c>
      <c r="D156" s="12">
        <v>57.615599999999993</v>
      </c>
      <c r="E156" s="12">
        <v>39.101999999999997</v>
      </c>
      <c r="F156" s="12">
        <v>39.717599999999997</v>
      </c>
      <c r="G156" s="12">
        <v>39.717599999999997</v>
      </c>
      <c r="H156" s="10">
        <v>20674032</v>
      </c>
    </row>
    <row r="157" spans="1:8" x14ac:dyDescent="0.25">
      <c r="A157" s="1">
        <v>44166</v>
      </c>
      <c r="B157" t="s">
        <v>21</v>
      </c>
      <c r="C157" s="12">
        <v>57.056999999999995</v>
      </c>
      <c r="D157" s="12">
        <v>59.051999999999992</v>
      </c>
      <c r="E157" s="12">
        <v>47.503799999999998</v>
      </c>
      <c r="F157" s="12">
        <v>48.244799999999998</v>
      </c>
      <c r="G157" s="12">
        <v>48.244799999999998</v>
      </c>
      <c r="H157" s="10">
        <v>16143735</v>
      </c>
    </row>
    <row r="158" spans="1:8" x14ac:dyDescent="0.25">
      <c r="A158" s="1">
        <v>43831</v>
      </c>
      <c r="B158" t="s">
        <v>22</v>
      </c>
      <c r="C158" s="12">
        <v>7.9116</v>
      </c>
      <c r="D158" s="12">
        <v>9.1883999999999997</v>
      </c>
      <c r="E158" s="12">
        <v>7.1591999999999993</v>
      </c>
      <c r="F158" s="12">
        <v>8.8007999999999988</v>
      </c>
      <c r="G158" s="12">
        <v>8.4131999999999998</v>
      </c>
      <c r="H158" s="10">
        <v>137742539</v>
      </c>
    </row>
    <row r="159" spans="1:8" x14ac:dyDescent="0.25">
      <c r="A159" s="1">
        <v>43862</v>
      </c>
      <c r="B159" t="s">
        <v>22</v>
      </c>
      <c r="C159" s="12">
        <v>6.0419999999999989</v>
      </c>
      <c r="D159" s="12">
        <v>8.8007999999999988</v>
      </c>
      <c r="E159" s="12">
        <v>5.7797999999999998</v>
      </c>
      <c r="F159" s="12">
        <v>7.8431999999999995</v>
      </c>
      <c r="G159" s="12">
        <v>7.5011999999999999</v>
      </c>
      <c r="H159" s="10">
        <v>207996003</v>
      </c>
    </row>
    <row r="160" spans="1:8" x14ac:dyDescent="0.25">
      <c r="A160" s="1">
        <v>43891</v>
      </c>
      <c r="B160" t="s">
        <v>22</v>
      </c>
      <c r="C160" s="12">
        <v>6.0648</v>
      </c>
      <c r="D160" s="12">
        <v>6.9881999999999991</v>
      </c>
      <c r="E160" s="12">
        <v>5.5973999999999995</v>
      </c>
      <c r="F160" s="12">
        <v>5.9963999999999995</v>
      </c>
      <c r="G160" s="12">
        <v>5.7341999999999995</v>
      </c>
      <c r="H160" s="10">
        <v>151883105</v>
      </c>
    </row>
    <row r="161" spans="1:8" x14ac:dyDescent="0.25">
      <c r="A161" s="1">
        <v>43922</v>
      </c>
      <c r="B161" t="s">
        <v>22</v>
      </c>
      <c r="C161" s="12">
        <v>7.1705999999999994</v>
      </c>
      <c r="D161" s="12">
        <v>7.7975999999999992</v>
      </c>
      <c r="E161" s="12">
        <v>5.5745999999999993</v>
      </c>
      <c r="F161" s="12">
        <v>5.9849999999999994</v>
      </c>
      <c r="G161" s="12">
        <v>5.7227999999999994</v>
      </c>
      <c r="H161" s="10">
        <v>160184293</v>
      </c>
    </row>
    <row r="162" spans="1:8" x14ac:dyDescent="0.25">
      <c r="A162" s="1">
        <v>43952</v>
      </c>
      <c r="B162" t="s">
        <v>22</v>
      </c>
      <c r="C162" s="12">
        <v>6.0989999999999993</v>
      </c>
      <c r="D162" s="12">
        <v>7.5011999999999999</v>
      </c>
      <c r="E162" s="12">
        <v>5.8709999999999996</v>
      </c>
      <c r="F162" s="12">
        <v>7.1021999999999998</v>
      </c>
      <c r="G162" s="12">
        <v>6.7943999999999996</v>
      </c>
      <c r="H162" s="10">
        <v>123830003</v>
      </c>
    </row>
    <row r="163" spans="1:8" x14ac:dyDescent="0.25">
      <c r="A163" s="1">
        <v>43983</v>
      </c>
      <c r="B163" t="s">
        <v>22</v>
      </c>
      <c r="C163" s="12">
        <v>7.1477999999999993</v>
      </c>
      <c r="D163" s="12">
        <v>7.5809999999999995</v>
      </c>
      <c r="E163" s="12">
        <v>6.0761999999999992</v>
      </c>
      <c r="F163" s="12">
        <v>6.0875999999999992</v>
      </c>
      <c r="G163" s="12">
        <v>5.8139999999999992</v>
      </c>
      <c r="H163" s="10">
        <v>149279653</v>
      </c>
    </row>
    <row r="164" spans="1:8" x14ac:dyDescent="0.25">
      <c r="A164" s="1">
        <v>44013</v>
      </c>
      <c r="B164" t="s">
        <v>22</v>
      </c>
      <c r="C164" s="12">
        <v>7.4327999999999985</v>
      </c>
      <c r="D164" s="12">
        <v>10.214399999999999</v>
      </c>
      <c r="E164" s="12">
        <v>6.9881999999999991</v>
      </c>
      <c r="F164" s="12">
        <v>7.2731999999999992</v>
      </c>
      <c r="G164" s="12">
        <v>6.9539999999999988</v>
      </c>
      <c r="H164" s="10">
        <v>408109175</v>
      </c>
    </row>
    <row r="165" spans="1:8" x14ac:dyDescent="0.25">
      <c r="A165" s="1">
        <v>44044</v>
      </c>
      <c r="B165" t="s">
        <v>22</v>
      </c>
      <c r="C165" s="12">
        <v>6.6347999999999994</v>
      </c>
      <c r="D165" s="12">
        <v>8.2080000000000002</v>
      </c>
      <c r="E165" s="12">
        <v>5.7911999999999999</v>
      </c>
      <c r="F165" s="12">
        <v>7.4327999999999985</v>
      </c>
      <c r="G165" s="12">
        <v>7.1135999999999999</v>
      </c>
      <c r="H165" s="10">
        <v>291714640</v>
      </c>
    </row>
    <row r="166" spans="1:8" x14ac:dyDescent="0.25">
      <c r="A166" s="1">
        <v>44075</v>
      </c>
      <c r="B166" t="s">
        <v>22</v>
      </c>
      <c r="C166" s="12">
        <v>6.8285999999999998</v>
      </c>
      <c r="D166" s="12">
        <v>7.6493999999999991</v>
      </c>
      <c r="E166" s="12">
        <v>5.7113999999999994</v>
      </c>
      <c r="F166" s="12">
        <v>6.6347999999999994</v>
      </c>
      <c r="G166" s="12">
        <v>6.3498000000000001</v>
      </c>
      <c r="H166" s="10">
        <v>315753826</v>
      </c>
    </row>
    <row r="167" spans="1:8" x14ac:dyDescent="0.25">
      <c r="A167" s="1">
        <v>44105</v>
      </c>
      <c r="B167" t="s">
        <v>22</v>
      </c>
      <c r="C167" s="12">
        <v>9.7127999999999979</v>
      </c>
      <c r="D167" s="12">
        <v>9.997799999999998</v>
      </c>
      <c r="E167" s="12">
        <v>6.5207999999999995</v>
      </c>
      <c r="F167" s="12">
        <v>6.9653999999999998</v>
      </c>
      <c r="G167" s="12">
        <v>6.6575999999999995</v>
      </c>
      <c r="H167" s="10">
        <v>558925606</v>
      </c>
    </row>
    <row r="168" spans="1:8" x14ac:dyDescent="0.25">
      <c r="A168" s="1">
        <v>44136</v>
      </c>
      <c r="B168" t="s">
        <v>22</v>
      </c>
      <c r="C168" s="12">
        <v>11.251799999999998</v>
      </c>
      <c r="D168" s="12">
        <v>12.585599999999998</v>
      </c>
      <c r="E168" s="12">
        <v>9.3707999999999991</v>
      </c>
      <c r="F168" s="12">
        <v>9.5075999999999983</v>
      </c>
      <c r="G168" s="12">
        <v>9.0971999999999991</v>
      </c>
      <c r="H168" s="10">
        <v>241680894</v>
      </c>
    </row>
    <row r="169" spans="1:8" x14ac:dyDescent="0.25">
      <c r="A169" s="1">
        <v>44166</v>
      </c>
      <c r="B169" t="s">
        <v>22</v>
      </c>
      <c r="C169" s="12">
        <v>13.349399999999999</v>
      </c>
      <c r="D169" s="12">
        <v>13.645799999999999</v>
      </c>
      <c r="E169" s="12">
        <v>10.943999999999999</v>
      </c>
      <c r="F169" s="12">
        <v>11.251799999999998</v>
      </c>
      <c r="G169" s="12">
        <v>10.761599999999998</v>
      </c>
      <c r="H169" s="10">
        <v>214728463</v>
      </c>
    </row>
    <row r="170" spans="1:8" x14ac:dyDescent="0.25">
      <c r="A170" s="1">
        <v>43831</v>
      </c>
      <c r="B170" t="s">
        <v>23</v>
      </c>
      <c r="C170" s="10">
        <v>1.7264999999999999</v>
      </c>
      <c r="D170" s="10">
        <v>1.9874999999999998</v>
      </c>
      <c r="E170" s="10">
        <v>1.7249999999999999</v>
      </c>
      <c r="F170" s="10">
        <v>1.9529999999999998</v>
      </c>
      <c r="G170" s="10">
        <v>1.9529999999999998</v>
      </c>
      <c r="H170" s="10">
        <v>2958001137</v>
      </c>
    </row>
    <row r="171" spans="1:8" x14ac:dyDescent="0.25">
      <c r="A171" s="1">
        <v>43862</v>
      </c>
      <c r="B171" t="s">
        <v>23</v>
      </c>
      <c r="C171" s="10">
        <v>1.3544999999999998</v>
      </c>
      <c r="D171" s="10">
        <v>1.8539999999999999</v>
      </c>
      <c r="E171" s="10">
        <v>1.3544999999999998</v>
      </c>
      <c r="F171" s="10">
        <v>1.716</v>
      </c>
      <c r="G171" s="10">
        <v>1.716</v>
      </c>
      <c r="H171" s="10">
        <v>3851820165</v>
      </c>
    </row>
    <row r="172" spans="1:8" x14ac:dyDescent="0.25">
      <c r="A172" s="1">
        <v>43891</v>
      </c>
      <c r="B172" t="s">
        <v>23</v>
      </c>
      <c r="C172" s="10">
        <v>1.5809999999999997</v>
      </c>
      <c r="D172" s="10">
        <v>1.6485000000000001</v>
      </c>
      <c r="E172" s="10">
        <v>1.3274999999999999</v>
      </c>
      <c r="F172" s="10">
        <v>1.353</v>
      </c>
      <c r="G172" s="10">
        <v>1.353</v>
      </c>
      <c r="H172" s="10">
        <v>1179120197</v>
      </c>
    </row>
    <row r="173" spans="1:8" x14ac:dyDescent="0.25">
      <c r="A173" s="1">
        <v>43922</v>
      </c>
      <c r="B173" t="s">
        <v>23</v>
      </c>
      <c r="C173" s="10">
        <v>1.5854999999999999</v>
      </c>
      <c r="D173" s="10">
        <v>1.6619999999999999</v>
      </c>
      <c r="E173" s="10">
        <v>1.536</v>
      </c>
      <c r="F173" s="10">
        <v>1.5720000000000001</v>
      </c>
      <c r="G173" s="10">
        <v>1.5720000000000001</v>
      </c>
      <c r="H173" s="10">
        <v>981402320</v>
      </c>
    </row>
    <row r="174" spans="1:8" x14ac:dyDescent="0.25">
      <c r="A174" s="1">
        <v>43952</v>
      </c>
      <c r="B174" t="s">
        <v>23</v>
      </c>
      <c r="C174" s="10">
        <v>1.6034999999999999</v>
      </c>
      <c r="D174" s="10">
        <v>1.8089999999999999</v>
      </c>
      <c r="E174" s="10">
        <v>1.4565000000000001</v>
      </c>
      <c r="F174" s="10">
        <v>1.5899999999999999</v>
      </c>
      <c r="G174" s="10">
        <v>1.5899999999999999</v>
      </c>
      <c r="H174" s="10">
        <v>1486659530</v>
      </c>
    </row>
    <row r="175" spans="1:8" x14ac:dyDescent="0.25">
      <c r="A175" s="1">
        <v>43983</v>
      </c>
      <c r="B175" t="s">
        <v>23</v>
      </c>
      <c r="C175" s="10">
        <v>1.89</v>
      </c>
      <c r="D175" s="10">
        <v>1.8914999999999997</v>
      </c>
      <c r="E175" s="10">
        <v>1.5974999999999999</v>
      </c>
      <c r="F175" s="10">
        <v>1.6034999999999999</v>
      </c>
      <c r="G175" s="10">
        <v>1.6034999999999999</v>
      </c>
      <c r="H175" s="10">
        <v>1450226203</v>
      </c>
    </row>
    <row r="176" spans="1:8" x14ac:dyDescent="0.25">
      <c r="A176" s="1">
        <v>44013</v>
      </c>
      <c r="B176" t="s">
        <v>23</v>
      </c>
      <c r="C176" s="10">
        <v>1.9409999999999998</v>
      </c>
      <c r="D176" s="10">
        <v>1.9724999999999999</v>
      </c>
      <c r="E176" s="10">
        <v>1.839</v>
      </c>
      <c r="F176" s="10">
        <v>1.8809999999999998</v>
      </c>
      <c r="G176" s="10">
        <v>1.8809999999999998</v>
      </c>
      <c r="H176" s="10">
        <v>1287605496</v>
      </c>
    </row>
    <row r="177" spans="1:8" x14ac:dyDescent="0.25">
      <c r="A177" s="1">
        <v>44044</v>
      </c>
      <c r="B177" t="s">
        <v>23</v>
      </c>
      <c r="C177" s="10">
        <v>1.6005</v>
      </c>
      <c r="D177" s="10">
        <v>1.9950000000000001</v>
      </c>
      <c r="E177" s="10">
        <v>1.5674999999999999</v>
      </c>
      <c r="F177" s="10">
        <v>1.8719999999999999</v>
      </c>
      <c r="G177" s="10">
        <v>1.8719999999999999</v>
      </c>
      <c r="H177" s="10">
        <v>1102766150</v>
      </c>
    </row>
    <row r="178" spans="1:8" x14ac:dyDescent="0.25">
      <c r="A178" s="1">
        <v>44075</v>
      </c>
      <c r="B178" t="s">
        <v>23</v>
      </c>
      <c r="C178" s="10">
        <v>1.341</v>
      </c>
      <c r="D178" s="10">
        <v>1.6919999999999999</v>
      </c>
      <c r="E178" s="10">
        <v>1.323</v>
      </c>
      <c r="F178" s="10">
        <v>1.6005</v>
      </c>
      <c r="G178" s="10">
        <v>1.6005</v>
      </c>
      <c r="H178" s="10">
        <v>1939413104</v>
      </c>
    </row>
    <row r="179" spans="1:8" x14ac:dyDescent="0.25">
      <c r="A179" s="1">
        <v>44105</v>
      </c>
      <c r="B179" t="s">
        <v>23</v>
      </c>
      <c r="C179" s="10">
        <v>1.7969999999999999</v>
      </c>
      <c r="D179" s="10">
        <v>1.8299999999999998</v>
      </c>
      <c r="E179" s="10">
        <v>1.1114999999999999</v>
      </c>
      <c r="F179" s="10">
        <v>1.3575000000000002</v>
      </c>
      <c r="G179" s="10">
        <v>1.3575000000000002</v>
      </c>
      <c r="H179" s="10">
        <v>2208073769</v>
      </c>
    </row>
    <row r="180" spans="1:8" x14ac:dyDescent="0.25">
      <c r="A180" s="1">
        <v>44136</v>
      </c>
      <c r="B180" t="s">
        <v>23</v>
      </c>
      <c r="C180" s="10">
        <v>2.0609999999999999</v>
      </c>
      <c r="D180" s="10">
        <v>2.2995000000000001</v>
      </c>
      <c r="E180" s="10">
        <v>1.5389999999999999</v>
      </c>
      <c r="F180" s="10">
        <v>1.77</v>
      </c>
      <c r="G180" s="10">
        <v>1.77</v>
      </c>
      <c r="H180" s="10">
        <v>2998677712</v>
      </c>
    </row>
    <row r="181" spans="1:8" x14ac:dyDescent="0.25">
      <c r="A181" s="1">
        <v>44166</v>
      </c>
      <c r="B181" t="s">
        <v>23</v>
      </c>
      <c r="C181" s="10">
        <v>2.169</v>
      </c>
      <c r="D181" s="10">
        <v>2.2889999999999997</v>
      </c>
      <c r="E181" s="10">
        <v>1.9544999999999999</v>
      </c>
      <c r="F181" s="10">
        <v>2.0549999999999997</v>
      </c>
      <c r="G181" s="10">
        <v>2.0549999999999997</v>
      </c>
      <c r="H181" s="10">
        <v>3085648825</v>
      </c>
    </row>
  </sheetData>
  <autoFilter ref="A1:H181" xr:uid="{A027CBBD-A3C1-44B6-BAF1-BD9BA1B0B71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7CBBD-A3C1-44B6-BAF1-BD9BA1B0B712}">
  <dimension ref="A1:J181"/>
  <sheetViews>
    <sheetView zoomScale="109" zoomScaleNormal="109" workbookViewId="0">
      <selection activeCell="D10" sqref="D10"/>
    </sheetView>
  </sheetViews>
  <sheetFormatPr defaultRowHeight="13.8" x14ac:dyDescent="0.25"/>
  <cols>
    <col min="1" max="1" width="9.5" bestFit="1" customWidth="1"/>
    <col min="2" max="2" width="9.5" style="6" customWidth="1"/>
    <col min="3" max="3" width="16.09765625" bestFit="1" customWidth="1"/>
    <col min="4" max="8" width="8.69921875"/>
    <col min="9" max="9" width="13" style="2" bestFit="1" customWidth="1"/>
  </cols>
  <sheetData>
    <row r="1" spans="1:10" ht="14.4" x14ac:dyDescent="0.3">
      <c r="A1" s="15" t="s">
        <v>0</v>
      </c>
      <c r="B1" s="16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7" t="s">
        <v>8</v>
      </c>
    </row>
    <row r="2" spans="1:10" ht="14.4" x14ac:dyDescent="0.3">
      <c r="A2" s="18">
        <v>43831</v>
      </c>
      <c r="B2" s="19">
        <v>1</v>
      </c>
      <c r="C2" s="19" t="s">
        <v>9</v>
      </c>
      <c r="D2" s="20">
        <v>40.79</v>
      </c>
      <c r="E2" s="20">
        <v>43.76</v>
      </c>
      <c r="F2" s="20">
        <v>38.840000000000003</v>
      </c>
      <c r="G2" s="20">
        <v>40.21</v>
      </c>
      <c r="H2" s="20">
        <v>39.49</v>
      </c>
      <c r="I2" s="21">
        <v>276192900</v>
      </c>
    </row>
    <row r="3" spans="1:10" ht="14.4" x14ac:dyDescent="0.3">
      <c r="A3" s="18">
        <v>43862</v>
      </c>
      <c r="B3" s="19">
        <v>1</v>
      </c>
      <c r="C3" s="19" t="s">
        <v>9</v>
      </c>
      <c r="D3" s="20">
        <v>30.62</v>
      </c>
      <c r="E3" s="20">
        <v>42.19</v>
      </c>
      <c r="F3" s="20">
        <v>29.67</v>
      </c>
      <c r="G3" s="20">
        <v>40.25</v>
      </c>
      <c r="H3" s="20">
        <v>39.53</v>
      </c>
      <c r="I3" s="21">
        <v>386248000</v>
      </c>
    </row>
    <row r="4" spans="1:10" ht="14.4" x14ac:dyDescent="0.3">
      <c r="A4" s="18">
        <v>43891</v>
      </c>
      <c r="B4" s="19">
        <v>1</v>
      </c>
      <c r="C4" s="19" t="s">
        <v>9</v>
      </c>
      <c r="D4" s="20">
        <v>30.99</v>
      </c>
      <c r="E4" s="20">
        <v>34.04</v>
      </c>
      <c r="F4" s="20">
        <v>28.74</v>
      </c>
      <c r="G4" s="20">
        <v>30.64</v>
      </c>
      <c r="H4" s="20">
        <v>30.09</v>
      </c>
      <c r="I4" s="21">
        <v>365073100</v>
      </c>
    </row>
    <row r="5" spans="1:10" ht="14.4" x14ac:dyDescent="0.3">
      <c r="A5" s="18">
        <v>43922</v>
      </c>
      <c r="B5" s="19">
        <v>1</v>
      </c>
      <c r="C5" s="19" t="s">
        <v>9</v>
      </c>
      <c r="D5" s="20">
        <v>30.02</v>
      </c>
      <c r="E5" s="20">
        <v>35.07</v>
      </c>
      <c r="F5" s="20">
        <v>27.92</v>
      </c>
      <c r="G5" s="20">
        <v>30.58</v>
      </c>
      <c r="H5" s="20">
        <v>30.03</v>
      </c>
      <c r="I5" s="21">
        <v>464823400</v>
      </c>
    </row>
    <row r="6" spans="1:10" ht="14.4" x14ac:dyDescent="0.3">
      <c r="A6" s="18">
        <v>43952</v>
      </c>
      <c r="B6" s="19">
        <v>1</v>
      </c>
      <c r="C6" s="19" t="s">
        <v>9</v>
      </c>
      <c r="D6" s="20">
        <v>24.85</v>
      </c>
      <c r="E6" s="20">
        <v>32.21</v>
      </c>
      <c r="F6" s="20">
        <v>24.38</v>
      </c>
      <c r="G6" s="20">
        <v>30.85</v>
      </c>
      <c r="H6" s="20">
        <v>30.3</v>
      </c>
      <c r="I6" s="21">
        <v>463825600</v>
      </c>
    </row>
    <row r="7" spans="1:10" ht="14.4" x14ac:dyDescent="0.3">
      <c r="A7" s="18">
        <v>43983</v>
      </c>
      <c r="B7" s="19">
        <v>1</v>
      </c>
      <c r="C7" s="19" t="s">
        <v>9</v>
      </c>
      <c r="D7" s="20">
        <v>29.02</v>
      </c>
      <c r="E7" s="20">
        <v>29.85</v>
      </c>
      <c r="F7" s="20">
        <v>24.43</v>
      </c>
      <c r="G7" s="20">
        <v>24.97</v>
      </c>
      <c r="H7" s="20">
        <v>24.52</v>
      </c>
      <c r="I7" s="21">
        <v>571216100</v>
      </c>
    </row>
    <row r="8" spans="1:10" ht="14.4" x14ac:dyDescent="0.3">
      <c r="A8" s="18">
        <v>44013</v>
      </c>
      <c r="B8" s="19">
        <v>2</v>
      </c>
      <c r="C8" s="19" t="s">
        <v>9</v>
      </c>
      <c r="D8" s="20">
        <v>25.33</v>
      </c>
      <c r="E8" s="20">
        <v>37.24</v>
      </c>
      <c r="F8" s="20">
        <v>25.08</v>
      </c>
      <c r="G8" s="20">
        <v>28.05</v>
      </c>
      <c r="H8" s="20">
        <v>27.55</v>
      </c>
      <c r="I8" s="21">
        <v>1333078400</v>
      </c>
    </row>
    <row r="9" spans="1:10" ht="14.4" x14ac:dyDescent="0.3">
      <c r="A9" s="18">
        <v>44044</v>
      </c>
      <c r="B9" s="19">
        <v>2</v>
      </c>
      <c r="C9" s="19" t="s">
        <v>9</v>
      </c>
      <c r="D9" s="20">
        <v>24.95</v>
      </c>
      <c r="E9" s="20">
        <v>27.85</v>
      </c>
      <c r="F9" s="20">
        <v>17.510000000000002</v>
      </c>
      <c r="G9" s="20">
        <v>25.21</v>
      </c>
      <c r="H9" s="20">
        <v>24.76</v>
      </c>
      <c r="I9" s="21">
        <v>1171815600</v>
      </c>
      <c r="J9" s="4"/>
    </row>
    <row r="10" spans="1:10" ht="14.4" x14ac:dyDescent="0.3">
      <c r="A10" s="18">
        <v>44075</v>
      </c>
      <c r="B10" s="19">
        <v>2</v>
      </c>
      <c r="C10" s="19" t="s">
        <v>9</v>
      </c>
      <c r="D10" s="20">
        <v>26.59</v>
      </c>
      <c r="E10" s="20">
        <v>27.6</v>
      </c>
      <c r="F10" s="20">
        <v>20.76</v>
      </c>
      <c r="G10" s="20">
        <v>25.91</v>
      </c>
      <c r="H10" s="20">
        <v>25.45</v>
      </c>
      <c r="I10" s="21">
        <v>1351787400</v>
      </c>
    </row>
    <row r="11" spans="1:10" ht="14.4" x14ac:dyDescent="0.3">
      <c r="A11" s="18">
        <v>44105</v>
      </c>
      <c r="B11" s="19">
        <v>2</v>
      </c>
      <c r="C11" s="19" t="s">
        <v>9</v>
      </c>
      <c r="D11" s="20">
        <v>46.22</v>
      </c>
      <c r="E11" s="20">
        <v>49.97</v>
      </c>
      <c r="F11" s="20">
        <v>19.100000000000001</v>
      </c>
      <c r="G11" s="20">
        <v>28.53</v>
      </c>
      <c r="H11" s="20">
        <v>28.02</v>
      </c>
      <c r="I11" s="21">
        <v>823679400</v>
      </c>
    </row>
    <row r="12" spans="1:10" ht="14.4" x14ac:dyDescent="0.3">
      <c r="A12" s="18">
        <v>44136</v>
      </c>
      <c r="B12" s="19">
        <v>2</v>
      </c>
      <c r="C12" s="19" t="s">
        <v>9</v>
      </c>
      <c r="D12" s="20">
        <v>56.2</v>
      </c>
      <c r="E12" s="20">
        <v>60.03</v>
      </c>
      <c r="F12" s="20">
        <v>45.03</v>
      </c>
      <c r="G12" s="20">
        <v>46.13</v>
      </c>
      <c r="H12" s="20">
        <v>44.99</v>
      </c>
      <c r="I12" s="21">
        <v>165222100</v>
      </c>
    </row>
    <row r="13" spans="1:10" ht="14.4" x14ac:dyDescent="0.3">
      <c r="A13" s="18">
        <v>44166</v>
      </c>
      <c r="B13" s="19">
        <v>2</v>
      </c>
      <c r="C13" s="19" t="s">
        <v>9</v>
      </c>
      <c r="D13" s="20">
        <v>58.93</v>
      </c>
      <c r="E13" s="20">
        <v>62.48</v>
      </c>
      <c r="F13" s="20">
        <v>55.43</v>
      </c>
      <c r="G13" s="20">
        <v>55.74</v>
      </c>
      <c r="H13" s="20">
        <v>54.37</v>
      </c>
      <c r="I13" s="21">
        <v>173131800</v>
      </c>
    </row>
    <row r="14" spans="1:10" ht="14.4" x14ac:dyDescent="0.3">
      <c r="A14" s="18">
        <v>43831</v>
      </c>
      <c r="B14" s="19">
        <v>1</v>
      </c>
      <c r="C14" s="19" t="s">
        <v>10</v>
      </c>
      <c r="D14" s="22">
        <v>14.42</v>
      </c>
      <c r="E14" s="22">
        <v>18.63</v>
      </c>
      <c r="F14" s="22">
        <v>13.85</v>
      </c>
      <c r="G14" s="22">
        <v>15.77</v>
      </c>
      <c r="H14" s="22">
        <v>15.77</v>
      </c>
      <c r="I14" s="21">
        <v>1859647300</v>
      </c>
    </row>
    <row r="15" spans="1:10" ht="14.4" x14ac:dyDescent="0.3">
      <c r="A15" s="18">
        <v>43862</v>
      </c>
      <c r="B15" s="19">
        <v>1</v>
      </c>
      <c r="C15" s="19" t="s">
        <v>10</v>
      </c>
      <c r="D15" s="22">
        <v>11.32</v>
      </c>
      <c r="E15" s="22">
        <v>15.56</v>
      </c>
      <c r="F15" s="22">
        <v>10.87</v>
      </c>
      <c r="G15" s="22">
        <v>14.13</v>
      </c>
      <c r="H15" s="22">
        <v>14.13</v>
      </c>
      <c r="I15" s="21">
        <v>1700021700</v>
      </c>
    </row>
    <row r="16" spans="1:10" ht="14.4" x14ac:dyDescent="0.3">
      <c r="A16" s="18">
        <v>43891</v>
      </c>
      <c r="B16" s="19">
        <v>1</v>
      </c>
      <c r="C16" s="19" t="s">
        <v>10</v>
      </c>
      <c r="D16" s="22">
        <v>12.45</v>
      </c>
      <c r="E16" s="22">
        <v>13.68</v>
      </c>
      <c r="F16" s="22">
        <v>10.63</v>
      </c>
      <c r="G16" s="22">
        <v>11.28</v>
      </c>
      <c r="H16" s="22">
        <v>11.28</v>
      </c>
      <c r="I16" s="21">
        <v>1349366200</v>
      </c>
    </row>
    <row r="17" spans="1:9" ht="14.4" x14ac:dyDescent="0.3">
      <c r="A17" s="18">
        <v>43922</v>
      </c>
      <c r="B17" s="19">
        <v>1</v>
      </c>
      <c r="C17" s="19" t="s">
        <v>10</v>
      </c>
      <c r="D17" s="22">
        <v>12.86</v>
      </c>
      <c r="E17" s="22">
        <v>14.16</v>
      </c>
      <c r="F17" s="22">
        <v>11.22</v>
      </c>
      <c r="G17" s="22">
        <v>12.29</v>
      </c>
      <c r="H17" s="22">
        <v>12.29</v>
      </c>
      <c r="I17" s="21">
        <v>1199512900</v>
      </c>
    </row>
    <row r="18" spans="1:9" ht="14.4" x14ac:dyDescent="0.3">
      <c r="A18" s="18">
        <v>43952</v>
      </c>
      <c r="B18" s="19">
        <v>1</v>
      </c>
      <c r="C18" s="19" t="s">
        <v>10</v>
      </c>
      <c r="D18" s="22">
        <v>11.07</v>
      </c>
      <c r="E18" s="22">
        <v>15.1</v>
      </c>
      <c r="F18" s="22">
        <v>10.71</v>
      </c>
      <c r="G18" s="22">
        <v>13.05</v>
      </c>
      <c r="H18" s="22">
        <v>13.05</v>
      </c>
      <c r="I18" s="21">
        <v>1490615900</v>
      </c>
    </row>
    <row r="19" spans="1:9" ht="14.4" x14ac:dyDescent="0.3">
      <c r="A19" s="18">
        <v>43983</v>
      </c>
      <c r="B19" s="19">
        <v>1</v>
      </c>
      <c r="C19" s="19" t="s">
        <v>10</v>
      </c>
      <c r="D19" s="22">
        <v>13.48</v>
      </c>
      <c r="E19" s="22">
        <v>14.29</v>
      </c>
      <c r="F19" s="22">
        <v>10.8</v>
      </c>
      <c r="G19" s="22">
        <v>11.12</v>
      </c>
      <c r="H19" s="22">
        <v>11.12</v>
      </c>
      <c r="I19" s="21">
        <v>1632046000</v>
      </c>
    </row>
    <row r="20" spans="1:9" ht="14.4" x14ac:dyDescent="0.3">
      <c r="A20" s="18">
        <v>44013</v>
      </c>
      <c r="B20" s="19">
        <v>2</v>
      </c>
      <c r="C20" s="19" t="s">
        <v>10</v>
      </c>
      <c r="D20" s="22">
        <v>10.79</v>
      </c>
      <c r="E20" s="22">
        <v>22.8</v>
      </c>
      <c r="F20" s="22">
        <v>10.62</v>
      </c>
      <c r="G20" s="22">
        <v>13.07</v>
      </c>
      <c r="H20" s="22">
        <v>13.07</v>
      </c>
      <c r="I20" s="21">
        <v>3103539000</v>
      </c>
    </row>
    <row r="21" spans="1:9" ht="14.4" x14ac:dyDescent="0.3">
      <c r="A21" s="18">
        <v>44044</v>
      </c>
      <c r="B21" s="19">
        <v>2</v>
      </c>
      <c r="C21" s="19" t="s">
        <v>10</v>
      </c>
      <c r="D21" s="22">
        <v>11.41</v>
      </c>
      <c r="E21" s="22">
        <v>12.55</v>
      </c>
      <c r="F21" s="22">
        <v>8.25</v>
      </c>
      <c r="G21" s="22">
        <v>10.5</v>
      </c>
      <c r="H21" s="22">
        <v>10.5</v>
      </c>
      <c r="I21" s="21">
        <v>1374266000</v>
      </c>
    </row>
    <row r="22" spans="1:9" ht="14.4" x14ac:dyDescent="0.3">
      <c r="A22" s="18">
        <v>44075</v>
      </c>
      <c r="B22" s="19">
        <v>2</v>
      </c>
      <c r="C22" s="19" t="s">
        <v>10</v>
      </c>
      <c r="D22" s="22">
        <v>11.45</v>
      </c>
      <c r="E22" s="22">
        <v>13.4</v>
      </c>
      <c r="F22" s="22">
        <v>9.09</v>
      </c>
      <c r="G22" s="22">
        <v>12.01</v>
      </c>
      <c r="H22" s="22">
        <v>12.01</v>
      </c>
      <c r="I22" s="21">
        <v>1750440700</v>
      </c>
    </row>
    <row r="23" spans="1:9" ht="14.4" x14ac:dyDescent="0.3">
      <c r="A23" s="18">
        <v>44105</v>
      </c>
      <c r="B23" s="19">
        <v>2</v>
      </c>
      <c r="C23" s="19" t="s">
        <v>10</v>
      </c>
      <c r="D23" s="22">
        <v>19.05</v>
      </c>
      <c r="E23" s="22">
        <v>19.79</v>
      </c>
      <c r="F23" s="22">
        <v>10.01</v>
      </c>
      <c r="G23" s="22">
        <v>12.19</v>
      </c>
      <c r="H23" s="22">
        <v>12.19</v>
      </c>
      <c r="I23" s="21">
        <v>1304401000</v>
      </c>
    </row>
    <row r="24" spans="1:9" ht="14.4" x14ac:dyDescent="0.3">
      <c r="A24" s="18">
        <v>44136</v>
      </c>
      <c r="B24" s="19">
        <v>2</v>
      </c>
      <c r="C24" s="19" t="s">
        <v>10</v>
      </c>
      <c r="D24" s="22">
        <v>26.93</v>
      </c>
      <c r="E24" s="22">
        <v>30.78</v>
      </c>
      <c r="F24" s="22">
        <v>18.77</v>
      </c>
      <c r="G24" s="22">
        <v>19.05</v>
      </c>
      <c r="H24" s="22">
        <v>18.98</v>
      </c>
      <c r="I24" s="21">
        <v>262905900</v>
      </c>
    </row>
    <row r="25" spans="1:9" ht="14.4" x14ac:dyDescent="0.3">
      <c r="A25" s="18">
        <v>44166</v>
      </c>
      <c r="B25" s="19">
        <v>2</v>
      </c>
      <c r="C25" s="19" t="s">
        <v>10</v>
      </c>
      <c r="D25" s="22">
        <v>28.98</v>
      </c>
      <c r="E25" s="22">
        <v>29.3</v>
      </c>
      <c r="F25" s="22">
        <v>25.37</v>
      </c>
      <c r="G25" s="22">
        <v>26.84</v>
      </c>
      <c r="H25" s="22">
        <v>26.74</v>
      </c>
      <c r="I25" s="21">
        <v>226705600</v>
      </c>
    </row>
    <row r="26" spans="1:9" ht="14.4" x14ac:dyDescent="0.3">
      <c r="A26" s="18">
        <v>43831</v>
      </c>
      <c r="B26" s="19">
        <v>1</v>
      </c>
      <c r="C26" s="19" t="s">
        <v>11</v>
      </c>
      <c r="D26" s="22">
        <v>45.83</v>
      </c>
      <c r="E26" s="22">
        <v>51.31</v>
      </c>
      <c r="F26" s="22">
        <v>42.43</v>
      </c>
      <c r="G26" s="22">
        <v>43.25</v>
      </c>
      <c r="H26" s="22">
        <v>43.25</v>
      </c>
      <c r="I26" s="21">
        <v>379409800</v>
      </c>
    </row>
    <row r="27" spans="1:9" ht="14.4" x14ac:dyDescent="0.3">
      <c r="A27" s="18">
        <v>43862</v>
      </c>
      <c r="B27" s="19">
        <v>1</v>
      </c>
      <c r="C27" s="19" t="s">
        <v>11</v>
      </c>
      <c r="D27" s="22">
        <v>34.08</v>
      </c>
      <c r="E27" s="22">
        <v>46.76</v>
      </c>
      <c r="F27" s="22">
        <v>32.950000000000003</v>
      </c>
      <c r="G27" s="22">
        <v>45.05</v>
      </c>
      <c r="H27" s="22">
        <v>45.05</v>
      </c>
      <c r="I27" s="21">
        <v>443920300</v>
      </c>
    </row>
    <row r="28" spans="1:9" ht="14.4" x14ac:dyDescent="0.3">
      <c r="A28" s="18">
        <v>43891</v>
      </c>
      <c r="B28" s="19">
        <v>1</v>
      </c>
      <c r="C28" s="19" t="s">
        <v>11</v>
      </c>
      <c r="D28" s="22">
        <v>35.229999999999997</v>
      </c>
      <c r="E28" s="22">
        <v>38.1</v>
      </c>
      <c r="F28" s="22">
        <v>32.159999999999997</v>
      </c>
      <c r="G28" s="22">
        <v>33.86</v>
      </c>
      <c r="H28" s="22">
        <v>33.86</v>
      </c>
      <c r="I28" s="21">
        <v>493070800</v>
      </c>
    </row>
    <row r="29" spans="1:9" ht="14.4" x14ac:dyDescent="0.3">
      <c r="A29" s="18">
        <v>43922</v>
      </c>
      <c r="B29" s="19">
        <v>1</v>
      </c>
      <c r="C29" s="19" t="s">
        <v>11</v>
      </c>
      <c r="D29" s="22">
        <v>35.25</v>
      </c>
      <c r="E29" s="22">
        <v>39.770000000000003</v>
      </c>
      <c r="F29" s="22">
        <v>31.22</v>
      </c>
      <c r="G29" s="22">
        <v>34.75</v>
      </c>
      <c r="H29" s="22">
        <v>34.75</v>
      </c>
      <c r="I29" s="21">
        <v>587342300</v>
      </c>
    </row>
    <row r="30" spans="1:9" ht="14.4" x14ac:dyDescent="0.3">
      <c r="A30" s="18">
        <v>43952</v>
      </c>
      <c r="B30" s="19">
        <v>1</v>
      </c>
      <c r="C30" s="19" t="s">
        <v>11</v>
      </c>
      <c r="D30" s="22">
        <v>31.33</v>
      </c>
      <c r="E30" s="22">
        <v>39.86</v>
      </c>
      <c r="F30" s="22">
        <v>30.32</v>
      </c>
      <c r="G30" s="22">
        <v>36</v>
      </c>
      <c r="H30" s="22">
        <v>36</v>
      </c>
      <c r="I30" s="21">
        <v>759561000</v>
      </c>
    </row>
    <row r="31" spans="1:9" ht="14.4" x14ac:dyDescent="0.3">
      <c r="A31" s="18">
        <v>43983</v>
      </c>
      <c r="B31" s="19">
        <v>1</v>
      </c>
      <c r="C31" s="19" t="s">
        <v>11</v>
      </c>
      <c r="D31" s="22">
        <v>36.92</v>
      </c>
      <c r="E31" s="22">
        <v>38.369999999999997</v>
      </c>
      <c r="F31" s="22">
        <v>29.23</v>
      </c>
      <c r="G31" s="22">
        <v>31.38</v>
      </c>
      <c r="H31" s="22">
        <v>31.38</v>
      </c>
      <c r="I31" s="21">
        <v>1119286400</v>
      </c>
    </row>
    <row r="32" spans="1:9" ht="14.4" x14ac:dyDescent="0.3">
      <c r="A32" s="18">
        <v>44013</v>
      </c>
      <c r="B32" s="19">
        <v>2</v>
      </c>
      <c r="C32" s="19" t="s">
        <v>11</v>
      </c>
      <c r="D32" s="22">
        <v>28.19</v>
      </c>
      <c r="E32" s="22">
        <v>48.95</v>
      </c>
      <c r="F32" s="22">
        <v>27.95</v>
      </c>
      <c r="G32" s="22">
        <v>34.61</v>
      </c>
      <c r="H32" s="22">
        <v>34.61</v>
      </c>
      <c r="I32" s="21">
        <v>1791841200</v>
      </c>
    </row>
    <row r="33" spans="1:9" ht="14.4" x14ac:dyDescent="0.3">
      <c r="A33" s="18">
        <v>44044</v>
      </c>
      <c r="B33" s="19">
        <v>2</v>
      </c>
      <c r="C33" s="19" t="s">
        <v>11</v>
      </c>
      <c r="D33" s="22">
        <v>28.1</v>
      </c>
      <c r="E33" s="22">
        <v>32.75</v>
      </c>
      <c r="F33" s="22">
        <v>18.18</v>
      </c>
      <c r="G33" s="22">
        <v>28.04</v>
      </c>
      <c r="H33" s="22">
        <v>28.04</v>
      </c>
      <c r="I33" s="21">
        <v>1157715300</v>
      </c>
    </row>
    <row r="34" spans="1:9" ht="14.4" x14ac:dyDescent="0.3">
      <c r="A34" s="18">
        <v>44075</v>
      </c>
      <c r="B34" s="19">
        <v>2</v>
      </c>
      <c r="C34" s="19" t="s">
        <v>11</v>
      </c>
      <c r="D34" s="22">
        <v>29.51</v>
      </c>
      <c r="E34" s="22">
        <v>34.04</v>
      </c>
      <c r="F34" s="22">
        <v>21.56</v>
      </c>
      <c r="G34" s="22">
        <v>29.58</v>
      </c>
      <c r="H34" s="22">
        <v>29.58</v>
      </c>
      <c r="I34" s="21">
        <v>847463100</v>
      </c>
    </row>
    <row r="35" spans="1:9" ht="14.4" x14ac:dyDescent="0.3">
      <c r="A35" s="18">
        <v>44105</v>
      </c>
      <c r="B35" s="19">
        <v>2</v>
      </c>
      <c r="C35" s="19" t="s">
        <v>11</v>
      </c>
      <c r="D35" s="22">
        <v>61.13</v>
      </c>
      <c r="E35" s="22">
        <v>63.53</v>
      </c>
      <c r="F35" s="22">
        <v>17.8</v>
      </c>
      <c r="G35" s="22">
        <v>31.55</v>
      </c>
      <c r="H35" s="22">
        <v>31.55</v>
      </c>
      <c r="I35" s="21">
        <v>472476700</v>
      </c>
    </row>
    <row r="36" spans="1:9" ht="14.4" x14ac:dyDescent="0.3">
      <c r="A36" s="18">
        <v>44136</v>
      </c>
      <c r="B36" s="19">
        <v>2</v>
      </c>
      <c r="C36" s="19" t="s">
        <v>11</v>
      </c>
      <c r="D36" s="22">
        <v>75.489999999999995</v>
      </c>
      <c r="E36" s="22">
        <v>82.72</v>
      </c>
      <c r="F36" s="22">
        <v>60.83</v>
      </c>
      <c r="G36" s="22">
        <v>61.59</v>
      </c>
      <c r="H36" s="22">
        <v>61.59</v>
      </c>
      <c r="I36" s="21">
        <v>99928300</v>
      </c>
    </row>
    <row r="37" spans="1:9" ht="14.4" x14ac:dyDescent="0.3">
      <c r="A37" s="18">
        <v>44166</v>
      </c>
      <c r="B37" s="19">
        <v>2</v>
      </c>
      <c r="C37" s="19" t="s">
        <v>11</v>
      </c>
      <c r="D37" s="22">
        <v>89.57</v>
      </c>
      <c r="E37" s="22">
        <v>90.57</v>
      </c>
      <c r="F37" s="22">
        <v>74.44</v>
      </c>
      <c r="G37" s="22">
        <v>74.8</v>
      </c>
      <c r="H37" s="22">
        <v>74.8</v>
      </c>
      <c r="I37" s="21">
        <v>98401800</v>
      </c>
    </row>
    <row r="38" spans="1:9" ht="14.4" x14ac:dyDescent="0.3">
      <c r="A38" s="18">
        <v>43831</v>
      </c>
      <c r="B38" s="19">
        <v>1</v>
      </c>
      <c r="C38" s="19" t="s">
        <v>12</v>
      </c>
      <c r="D38" s="22">
        <v>46.55</v>
      </c>
      <c r="E38" s="22">
        <v>49.53</v>
      </c>
      <c r="F38" s="22">
        <v>44.45</v>
      </c>
      <c r="G38" s="22">
        <v>46.61</v>
      </c>
      <c r="H38" s="22">
        <v>44.05</v>
      </c>
      <c r="I38" s="21">
        <v>161173000</v>
      </c>
    </row>
    <row r="39" spans="1:9" ht="14.4" x14ac:dyDescent="0.3">
      <c r="A39" s="18">
        <v>43862</v>
      </c>
      <c r="B39" s="19">
        <v>1</v>
      </c>
      <c r="C39" s="19" t="s">
        <v>12</v>
      </c>
      <c r="D39" s="22">
        <v>39.93</v>
      </c>
      <c r="E39" s="22">
        <v>49.47</v>
      </c>
      <c r="F39" s="22">
        <v>37.950000000000003</v>
      </c>
      <c r="G39" s="22">
        <v>46.34</v>
      </c>
      <c r="H39" s="22">
        <v>43.8</v>
      </c>
      <c r="I39" s="21">
        <v>207593600</v>
      </c>
    </row>
    <row r="40" spans="1:9" ht="14.4" x14ac:dyDescent="0.3">
      <c r="A40" s="18">
        <v>43891</v>
      </c>
      <c r="B40" s="19">
        <v>1</v>
      </c>
      <c r="C40" s="19" t="s">
        <v>12</v>
      </c>
      <c r="D40" s="22">
        <v>37.96</v>
      </c>
      <c r="E40" s="22">
        <v>43.39</v>
      </c>
      <c r="F40" s="22">
        <v>36.049999999999997</v>
      </c>
      <c r="G40" s="22">
        <v>39.53</v>
      </c>
      <c r="H40" s="22">
        <v>37.36</v>
      </c>
      <c r="I40" s="21">
        <v>199321500</v>
      </c>
    </row>
    <row r="41" spans="1:9" ht="14.4" x14ac:dyDescent="0.3">
      <c r="A41" s="18">
        <v>43922</v>
      </c>
      <c r="B41" s="19">
        <v>1</v>
      </c>
      <c r="C41" s="19" t="s">
        <v>12</v>
      </c>
      <c r="D41" s="22">
        <v>36.840000000000003</v>
      </c>
      <c r="E41" s="22">
        <v>42.88</v>
      </c>
      <c r="F41" s="22">
        <v>35.82</v>
      </c>
      <c r="G41" s="22">
        <v>37.5</v>
      </c>
      <c r="H41" s="22">
        <v>35.44</v>
      </c>
      <c r="I41" s="21">
        <v>251989000</v>
      </c>
    </row>
    <row r="42" spans="1:9" ht="14.4" x14ac:dyDescent="0.3">
      <c r="A42" s="18">
        <v>43952</v>
      </c>
      <c r="B42" s="19">
        <v>1</v>
      </c>
      <c r="C42" s="19" t="s">
        <v>12</v>
      </c>
      <c r="D42" s="22">
        <v>30.75</v>
      </c>
      <c r="E42" s="22">
        <v>39.06</v>
      </c>
      <c r="F42" s="22">
        <v>30.3</v>
      </c>
      <c r="G42" s="22">
        <v>37.58</v>
      </c>
      <c r="H42" s="22">
        <v>35.520000000000003</v>
      </c>
      <c r="I42" s="21">
        <v>255736400</v>
      </c>
    </row>
    <row r="43" spans="1:9" ht="14.4" x14ac:dyDescent="0.3">
      <c r="A43" s="18">
        <v>43983</v>
      </c>
      <c r="B43" s="19">
        <v>1</v>
      </c>
      <c r="C43" s="19" t="s">
        <v>12</v>
      </c>
      <c r="D43" s="22">
        <v>35.29</v>
      </c>
      <c r="E43" s="22">
        <v>36.1</v>
      </c>
      <c r="F43" s="22">
        <v>30.24</v>
      </c>
      <c r="G43" s="22">
        <v>30.89</v>
      </c>
      <c r="H43" s="22">
        <v>29.19</v>
      </c>
      <c r="I43" s="21">
        <v>298878700</v>
      </c>
    </row>
    <row r="44" spans="1:9" ht="14.4" x14ac:dyDescent="0.3">
      <c r="A44" s="18">
        <v>44013</v>
      </c>
      <c r="B44" s="19">
        <v>2</v>
      </c>
      <c r="C44" s="19" t="s">
        <v>12</v>
      </c>
      <c r="D44" s="22">
        <v>32.299999999999997</v>
      </c>
      <c r="E44" s="22">
        <v>42.35</v>
      </c>
      <c r="F44" s="22">
        <v>30.94</v>
      </c>
      <c r="G44" s="22">
        <v>34.18</v>
      </c>
      <c r="H44" s="22">
        <v>32.299999999999997</v>
      </c>
      <c r="I44" s="21">
        <v>572792700</v>
      </c>
    </row>
    <row r="45" spans="1:9" ht="14.4" x14ac:dyDescent="0.3">
      <c r="A45" s="18">
        <v>44044</v>
      </c>
      <c r="B45" s="19">
        <v>2</v>
      </c>
      <c r="C45" s="19" t="s">
        <v>12</v>
      </c>
      <c r="D45" s="22">
        <v>30.5</v>
      </c>
      <c r="E45" s="22">
        <v>35.159999999999997</v>
      </c>
      <c r="F45" s="22">
        <v>22.47</v>
      </c>
      <c r="G45" s="22">
        <v>32.1</v>
      </c>
      <c r="H45" s="22">
        <v>30.34</v>
      </c>
      <c r="I45" s="21">
        <v>560121600</v>
      </c>
    </row>
    <row r="46" spans="1:9" ht="14.4" x14ac:dyDescent="0.3">
      <c r="A46" s="18">
        <v>44075</v>
      </c>
      <c r="B46" s="19">
        <v>2</v>
      </c>
      <c r="C46" s="19" t="s">
        <v>12</v>
      </c>
      <c r="D46" s="22">
        <v>34.049999999999997</v>
      </c>
      <c r="E46" s="22">
        <v>37.31</v>
      </c>
      <c r="F46" s="22">
        <v>28.25</v>
      </c>
      <c r="G46" s="22">
        <v>31.25</v>
      </c>
      <c r="H46" s="22">
        <v>29.53</v>
      </c>
      <c r="I46" s="21">
        <v>450738100</v>
      </c>
    </row>
    <row r="47" spans="1:9" ht="14.4" x14ac:dyDescent="0.3">
      <c r="A47" s="18">
        <v>44105</v>
      </c>
      <c r="B47" s="19">
        <v>2</v>
      </c>
      <c r="C47" s="19" t="s">
        <v>12</v>
      </c>
      <c r="D47" s="22">
        <v>46.54</v>
      </c>
      <c r="E47" s="22">
        <v>48.39</v>
      </c>
      <c r="F47" s="22">
        <v>29.15</v>
      </c>
      <c r="G47" s="22">
        <v>35.61</v>
      </c>
      <c r="H47" s="22">
        <v>33.53</v>
      </c>
      <c r="I47" s="21">
        <v>247156000</v>
      </c>
    </row>
    <row r="48" spans="1:9" ht="14.4" x14ac:dyDescent="0.3">
      <c r="A48" s="18">
        <v>44136</v>
      </c>
      <c r="B48" s="19">
        <v>2</v>
      </c>
      <c r="C48" s="19" t="s">
        <v>12</v>
      </c>
      <c r="D48" s="22">
        <v>55.41</v>
      </c>
      <c r="E48" s="22">
        <v>58.83</v>
      </c>
      <c r="F48" s="22">
        <v>44.98</v>
      </c>
      <c r="G48" s="22">
        <v>46.19</v>
      </c>
      <c r="H48" s="22">
        <v>43.49</v>
      </c>
      <c r="I48" s="21">
        <v>89591700</v>
      </c>
    </row>
    <row r="49" spans="1:9" ht="14.4" x14ac:dyDescent="0.3">
      <c r="A49" s="18">
        <v>44166</v>
      </c>
      <c r="B49" s="19">
        <v>2</v>
      </c>
      <c r="C49" s="19" t="s">
        <v>12</v>
      </c>
      <c r="D49" s="22">
        <v>54.38</v>
      </c>
      <c r="E49" s="22">
        <v>58.19</v>
      </c>
      <c r="F49" s="22">
        <v>51.85</v>
      </c>
      <c r="G49" s="22">
        <v>54.98</v>
      </c>
      <c r="H49" s="22">
        <v>51.76</v>
      </c>
      <c r="I49" s="21">
        <v>105167500</v>
      </c>
    </row>
    <row r="50" spans="1:9" ht="14.4" x14ac:dyDescent="0.3">
      <c r="A50" s="18">
        <v>43831</v>
      </c>
      <c r="B50" s="19">
        <v>1</v>
      </c>
      <c r="C50" s="19" t="s">
        <v>13</v>
      </c>
      <c r="D50" s="22">
        <v>15.46</v>
      </c>
      <c r="E50" s="22">
        <v>16.350000000000001</v>
      </c>
      <c r="F50" s="22">
        <v>13.86</v>
      </c>
      <c r="G50" s="22">
        <v>14.54</v>
      </c>
      <c r="H50" s="22">
        <v>14.54</v>
      </c>
      <c r="I50" s="21">
        <v>247412300</v>
      </c>
    </row>
    <row r="51" spans="1:9" ht="14.4" x14ac:dyDescent="0.3">
      <c r="A51" s="18">
        <v>43862</v>
      </c>
      <c r="B51" s="19">
        <v>1</v>
      </c>
      <c r="C51" s="19" t="s">
        <v>13</v>
      </c>
      <c r="D51" s="22">
        <v>11.97</v>
      </c>
      <c r="E51" s="22">
        <v>16.149999999999999</v>
      </c>
      <c r="F51" s="22">
        <v>11.68</v>
      </c>
      <c r="G51" s="22">
        <v>15.09</v>
      </c>
      <c r="H51" s="22">
        <v>15.09</v>
      </c>
      <c r="I51" s="21">
        <v>177578200</v>
      </c>
    </row>
    <row r="52" spans="1:9" ht="14.4" x14ac:dyDescent="0.3">
      <c r="A52" s="18">
        <v>43891</v>
      </c>
      <c r="B52" s="19">
        <v>1</v>
      </c>
      <c r="C52" s="19" t="s">
        <v>13</v>
      </c>
      <c r="D52" s="22">
        <v>11.51</v>
      </c>
      <c r="E52" s="22">
        <v>13.54</v>
      </c>
      <c r="F52" s="22">
        <v>10.95</v>
      </c>
      <c r="G52" s="22">
        <v>11.97</v>
      </c>
      <c r="H52" s="22">
        <v>11.97</v>
      </c>
      <c r="I52" s="21">
        <v>209770800</v>
      </c>
    </row>
    <row r="53" spans="1:9" ht="14.4" x14ac:dyDescent="0.3">
      <c r="A53" s="18">
        <v>43922</v>
      </c>
      <c r="B53" s="19">
        <v>1</v>
      </c>
      <c r="C53" s="19" t="s">
        <v>13</v>
      </c>
      <c r="D53" s="22">
        <v>11.34</v>
      </c>
      <c r="E53" s="22">
        <v>13.28</v>
      </c>
      <c r="F53" s="22">
        <v>10.93</v>
      </c>
      <c r="G53" s="22">
        <v>11.33</v>
      </c>
      <c r="H53" s="22">
        <v>11.33</v>
      </c>
      <c r="I53" s="21">
        <v>175491000</v>
      </c>
    </row>
    <row r="54" spans="1:9" ht="14.4" x14ac:dyDescent="0.3">
      <c r="A54" s="18">
        <v>43952</v>
      </c>
      <c r="B54" s="19">
        <v>1</v>
      </c>
      <c r="C54" s="19" t="s">
        <v>13</v>
      </c>
      <c r="D54" s="22">
        <v>10.24</v>
      </c>
      <c r="E54" s="22">
        <v>12.34</v>
      </c>
      <c r="F54" s="22">
        <v>9.81</v>
      </c>
      <c r="G54" s="22">
        <v>11.52</v>
      </c>
      <c r="H54" s="22">
        <v>11.52</v>
      </c>
      <c r="I54" s="21">
        <v>194555100</v>
      </c>
    </row>
    <row r="55" spans="1:9" ht="14.4" x14ac:dyDescent="0.3">
      <c r="A55" s="18">
        <v>43983</v>
      </c>
      <c r="B55" s="19">
        <v>1</v>
      </c>
      <c r="C55" s="19" t="s">
        <v>13</v>
      </c>
      <c r="D55" s="22">
        <v>11.32</v>
      </c>
      <c r="E55" s="22">
        <v>11.56</v>
      </c>
      <c r="F55" s="22">
        <v>9.7200000000000006</v>
      </c>
      <c r="G55" s="22">
        <v>10.34</v>
      </c>
      <c r="H55" s="22">
        <v>10.34</v>
      </c>
      <c r="I55" s="21">
        <v>258171400</v>
      </c>
    </row>
    <row r="56" spans="1:9" ht="14.4" x14ac:dyDescent="0.3">
      <c r="A56" s="18">
        <v>44013</v>
      </c>
      <c r="B56" s="19">
        <v>2</v>
      </c>
      <c r="C56" s="19" t="s">
        <v>13</v>
      </c>
      <c r="D56" s="22">
        <v>10.14</v>
      </c>
      <c r="E56" s="22">
        <v>15.62</v>
      </c>
      <c r="F56" s="22">
        <v>9.89</v>
      </c>
      <c r="G56" s="22">
        <v>10.9</v>
      </c>
      <c r="H56" s="22">
        <v>10.9</v>
      </c>
      <c r="I56" s="21">
        <v>497274400</v>
      </c>
    </row>
    <row r="57" spans="1:9" ht="14.4" x14ac:dyDescent="0.3">
      <c r="A57" s="18">
        <v>44044</v>
      </c>
      <c r="B57" s="19">
        <v>2</v>
      </c>
      <c r="C57" s="19" t="s">
        <v>13</v>
      </c>
      <c r="D57" s="22">
        <v>9.16</v>
      </c>
      <c r="E57" s="22">
        <v>11.8</v>
      </c>
      <c r="F57" s="22">
        <v>7.34</v>
      </c>
      <c r="G57" s="22">
        <v>10.07</v>
      </c>
      <c r="H57" s="22">
        <v>10.07</v>
      </c>
      <c r="I57" s="21">
        <v>339556300</v>
      </c>
    </row>
    <row r="58" spans="1:9" ht="14.4" x14ac:dyDescent="0.3">
      <c r="A58" s="18">
        <v>44075</v>
      </c>
      <c r="B58" s="19">
        <v>2</v>
      </c>
      <c r="C58" s="19" t="s">
        <v>13</v>
      </c>
      <c r="D58" s="22">
        <v>8.3000000000000007</v>
      </c>
      <c r="E58" s="22">
        <v>10.38</v>
      </c>
      <c r="F58" s="22">
        <v>7.22</v>
      </c>
      <c r="G58" s="22">
        <v>9.74</v>
      </c>
      <c r="H58" s="22">
        <v>9.74</v>
      </c>
      <c r="I58" s="21">
        <v>307581500</v>
      </c>
    </row>
    <row r="59" spans="1:9" ht="14.4" x14ac:dyDescent="0.3">
      <c r="A59" s="18">
        <v>44105</v>
      </c>
      <c r="B59" s="19">
        <v>2</v>
      </c>
      <c r="C59" s="19" t="s">
        <v>13</v>
      </c>
      <c r="D59" s="22">
        <v>15.82</v>
      </c>
      <c r="E59" s="22">
        <v>16.11</v>
      </c>
      <c r="F59" s="22">
        <v>6.61</v>
      </c>
      <c r="G59" s="22">
        <v>8.9499999999999993</v>
      </c>
      <c r="H59" s="22">
        <v>8.9499999999999993</v>
      </c>
      <c r="I59" s="21">
        <v>370571300</v>
      </c>
    </row>
    <row r="60" spans="1:9" ht="14.4" x14ac:dyDescent="0.3">
      <c r="A60" s="18">
        <v>44136</v>
      </c>
      <c r="B60" s="19">
        <v>2</v>
      </c>
      <c r="C60" s="19" t="s">
        <v>13</v>
      </c>
      <c r="D60" s="22">
        <v>19.98</v>
      </c>
      <c r="E60" s="22">
        <v>21.65</v>
      </c>
      <c r="F60" s="22">
        <v>15.42</v>
      </c>
      <c r="G60" s="22">
        <v>15.78</v>
      </c>
      <c r="H60" s="22">
        <v>15.78</v>
      </c>
      <c r="I60" s="21">
        <v>106852200</v>
      </c>
    </row>
    <row r="61" spans="1:9" ht="14.4" x14ac:dyDescent="0.3">
      <c r="A61" s="18">
        <v>44166</v>
      </c>
      <c r="B61" s="19">
        <v>2</v>
      </c>
      <c r="C61" s="19" t="s">
        <v>13</v>
      </c>
      <c r="D61" s="22">
        <v>18.899999999999999</v>
      </c>
      <c r="E61" s="22">
        <v>21.19</v>
      </c>
      <c r="F61" s="22">
        <v>18.100000000000001</v>
      </c>
      <c r="G61" s="22">
        <v>19.829999999999998</v>
      </c>
      <c r="H61" s="22">
        <v>19.829999999999998</v>
      </c>
      <c r="I61" s="21">
        <v>137336800</v>
      </c>
    </row>
    <row r="62" spans="1:9" ht="14.4" x14ac:dyDescent="0.3">
      <c r="A62" s="18">
        <v>43831</v>
      </c>
      <c r="B62" s="19">
        <v>1</v>
      </c>
      <c r="C62" s="19" t="s">
        <v>14</v>
      </c>
      <c r="D62" s="20">
        <v>18.794999999999998</v>
      </c>
      <c r="E62" s="20">
        <v>21.18</v>
      </c>
      <c r="F62" s="20">
        <v>15.772500000000001</v>
      </c>
      <c r="G62" s="20">
        <v>17.077500000000001</v>
      </c>
      <c r="H62" s="20">
        <v>17.077500000000001</v>
      </c>
      <c r="I62" s="21">
        <v>139211400</v>
      </c>
    </row>
    <row r="63" spans="1:9" ht="14.4" x14ac:dyDescent="0.3">
      <c r="A63" s="18">
        <v>43862</v>
      </c>
      <c r="B63" s="19">
        <v>1</v>
      </c>
      <c r="C63" s="19" t="s">
        <v>14</v>
      </c>
      <c r="D63" s="20">
        <v>11.145</v>
      </c>
      <c r="E63" s="20">
        <v>19.462499999999999</v>
      </c>
      <c r="F63" s="20">
        <v>10.86</v>
      </c>
      <c r="G63" s="20">
        <v>18.524999999999999</v>
      </c>
      <c r="H63" s="20">
        <v>18.524999999999999</v>
      </c>
      <c r="I63" s="21">
        <v>151784700</v>
      </c>
    </row>
    <row r="64" spans="1:9" ht="14.4" x14ac:dyDescent="0.3">
      <c r="A64" s="18">
        <v>43891</v>
      </c>
      <c r="B64" s="19">
        <v>1</v>
      </c>
      <c r="C64" s="19" t="s">
        <v>14</v>
      </c>
      <c r="D64" s="20">
        <v>11.67</v>
      </c>
      <c r="E64" s="20">
        <v>12.982499999999998</v>
      </c>
      <c r="F64" s="20">
        <v>10.875</v>
      </c>
      <c r="G64" s="20">
        <v>11.047499999999999</v>
      </c>
      <c r="H64" s="20">
        <v>11.047499999999999</v>
      </c>
      <c r="I64" s="21">
        <v>86962400</v>
      </c>
    </row>
    <row r="65" spans="1:9" ht="14.4" x14ac:dyDescent="0.3">
      <c r="A65" s="18">
        <v>43922</v>
      </c>
      <c r="B65" s="19">
        <v>1</v>
      </c>
      <c r="C65" s="19" t="s">
        <v>14</v>
      </c>
      <c r="D65" s="20">
        <v>13.080000000000002</v>
      </c>
      <c r="E65" s="20">
        <v>14.61</v>
      </c>
      <c r="F65" s="20">
        <v>11.407500000000001</v>
      </c>
      <c r="G65" s="20">
        <v>11.7675</v>
      </c>
      <c r="H65" s="20">
        <v>11.7675</v>
      </c>
      <c r="I65" s="21">
        <v>104452200</v>
      </c>
    </row>
    <row r="66" spans="1:9" ht="14.4" x14ac:dyDescent="0.3">
      <c r="A66" s="18">
        <v>43952</v>
      </c>
      <c r="B66" s="19">
        <v>1</v>
      </c>
      <c r="C66" s="19" t="s">
        <v>14</v>
      </c>
      <c r="D66" s="20">
        <v>11.58</v>
      </c>
      <c r="E66" s="20">
        <v>13.649999999999999</v>
      </c>
      <c r="F66" s="20">
        <v>11.265000000000001</v>
      </c>
      <c r="G66" s="20">
        <v>13.200000000000001</v>
      </c>
      <c r="H66" s="20">
        <v>13.200000000000001</v>
      </c>
      <c r="I66" s="21">
        <v>98943100</v>
      </c>
    </row>
    <row r="67" spans="1:9" ht="14.4" x14ac:dyDescent="0.3">
      <c r="A67" s="18">
        <v>43983</v>
      </c>
      <c r="B67" s="19">
        <v>1</v>
      </c>
      <c r="C67" s="19" t="s">
        <v>14</v>
      </c>
      <c r="D67" s="20">
        <v>12.945</v>
      </c>
      <c r="E67" s="20">
        <v>13.837499999999999</v>
      </c>
      <c r="F67" s="20">
        <v>11.265000000000001</v>
      </c>
      <c r="G67" s="20">
        <v>11.3325</v>
      </c>
      <c r="H67" s="20">
        <v>11.3325</v>
      </c>
      <c r="I67" s="21">
        <v>92539100</v>
      </c>
    </row>
    <row r="68" spans="1:9" ht="14.4" x14ac:dyDescent="0.3">
      <c r="A68" s="18">
        <v>44013</v>
      </c>
      <c r="B68" s="19">
        <v>2</v>
      </c>
      <c r="C68" s="19" t="s">
        <v>14</v>
      </c>
      <c r="D68" s="20">
        <v>11.9925</v>
      </c>
      <c r="E68" s="20">
        <v>17.662500000000001</v>
      </c>
      <c r="F68" s="20">
        <v>11.7075</v>
      </c>
      <c r="G68" s="20">
        <v>12.712499999999999</v>
      </c>
      <c r="H68" s="20">
        <v>12.712499999999999</v>
      </c>
      <c r="I68" s="21">
        <v>201540600</v>
      </c>
    </row>
    <row r="69" spans="1:9" ht="14.4" x14ac:dyDescent="0.3">
      <c r="A69" s="18">
        <v>44044</v>
      </c>
      <c r="B69" s="19">
        <v>2</v>
      </c>
      <c r="C69" s="19" t="s">
        <v>14</v>
      </c>
      <c r="D69" s="20">
        <v>14.625</v>
      </c>
      <c r="E69" s="20">
        <v>14.669999999999998</v>
      </c>
      <c r="F69" s="20">
        <v>9.6000000000000014</v>
      </c>
      <c r="G69" s="20">
        <v>11.925000000000001</v>
      </c>
      <c r="H69" s="20">
        <v>11.925000000000001</v>
      </c>
      <c r="I69" s="21">
        <v>138984200</v>
      </c>
    </row>
    <row r="70" spans="1:9" ht="14.4" x14ac:dyDescent="0.3">
      <c r="A70" s="18">
        <v>44075</v>
      </c>
      <c r="B70" s="19">
        <v>2</v>
      </c>
      <c r="C70" s="19" t="s">
        <v>14</v>
      </c>
      <c r="D70" s="20">
        <v>11.475000000000001</v>
      </c>
      <c r="E70" s="20">
        <v>17.085000000000001</v>
      </c>
      <c r="F70" s="20">
        <v>10.147499999999999</v>
      </c>
      <c r="G70" s="20">
        <v>15.18</v>
      </c>
      <c r="H70" s="20">
        <v>15.18</v>
      </c>
      <c r="I70" s="21">
        <v>130968100</v>
      </c>
    </row>
    <row r="71" spans="1:9" ht="14.4" x14ac:dyDescent="0.3">
      <c r="A71" s="18">
        <v>44105</v>
      </c>
      <c r="B71" s="19">
        <v>2</v>
      </c>
      <c r="C71" s="19" t="s">
        <v>14</v>
      </c>
      <c r="D71" s="20">
        <v>25.799999999999997</v>
      </c>
      <c r="E71" s="20">
        <v>27.487499999999997</v>
      </c>
      <c r="F71" s="20">
        <v>6.9450000000000003</v>
      </c>
      <c r="G71" s="20">
        <v>11.8125</v>
      </c>
      <c r="H71" s="20">
        <v>11.8125</v>
      </c>
      <c r="I71" s="21">
        <v>146927200</v>
      </c>
    </row>
    <row r="72" spans="1:9" ht="14.4" x14ac:dyDescent="0.3">
      <c r="A72" s="18">
        <v>44136</v>
      </c>
      <c r="B72" s="19">
        <v>2</v>
      </c>
      <c r="C72" s="19" t="s">
        <v>14</v>
      </c>
      <c r="D72" s="20">
        <v>33.277499999999996</v>
      </c>
      <c r="E72" s="20">
        <v>36.045000000000002</v>
      </c>
      <c r="F72" s="20">
        <v>23.752500000000001</v>
      </c>
      <c r="G72" s="20">
        <v>25.6875</v>
      </c>
      <c r="H72" s="20">
        <v>25.6875</v>
      </c>
      <c r="I72" s="21">
        <v>43280700</v>
      </c>
    </row>
    <row r="73" spans="1:9" ht="14.4" x14ac:dyDescent="0.3">
      <c r="A73" s="18">
        <v>44166</v>
      </c>
      <c r="B73" s="19">
        <v>2</v>
      </c>
      <c r="C73" s="19" t="s">
        <v>14</v>
      </c>
      <c r="D73" s="20">
        <v>36.54</v>
      </c>
      <c r="E73" s="20">
        <v>39.532499999999999</v>
      </c>
      <c r="F73" s="20">
        <v>32.549999999999997</v>
      </c>
      <c r="G73" s="20">
        <v>33.247500000000002</v>
      </c>
      <c r="H73" s="20">
        <v>33.247500000000002</v>
      </c>
      <c r="I73" s="21">
        <v>34299600</v>
      </c>
    </row>
    <row r="74" spans="1:9" ht="14.4" x14ac:dyDescent="0.3">
      <c r="A74" s="18">
        <v>43831</v>
      </c>
      <c r="B74" s="19">
        <v>1</v>
      </c>
      <c r="C74" s="19" t="s">
        <v>15</v>
      </c>
      <c r="D74" s="22">
        <v>0.1066</v>
      </c>
      <c r="E74" s="22">
        <v>0.13159999999999999</v>
      </c>
      <c r="F74" s="22">
        <v>0.1</v>
      </c>
      <c r="G74" s="22">
        <v>0.11</v>
      </c>
      <c r="H74" s="22">
        <v>0.11</v>
      </c>
      <c r="I74" s="21">
        <v>962860</v>
      </c>
    </row>
    <row r="75" spans="1:9" ht="14.4" x14ac:dyDescent="0.3">
      <c r="A75" s="18">
        <v>43862</v>
      </c>
      <c r="B75" s="19">
        <v>1</v>
      </c>
      <c r="C75" s="19" t="s">
        <v>15</v>
      </c>
      <c r="D75" s="22">
        <v>0.1019</v>
      </c>
      <c r="E75" s="22">
        <v>0.1429</v>
      </c>
      <c r="F75" s="22">
        <v>0.1019</v>
      </c>
      <c r="G75" s="22">
        <v>0.11</v>
      </c>
      <c r="H75" s="22">
        <v>0.11</v>
      </c>
      <c r="I75" s="21">
        <v>646425</v>
      </c>
    </row>
    <row r="76" spans="1:9" ht="14.4" x14ac:dyDescent="0.3">
      <c r="A76" s="18">
        <v>43891</v>
      </c>
      <c r="B76" s="19">
        <v>1</v>
      </c>
      <c r="C76" s="19" t="s">
        <v>15</v>
      </c>
      <c r="D76" s="22">
        <v>0.1</v>
      </c>
      <c r="E76" s="22">
        <v>0.1164</v>
      </c>
      <c r="F76" s="22">
        <v>9.7500000000000003E-2</v>
      </c>
      <c r="G76" s="22">
        <v>0.1019</v>
      </c>
      <c r="H76" s="22">
        <v>0.1019</v>
      </c>
      <c r="I76" s="21">
        <v>39804</v>
      </c>
    </row>
    <row r="77" spans="1:9" ht="14.4" x14ac:dyDescent="0.3">
      <c r="A77" s="18">
        <v>43922</v>
      </c>
      <c r="B77" s="19">
        <v>1</v>
      </c>
      <c r="C77" s="19" t="s">
        <v>15</v>
      </c>
      <c r="D77" s="22">
        <v>0.1055</v>
      </c>
      <c r="E77" s="22">
        <v>0.1125</v>
      </c>
      <c r="F77" s="22">
        <v>0.1</v>
      </c>
      <c r="G77" s="22">
        <v>0.1</v>
      </c>
      <c r="H77" s="22">
        <v>0.1</v>
      </c>
      <c r="I77" s="21">
        <v>43047</v>
      </c>
    </row>
    <row r="78" spans="1:9" ht="14.4" x14ac:dyDescent="0.3">
      <c r="A78" s="18">
        <v>43952</v>
      </c>
      <c r="B78" s="19">
        <v>1</v>
      </c>
      <c r="C78" s="19" t="s">
        <v>15</v>
      </c>
      <c r="D78" s="22">
        <v>0.11600000000000001</v>
      </c>
      <c r="E78" s="22">
        <v>0.14000000000000001</v>
      </c>
      <c r="F78" s="22">
        <v>0.105</v>
      </c>
      <c r="G78" s="22">
        <v>0.11</v>
      </c>
      <c r="H78" s="22">
        <v>0.11</v>
      </c>
      <c r="I78" s="21">
        <v>22885</v>
      </c>
    </row>
    <row r="79" spans="1:9" ht="14.4" x14ac:dyDescent="0.3">
      <c r="A79" s="18">
        <v>43983</v>
      </c>
      <c r="B79" s="19">
        <v>1</v>
      </c>
      <c r="C79" s="19" t="s">
        <v>15</v>
      </c>
      <c r="D79" s="22">
        <v>0.13</v>
      </c>
      <c r="E79" s="22">
        <v>0.14000000000000001</v>
      </c>
      <c r="F79" s="22">
        <v>9.5000000000000001E-2</v>
      </c>
      <c r="G79" s="22">
        <v>0.1118</v>
      </c>
      <c r="H79" s="22">
        <v>0.1118</v>
      </c>
      <c r="I79" s="21">
        <v>217399</v>
      </c>
    </row>
    <row r="80" spans="1:9" ht="14.4" x14ac:dyDescent="0.3">
      <c r="A80" s="18">
        <v>44013</v>
      </c>
      <c r="B80" s="19">
        <v>2</v>
      </c>
      <c r="C80" s="19" t="s">
        <v>15</v>
      </c>
      <c r="D80" s="22">
        <v>0.15640000000000001</v>
      </c>
      <c r="E80" s="22">
        <v>0.1641</v>
      </c>
      <c r="F80" s="22">
        <v>0.1182</v>
      </c>
      <c r="G80" s="22">
        <v>0.13</v>
      </c>
      <c r="H80" s="22">
        <v>0.13</v>
      </c>
      <c r="I80" s="21">
        <v>323987</v>
      </c>
    </row>
    <row r="81" spans="1:9" ht="14.4" x14ac:dyDescent="0.3">
      <c r="A81" s="18">
        <v>44044</v>
      </c>
      <c r="B81" s="19">
        <v>2</v>
      </c>
      <c r="C81" s="19" t="s">
        <v>15</v>
      </c>
      <c r="D81" s="22">
        <v>0.24</v>
      </c>
      <c r="E81" s="22">
        <v>0.24</v>
      </c>
      <c r="F81" s="22">
        <v>0.15</v>
      </c>
      <c r="G81" s="22">
        <v>0.15740000000000001</v>
      </c>
      <c r="H81" s="22">
        <v>0.15740000000000001</v>
      </c>
      <c r="I81" s="21">
        <v>33606</v>
      </c>
    </row>
    <row r="82" spans="1:9" ht="14.4" x14ac:dyDescent="0.3">
      <c r="A82" s="18">
        <v>44075</v>
      </c>
      <c r="B82" s="19">
        <v>2</v>
      </c>
      <c r="C82" s="19" t="s">
        <v>15</v>
      </c>
      <c r="D82" s="22">
        <v>0.1179</v>
      </c>
      <c r="E82" s="22">
        <v>0.28999999999999998</v>
      </c>
      <c r="F82" s="22">
        <v>9.9299999999999999E-2</v>
      </c>
      <c r="G82" s="22">
        <v>0.24</v>
      </c>
      <c r="H82" s="22">
        <v>0.24</v>
      </c>
      <c r="I82" s="21">
        <v>83217</v>
      </c>
    </row>
    <row r="83" spans="1:9" ht="14.4" x14ac:dyDescent="0.3">
      <c r="A83" s="18">
        <v>44105</v>
      </c>
      <c r="B83" s="19">
        <v>2</v>
      </c>
      <c r="C83" s="19" t="s">
        <v>15</v>
      </c>
      <c r="D83" s="22">
        <v>0.1303</v>
      </c>
      <c r="E83" s="22">
        <v>0.1678</v>
      </c>
      <c r="F83" s="22">
        <v>0.08</v>
      </c>
      <c r="G83" s="22">
        <v>0.1212</v>
      </c>
      <c r="H83" s="22">
        <v>0.1212</v>
      </c>
      <c r="I83" s="21">
        <v>179455</v>
      </c>
    </row>
    <row r="84" spans="1:9" ht="14.4" x14ac:dyDescent="0.3">
      <c r="A84" s="18">
        <v>44136</v>
      </c>
      <c r="B84" s="19">
        <v>2</v>
      </c>
      <c r="C84" s="19" t="s">
        <v>15</v>
      </c>
      <c r="D84" s="22">
        <v>0.20830000000000001</v>
      </c>
      <c r="E84" s="22">
        <v>0.20830000000000001</v>
      </c>
      <c r="F84" s="22">
        <v>0.1421</v>
      </c>
      <c r="G84" s="22">
        <v>0.1421</v>
      </c>
      <c r="H84" s="22">
        <v>0.1421</v>
      </c>
      <c r="I84" s="21">
        <v>6200</v>
      </c>
    </row>
    <row r="85" spans="1:9" ht="14.4" x14ac:dyDescent="0.3">
      <c r="A85" s="18">
        <v>44166</v>
      </c>
      <c r="B85" s="19">
        <v>2</v>
      </c>
      <c r="C85" s="19" t="s">
        <v>15</v>
      </c>
      <c r="D85" s="22">
        <v>0.24</v>
      </c>
      <c r="E85" s="22">
        <v>0.24</v>
      </c>
      <c r="F85" s="22">
        <v>0.2</v>
      </c>
      <c r="G85" s="22">
        <v>0.20830000000000001</v>
      </c>
      <c r="H85" s="22">
        <v>0.20830000000000001</v>
      </c>
      <c r="I85" s="21">
        <v>17600</v>
      </c>
    </row>
    <row r="86" spans="1:9" ht="14.4" x14ac:dyDescent="0.3">
      <c r="A86" s="18">
        <v>43831</v>
      </c>
      <c r="B86" s="19">
        <v>1</v>
      </c>
      <c r="C86" s="19" t="s">
        <v>16</v>
      </c>
      <c r="D86" s="20">
        <v>4.4915999999999991</v>
      </c>
      <c r="E86" s="20">
        <v>4.8335999999999997</v>
      </c>
      <c r="F86" s="20">
        <v>4.2636000000000003</v>
      </c>
      <c r="G86" s="20">
        <v>4.4231999999999996</v>
      </c>
      <c r="H86" s="20">
        <v>4.0697999999999999</v>
      </c>
      <c r="I86" s="21">
        <v>0</v>
      </c>
    </row>
    <row r="87" spans="1:9" ht="14.4" x14ac:dyDescent="0.3">
      <c r="A87" s="18">
        <v>43862</v>
      </c>
      <c r="B87" s="19">
        <v>1</v>
      </c>
      <c r="C87" s="19" t="s">
        <v>16</v>
      </c>
      <c r="D87" s="20">
        <v>3.3515999999999995</v>
      </c>
      <c r="E87" s="20">
        <v>4.7651999999999992</v>
      </c>
      <c r="F87" s="20">
        <v>3.3287999999999998</v>
      </c>
      <c r="G87" s="20">
        <v>4.4915999999999991</v>
      </c>
      <c r="H87" s="20">
        <v>4.1381999999999994</v>
      </c>
      <c r="I87" s="21">
        <v>0</v>
      </c>
    </row>
    <row r="88" spans="1:9" ht="14.4" x14ac:dyDescent="0.3">
      <c r="A88" s="18">
        <v>43891</v>
      </c>
      <c r="B88" s="19">
        <v>1</v>
      </c>
      <c r="C88" s="19" t="s">
        <v>16</v>
      </c>
      <c r="D88" s="20">
        <v>3.4655999999999998</v>
      </c>
      <c r="E88" s="20">
        <v>3.7163999999999993</v>
      </c>
      <c r="F88" s="20">
        <v>3.2603999999999997</v>
      </c>
      <c r="G88" s="20">
        <v>3.3743999999999996</v>
      </c>
      <c r="H88" s="20">
        <v>3.1008</v>
      </c>
      <c r="I88" s="21">
        <v>0</v>
      </c>
    </row>
    <row r="89" spans="1:9" ht="14.4" x14ac:dyDescent="0.3">
      <c r="A89" s="18">
        <v>43922</v>
      </c>
      <c r="B89" s="19">
        <v>1</v>
      </c>
      <c r="C89" s="19" t="s">
        <v>16</v>
      </c>
      <c r="D89" s="20">
        <v>3.8075999999999994</v>
      </c>
      <c r="E89" s="20">
        <v>3.9443999999999995</v>
      </c>
      <c r="F89" s="20">
        <v>3.3743999999999996</v>
      </c>
      <c r="G89" s="20">
        <v>3.5111999999999997</v>
      </c>
      <c r="H89" s="20">
        <v>3.2262</v>
      </c>
      <c r="I89" s="21">
        <v>0</v>
      </c>
    </row>
    <row r="90" spans="1:9" ht="14.4" x14ac:dyDescent="0.3">
      <c r="A90" s="18">
        <v>43952</v>
      </c>
      <c r="B90" s="19">
        <v>1</v>
      </c>
      <c r="C90" s="19" t="s">
        <v>16</v>
      </c>
      <c r="D90" s="20">
        <v>4.2408000000000001</v>
      </c>
      <c r="E90" s="20">
        <v>5.8709999999999996</v>
      </c>
      <c r="F90" s="20">
        <v>3.4655999999999998</v>
      </c>
      <c r="G90" s="20">
        <v>3.8303999999999996</v>
      </c>
      <c r="H90" s="20">
        <v>3.3515999999999995</v>
      </c>
      <c r="I90" s="21">
        <v>0</v>
      </c>
    </row>
    <row r="91" spans="1:9" ht="14.4" x14ac:dyDescent="0.3">
      <c r="A91" s="18">
        <v>43983</v>
      </c>
      <c r="B91" s="19">
        <v>1</v>
      </c>
      <c r="C91" s="19" t="s">
        <v>16</v>
      </c>
      <c r="D91" s="20">
        <v>4.8792</v>
      </c>
      <c r="E91" s="20">
        <v>5.1071999999999997</v>
      </c>
      <c r="F91" s="20">
        <v>3.4883999999999999</v>
      </c>
      <c r="G91" s="20">
        <v>4.4459999999999997</v>
      </c>
      <c r="H91" s="20">
        <v>3.8874</v>
      </c>
      <c r="I91" s="21">
        <v>350</v>
      </c>
    </row>
    <row r="92" spans="1:9" ht="14.4" x14ac:dyDescent="0.3">
      <c r="A92" s="18">
        <v>44013</v>
      </c>
      <c r="B92" s="19">
        <v>2</v>
      </c>
      <c r="C92" s="19" t="s">
        <v>16</v>
      </c>
      <c r="D92" s="20">
        <v>5.1527999999999992</v>
      </c>
      <c r="E92" s="20">
        <v>6.4409999999999998</v>
      </c>
      <c r="F92" s="20">
        <v>4.9019999999999992</v>
      </c>
      <c r="G92" s="20">
        <v>4.9019999999999992</v>
      </c>
      <c r="H92" s="20">
        <v>4.2863999999999995</v>
      </c>
      <c r="I92" s="21">
        <v>0</v>
      </c>
    </row>
    <row r="93" spans="1:9" ht="14.4" x14ac:dyDescent="0.3">
      <c r="A93" s="18">
        <v>44044</v>
      </c>
      <c r="B93" s="19">
        <v>2</v>
      </c>
      <c r="C93" s="19" t="s">
        <v>16</v>
      </c>
      <c r="D93" s="20">
        <v>6.0419999999999989</v>
      </c>
      <c r="E93" s="20">
        <v>6.3839999999999995</v>
      </c>
      <c r="F93" s="20">
        <v>4.8335999999999997</v>
      </c>
      <c r="G93" s="20">
        <v>5.1527999999999992</v>
      </c>
      <c r="H93" s="20">
        <v>4.5143999999999993</v>
      </c>
      <c r="I93" s="21">
        <v>6400</v>
      </c>
    </row>
    <row r="94" spans="1:9" ht="14.4" x14ac:dyDescent="0.3">
      <c r="A94" s="18">
        <v>44075</v>
      </c>
      <c r="B94" s="19">
        <v>2</v>
      </c>
      <c r="C94" s="19" t="s">
        <v>16</v>
      </c>
      <c r="D94" s="20">
        <v>5.4491999999999994</v>
      </c>
      <c r="E94" s="20">
        <v>6.3269999999999991</v>
      </c>
      <c r="F94" s="20">
        <v>5.3351999999999995</v>
      </c>
      <c r="G94" s="20">
        <v>6.0419999999999989</v>
      </c>
      <c r="H94" s="20">
        <v>5.2895999999999992</v>
      </c>
      <c r="I94" s="21">
        <v>0</v>
      </c>
    </row>
    <row r="95" spans="1:9" ht="14.4" x14ac:dyDescent="0.3">
      <c r="A95" s="18">
        <v>44105</v>
      </c>
      <c r="B95" s="19">
        <v>2</v>
      </c>
      <c r="C95" s="19" t="s">
        <v>16</v>
      </c>
      <c r="D95" s="20">
        <v>6.4979999999999993</v>
      </c>
      <c r="E95" s="20">
        <v>7.0679999999999996</v>
      </c>
      <c r="F95" s="20">
        <v>5.2211999999999996</v>
      </c>
      <c r="G95" s="20">
        <v>5.5404</v>
      </c>
      <c r="H95" s="20">
        <v>4.8563999999999989</v>
      </c>
      <c r="I95" s="21">
        <v>3200</v>
      </c>
    </row>
    <row r="96" spans="1:9" ht="14.4" x14ac:dyDescent="0.3">
      <c r="A96" s="18">
        <v>44136</v>
      </c>
      <c r="B96" s="19">
        <v>2</v>
      </c>
      <c r="C96" s="19" t="s">
        <v>16</v>
      </c>
      <c r="D96" s="20">
        <v>6.4409999999999998</v>
      </c>
      <c r="E96" s="20">
        <v>7.1819999999999995</v>
      </c>
      <c r="F96" s="20">
        <v>6.4409999999999998</v>
      </c>
      <c r="G96" s="20">
        <v>6.4979999999999993</v>
      </c>
      <c r="H96" s="20">
        <v>5.6886000000000001</v>
      </c>
      <c r="I96" s="21">
        <v>700</v>
      </c>
    </row>
    <row r="97" spans="1:9" ht="14.4" x14ac:dyDescent="0.3">
      <c r="A97" s="18">
        <v>44166</v>
      </c>
      <c r="B97" s="19">
        <v>2</v>
      </c>
      <c r="C97" s="19" t="s">
        <v>16</v>
      </c>
      <c r="D97" s="20">
        <v>7.4099999999999993</v>
      </c>
      <c r="E97" s="20">
        <v>7.6949999999999994</v>
      </c>
      <c r="F97" s="20">
        <v>6.2130000000000001</v>
      </c>
      <c r="G97" s="20">
        <v>6.4979999999999993</v>
      </c>
      <c r="H97" s="20">
        <v>5.6886000000000001</v>
      </c>
      <c r="I97" s="21">
        <v>0</v>
      </c>
    </row>
    <row r="98" spans="1:9" ht="14.4" x14ac:dyDescent="0.3">
      <c r="A98" s="18">
        <v>43831</v>
      </c>
      <c r="B98" s="19">
        <v>1</v>
      </c>
      <c r="C98" s="19" t="s">
        <v>17</v>
      </c>
      <c r="D98" s="20">
        <v>18.239999999999998</v>
      </c>
      <c r="E98" s="20">
        <v>18.695999999999998</v>
      </c>
      <c r="F98" s="20">
        <v>16.757999999999999</v>
      </c>
      <c r="G98" s="20">
        <v>17.783999999999999</v>
      </c>
      <c r="H98" s="20">
        <v>10.5222</v>
      </c>
      <c r="I98" s="21">
        <v>2932</v>
      </c>
    </row>
    <row r="99" spans="1:9" ht="14.4" x14ac:dyDescent="0.3">
      <c r="A99" s="18">
        <v>43862</v>
      </c>
      <c r="B99" s="19">
        <v>1</v>
      </c>
      <c r="C99" s="19" t="s">
        <v>17</v>
      </c>
      <c r="D99" s="20">
        <v>17.213999999999999</v>
      </c>
      <c r="E99" s="20">
        <v>19.607999999999997</v>
      </c>
      <c r="F99" s="20">
        <v>14.706</v>
      </c>
      <c r="G99" s="20">
        <v>17.897999999999996</v>
      </c>
      <c r="H99" s="20">
        <v>10.590599999999998</v>
      </c>
      <c r="I99" s="21">
        <v>2648</v>
      </c>
    </row>
    <row r="100" spans="1:9" ht="14.4" x14ac:dyDescent="0.3">
      <c r="A100" s="18">
        <v>43891</v>
      </c>
      <c r="B100" s="19">
        <v>1</v>
      </c>
      <c r="C100" s="19" t="s">
        <v>17</v>
      </c>
      <c r="D100" s="20">
        <v>18.353999999999999</v>
      </c>
      <c r="E100" s="20">
        <v>19.037999999999997</v>
      </c>
      <c r="F100" s="20">
        <v>16.872</v>
      </c>
      <c r="G100" s="20">
        <v>16.872</v>
      </c>
      <c r="H100" s="20">
        <v>9.9863999999999997</v>
      </c>
      <c r="I100" s="21">
        <v>889</v>
      </c>
    </row>
    <row r="101" spans="1:9" ht="14.4" x14ac:dyDescent="0.3">
      <c r="A101" s="18">
        <v>43922</v>
      </c>
      <c r="B101" s="19">
        <v>1</v>
      </c>
      <c r="C101" s="19" t="s">
        <v>17</v>
      </c>
      <c r="D101" s="20">
        <v>18.923999999999999</v>
      </c>
      <c r="E101" s="20">
        <v>20.52</v>
      </c>
      <c r="F101" s="20">
        <v>18.012</v>
      </c>
      <c r="G101" s="20">
        <v>18.012</v>
      </c>
      <c r="H101" s="20">
        <v>10.658999999999999</v>
      </c>
      <c r="I101" s="21">
        <v>1151</v>
      </c>
    </row>
    <row r="102" spans="1:9" ht="14.4" x14ac:dyDescent="0.3">
      <c r="A102" s="18">
        <v>43952</v>
      </c>
      <c r="B102" s="19">
        <v>1</v>
      </c>
      <c r="C102" s="19" t="s">
        <v>17</v>
      </c>
      <c r="D102" s="20">
        <v>15.503999999999998</v>
      </c>
      <c r="E102" s="20">
        <v>19.151999999999997</v>
      </c>
      <c r="F102" s="20">
        <v>15.503999999999998</v>
      </c>
      <c r="G102" s="20">
        <v>19.151999999999997</v>
      </c>
      <c r="H102" s="20">
        <v>11.331599999999998</v>
      </c>
      <c r="I102" s="21">
        <v>711</v>
      </c>
    </row>
    <row r="103" spans="1:9" ht="14.4" x14ac:dyDescent="0.3">
      <c r="A103" s="18">
        <v>43983</v>
      </c>
      <c r="B103" s="19">
        <v>1</v>
      </c>
      <c r="C103" s="19" t="s">
        <v>17</v>
      </c>
      <c r="D103" s="20">
        <v>17.783999999999999</v>
      </c>
      <c r="E103" s="20">
        <v>19.037999999999997</v>
      </c>
      <c r="F103" s="20">
        <v>15.617999999999999</v>
      </c>
      <c r="G103" s="20">
        <v>15.617999999999999</v>
      </c>
      <c r="H103" s="20">
        <v>9.2453999999999983</v>
      </c>
      <c r="I103" s="21">
        <v>1390</v>
      </c>
    </row>
    <row r="104" spans="1:9" ht="14.4" x14ac:dyDescent="0.3">
      <c r="A104" s="18">
        <v>44013</v>
      </c>
      <c r="B104" s="19">
        <v>2</v>
      </c>
      <c r="C104" s="19" t="s">
        <v>17</v>
      </c>
      <c r="D104" s="20">
        <v>20.52</v>
      </c>
      <c r="E104" s="20">
        <v>22.799999999999997</v>
      </c>
      <c r="F104" s="20">
        <v>17.897999999999996</v>
      </c>
      <c r="G104" s="20">
        <v>18.353999999999999</v>
      </c>
      <c r="H104" s="20">
        <v>10.864199999999999</v>
      </c>
      <c r="I104" s="21">
        <v>3061</v>
      </c>
    </row>
    <row r="105" spans="1:9" ht="14.4" x14ac:dyDescent="0.3">
      <c r="A105" s="18">
        <v>44044</v>
      </c>
      <c r="B105" s="19">
        <v>2</v>
      </c>
      <c r="C105" s="19" t="s">
        <v>17</v>
      </c>
      <c r="D105" s="20">
        <v>19.38</v>
      </c>
      <c r="E105" s="20">
        <v>21.431999999999999</v>
      </c>
      <c r="F105" s="20">
        <v>17.213999999999999</v>
      </c>
      <c r="G105" s="20">
        <v>20.52</v>
      </c>
      <c r="H105" s="20">
        <v>12.141</v>
      </c>
      <c r="I105" s="21">
        <v>4134</v>
      </c>
    </row>
    <row r="106" spans="1:9" ht="14.4" x14ac:dyDescent="0.3">
      <c r="A106" s="18">
        <v>44075</v>
      </c>
      <c r="B106" s="19">
        <v>2</v>
      </c>
      <c r="C106" s="19" t="s">
        <v>17</v>
      </c>
      <c r="D106" s="20">
        <v>18.582000000000001</v>
      </c>
      <c r="E106" s="20">
        <v>19.607999999999997</v>
      </c>
      <c r="F106" s="20">
        <v>16.757999999999999</v>
      </c>
      <c r="G106" s="20">
        <v>19.38</v>
      </c>
      <c r="H106" s="20">
        <v>11.468399999999999</v>
      </c>
      <c r="I106" s="21">
        <v>1834</v>
      </c>
    </row>
    <row r="107" spans="1:9" ht="14.4" x14ac:dyDescent="0.3">
      <c r="A107" s="18">
        <v>44105</v>
      </c>
      <c r="B107" s="19">
        <v>2</v>
      </c>
      <c r="C107" s="19" t="s">
        <v>17</v>
      </c>
      <c r="D107" s="20">
        <v>25.307999999999996</v>
      </c>
      <c r="E107" s="20">
        <v>25.535999999999998</v>
      </c>
      <c r="F107" s="20">
        <v>18.467999999999996</v>
      </c>
      <c r="G107" s="20">
        <v>19.38</v>
      </c>
      <c r="H107" s="20">
        <v>11.468399999999999</v>
      </c>
      <c r="I107" s="21">
        <v>1810</v>
      </c>
    </row>
    <row r="108" spans="1:9" ht="14.4" x14ac:dyDescent="0.3">
      <c r="A108" s="18">
        <v>44136</v>
      </c>
      <c r="B108" s="19">
        <v>2</v>
      </c>
      <c r="C108" s="19" t="s">
        <v>17</v>
      </c>
      <c r="D108" s="20">
        <v>28.727999999999998</v>
      </c>
      <c r="E108" s="20">
        <v>30.095999999999997</v>
      </c>
      <c r="F108" s="20">
        <v>25.08</v>
      </c>
      <c r="G108" s="20">
        <v>25.535999999999998</v>
      </c>
      <c r="H108" s="20">
        <v>15.104999999999999</v>
      </c>
      <c r="I108" s="21">
        <v>3334</v>
      </c>
    </row>
    <row r="109" spans="1:9" ht="14.4" x14ac:dyDescent="0.3">
      <c r="A109" s="18">
        <v>44166</v>
      </c>
      <c r="B109" s="19">
        <v>2</v>
      </c>
      <c r="C109" s="19" t="s">
        <v>17</v>
      </c>
      <c r="D109" s="20">
        <v>31.463999999999999</v>
      </c>
      <c r="E109" s="20">
        <v>32.375999999999998</v>
      </c>
      <c r="F109" s="20">
        <v>29.411999999999999</v>
      </c>
      <c r="G109" s="20">
        <v>29.411999999999999</v>
      </c>
      <c r="H109" s="20">
        <v>17.3964</v>
      </c>
      <c r="I109" s="21">
        <v>350</v>
      </c>
    </row>
    <row r="110" spans="1:9" ht="14.4" x14ac:dyDescent="0.3">
      <c r="A110" s="18">
        <v>43831</v>
      </c>
      <c r="B110" s="19">
        <v>1</v>
      </c>
      <c r="C110" s="19" t="s">
        <v>18</v>
      </c>
      <c r="D110" s="20">
        <v>0.74549999999999994</v>
      </c>
      <c r="E110" s="20">
        <v>0.78450000000000009</v>
      </c>
      <c r="F110" s="20">
        <v>0.66749999999999998</v>
      </c>
      <c r="G110" s="20">
        <v>0.70199999999999996</v>
      </c>
      <c r="H110" s="20">
        <v>0.70199999999999996</v>
      </c>
      <c r="I110" s="21">
        <v>836145185</v>
      </c>
    </row>
    <row r="111" spans="1:9" ht="14.4" x14ac:dyDescent="0.3">
      <c r="A111" s="18">
        <v>43862</v>
      </c>
      <c r="B111" s="19">
        <v>1</v>
      </c>
      <c r="C111" s="19" t="s">
        <v>18</v>
      </c>
      <c r="D111" s="20">
        <v>0.68699999999999994</v>
      </c>
      <c r="E111" s="20">
        <v>0.77549999999999997</v>
      </c>
      <c r="F111" s="20">
        <v>0.66600000000000004</v>
      </c>
      <c r="G111" s="20">
        <v>0.747</v>
      </c>
      <c r="H111" s="20">
        <v>0.747</v>
      </c>
      <c r="I111" s="21">
        <v>935012981</v>
      </c>
    </row>
    <row r="112" spans="1:9" ht="14.4" x14ac:dyDescent="0.3">
      <c r="A112" s="18">
        <v>43891</v>
      </c>
      <c r="B112" s="19">
        <v>1</v>
      </c>
      <c r="C112" s="19" t="s">
        <v>18</v>
      </c>
      <c r="D112" s="20">
        <v>0.74099999999999999</v>
      </c>
      <c r="E112" s="20">
        <v>0.77699999999999991</v>
      </c>
      <c r="F112" s="20">
        <v>0.68399999999999994</v>
      </c>
      <c r="G112" s="20">
        <v>0.6885</v>
      </c>
      <c r="H112" s="20">
        <v>0.6885</v>
      </c>
      <c r="I112" s="21">
        <v>552070238</v>
      </c>
    </row>
    <row r="113" spans="1:9" ht="14.4" x14ac:dyDescent="0.3">
      <c r="A113" s="18">
        <v>43922</v>
      </c>
      <c r="B113" s="19">
        <v>1</v>
      </c>
      <c r="C113" s="19" t="s">
        <v>18</v>
      </c>
      <c r="D113" s="20">
        <v>0.75450000000000006</v>
      </c>
      <c r="E113" s="20">
        <v>0.85499999999999998</v>
      </c>
      <c r="F113" s="20">
        <v>0.71399999999999997</v>
      </c>
      <c r="G113" s="20">
        <v>0.74099999999999999</v>
      </c>
      <c r="H113" s="20">
        <v>0.74099999999999999</v>
      </c>
      <c r="I113" s="21">
        <v>1538427648</v>
      </c>
    </row>
    <row r="114" spans="1:9" ht="14.4" x14ac:dyDescent="0.3">
      <c r="A114" s="18">
        <v>43952</v>
      </c>
      <c r="B114" s="19">
        <v>1</v>
      </c>
      <c r="C114" s="19" t="s">
        <v>18</v>
      </c>
      <c r="D114" s="20">
        <v>0.66449999999999998</v>
      </c>
      <c r="E114" s="20">
        <v>0.79499999999999993</v>
      </c>
      <c r="F114" s="20">
        <v>0.66449999999999998</v>
      </c>
      <c r="G114" s="20">
        <v>0.75749999999999995</v>
      </c>
      <c r="H114" s="20">
        <v>0.74911500000000009</v>
      </c>
      <c r="I114" s="21">
        <v>1892207035</v>
      </c>
    </row>
    <row r="115" spans="1:9" ht="14.4" x14ac:dyDescent="0.3">
      <c r="A115" s="18">
        <v>43983</v>
      </c>
      <c r="B115" s="19">
        <v>1</v>
      </c>
      <c r="C115" s="19" t="s">
        <v>18</v>
      </c>
      <c r="D115" s="20">
        <v>0.6329999999999999</v>
      </c>
      <c r="E115" s="20">
        <v>0.73199999999999998</v>
      </c>
      <c r="F115" s="20">
        <v>0.63</v>
      </c>
      <c r="G115" s="20">
        <v>0.66149999999999998</v>
      </c>
      <c r="H115" s="20">
        <v>0.65417999999999998</v>
      </c>
      <c r="I115" s="21">
        <v>1554760233</v>
      </c>
    </row>
    <row r="116" spans="1:9" ht="14.4" x14ac:dyDescent="0.3">
      <c r="A116" s="18">
        <v>44013</v>
      </c>
      <c r="B116" s="19">
        <v>2</v>
      </c>
      <c r="C116" s="19" t="s">
        <v>18</v>
      </c>
      <c r="D116" s="20">
        <v>0.624</v>
      </c>
      <c r="E116" s="20">
        <v>0.70650000000000002</v>
      </c>
      <c r="F116" s="20">
        <v>0.62099999999999989</v>
      </c>
      <c r="G116" s="20">
        <v>0.6329999999999999</v>
      </c>
      <c r="H116" s="20">
        <v>0.62599499999999997</v>
      </c>
      <c r="I116" s="21">
        <v>918151641</v>
      </c>
    </row>
    <row r="117" spans="1:9" ht="14.4" x14ac:dyDescent="0.3">
      <c r="A117" s="18">
        <v>44044</v>
      </c>
      <c r="B117" s="19">
        <v>2</v>
      </c>
      <c r="C117" s="19" t="s">
        <v>18</v>
      </c>
      <c r="D117" s="20">
        <v>0.65699999999999992</v>
      </c>
      <c r="E117" s="20">
        <v>0.65699999999999992</v>
      </c>
      <c r="F117" s="20">
        <v>0.60899999999999987</v>
      </c>
      <c r="G117" s="20">
        <v>0.624</v>
      </c>
      <c r="H117" s="20">
        <v>0.61709999999999998</v>
      </c>
      <c r="I117" s="21">
        <v>451615353</v>
      </c>
    </row>
    <row r="118" spans="1:9" ht="14.4" x14ac:dyDescent="0.3">
      <c r="A118" s="18">
        <v>44075</v>
      </c>
      <c r="B118" s="19">
        <v>2</v>
      </c>
      <c r="C118" s="19" t="s">
        <v>18</v>
      </c>
      <c r="D118" s="20">
        <v>0.61799999999999999</v>
      </c>
      <c r="E118" s="20">
        <v>0.66299999999999992</v>
      </c>
      <c r="F118" s="20">
        <v>0.60450000000000004</v>
      </c>
      <c r="G118" s="20">
        <v>0.65699999999999992</v>
      </c>
      <c r="H118" s="20">
        <v>0.649725</v>
      </c>
      <c r="I118" s="21">
        <v>715520086</v>
      </c>
    </row>
    <row r="119" spans="1:9" ht="14.4" x14ac:dyDescent="0.3">
      <c r="A119" s="18">
        <v>44105</v>
      </c>
      <c r="B119" s="19">
        <v>2</v>
      </c>
      <c r="C119" s="19" t="s">
        <v>18</v>
      </c>
      <c r="D119" s="20">
        <v>0.67949999999999999</v>
      </c>
      <c r="E119" s="20">
        <v>0.747</v>
      </c>
      <c r="F119" s="20">
        <v>0.60149999999999992</v>
      </c>
      <c r="G119" s="20">
        <v>0.61949999999999994</v>
      </c>
      <c r="H119" s="20">
        <v>0.612645</v>
      </c>
      <c r="I119" s="21">
        <v>1357085135</v>
      </c>
    </row>
    <row r="120" spans="1:9" ht="14.4" x14ac:dyDescent="0.3">
      <c r="A120" s="18">
        <v>44136</v>
      </c>
      <c r="B120" s="19">
        <v>2</v>
      </c>
      <c r="C120" s="19" t="s">
        <v>18</v>
      </c>
      <c r="D120" s="20">
        <v>0.6885</v>
      </c>
      <c r="E120" s="20">
        <v>0.7649999999999999</v>
      </c>
      <c r="F120" s="20">
        <v>0.63450000000000006</v>
      </c>
      <c r="G120" s="20">
        <v>0.68099999999999994</v>
      </c>
      <c r="H120" s="20">
        <v>0.6734699999999999</v>
      </c>
      <c r="I120" s="21">
        <v>1259675888</v>
      </c>
    </row>
    <row r="121" spans="1:9" ht="14.4" x14ac:dyDescent="0.3">
      <c r="A121" s="18">
        <v>44166</v>
      </c>
      <c r="B121" s="19">
        <v>2</v>
      </c>
      <c r="C121" s="19" t="s">
        <v>18</v>
      </c>
      <c r="D121" s="20">
        <v>0.87149999999999994</v>
      </c>
      <c r="E121" s="20">
        <v>0.88500000000000001</v>
      </c>
      <c r="F121" s="20">
        <v>0.75749999999999995</v>
      </c>
      <c r="G121" s="20">
        <v>0.7649999999999999</v>
      </c>
      <c r="H121" s="20">
        <v>0.75653999999999988</v>
      </c>
      <c r="I121" s="21">
        <v>927817690</v>
      </c>
    </row>
    <row r="122" spans="1:9" ht="14.4" x14ac:dyDescent="0.3">
      <c r="A122" s="18">
        <v>43831</v>
      </c>
      <c r="B122" s="19">
        <v>1</v>
      </c>
      <c r="C122" s="19" t="s">
        <v>19</v>
      </c>
      <c r="D122" s="23">
        <v>6.56</v>
      </c>
      <c r="E122" s="23">
        <v>6.79</v>
      </c>
      <c r="F122" s="23">
        <v>6.25</v>
      </c>
      <c r="G122" s="23">
        <v>6.49</v>
      </c>
      <c r="H122" s="23">
        <v>5.7</v>
      </c>
      <c r="I122" s="21">
        <v>2415800</v>
      </c>
    </row>
    <row r="123" spans="1:9" ht="14.4" x14ac:dyDescent="0.3">
      <c r="A123" s="18">
        <v>43862</v>
      </c>
      <c r="B123" s="19">
        <v>1</v>
      </c>
      <c r="C123" s="19" t="s">
        <v>19</v>
      </c>
      <c r="D123" s="23">
        <v>5</v>
      </c>
      <c r="E123" s="23">
        <v>6.98</v>
      </c>
      <c r="F123" s="23">
        <v>4.88</v>
      </c>
      <c r="G123" s="23">
        <v>6.51</v>
      </c>
      <c r="H123" s="23">
        <v>5.72</v>
      </c>
      <c r="I123" s="21">
        <v>2077000</v>
      </c>
    </row>
    <row r="124" spans="1:9" ht="14.4" x14ac:dyDescent="0.3">
      <c r="A124" s="18">
        <v>43891</v>
      </c>
      <c r="B124" s="19">
        <v>1</v>
      </c>
      <c r="C124" s="19" t="s">
        <v>19</v>
      </c>
      <c r="D124" s="23">
        <v>5.0999999999999996</v>
      </c>
      <c r="E124" s="23">
        <v>5.43</v>
      </c>
      <c r="F124" s="23">
        <v>4.8499999999999996</v>
      </c>
      <c r="G124" s="23">
        <v>4.93</v>
      </c>
      <c r="H124" s="23">
        <v>4.33</v>
      </c>
      <c r="I124" s="21">
        <v>1252300</v>
      </c>
    </row>
    <row r="125" spans="1:9" ht="14.4" x14ac:dyDescent="0.3">
      <c r="A125" s="18">
        <v>43922</v>
      </c>
      <c r="B125" s="19">
        <v>1</v>
      </c>
      <c r="C125" s="19" t="s">
        <v>19</v>
      </c>
      <c r="D125" s="23">
        <v>5.38</v>
      </c>
      <c r="E125" s="23">
        <v>5.42</v>
      </c>
      <c r="F125" s="23">
        <v>4.84</v>
      </c>
      <c r="G125" s="23">
        <v>5.05</v>
      </c>
      <c r="H125" s="23">
        <v>4.4400000000000004</v>
      </c>
      <c r="I125" s="21">
        <v>1517800</v>
      </c>
    </row>
    <row r="126" spans="1:9" ht="14.4" x14ac:dyDescent="0.3">
      <c r="A126" s="18">
        <v>43952</v>
      </c>
      <c r="B126" s="19">
        <v>1</v>
      </c>
      <c r="C126" s="19" t="s">
        <v>19</v>
      </c>
      <c r="D126" s="23">
        <v>4.9000000000000004</v>
      </c>
      <c r="E126" s="23">
        <v>5.57</v>
      </c>
      <c r="F126" s="23">
        <v>4.82</v>
      </c>
      <c r="G126" s="23">
        <v>5.4</v>
      </c>
      <c r="H126" s="23">
        <v>4.74</v>
      </c>
      <c r="I126" s="21">
        <v>2490700</v>
      </c>
    </row>
    <row r="127" spans="1:9" ht="14.4" x14ac:dyDescent="0.3">
      <c r="A127" s="18">
        <v>43983</v>
      </c>
      <c r="B127" s="19">
        <v>1</v>
      </c>
      <c r="C127" s="19" t="s">
        <v>19</v>
      </c>
      <c r="D127" s="23">
        <v>5.38</v>
      </c>
      <c r="E127" s="23">
        <v>5.88</v>
      </c>
      <c r="F127" s="23">
        <v>4.8899999999999997</v>
      </c>
      <c r="G127" s="23">
        <v>5</v>
      </c>
      <c r="H127" s="23">
        <v>4.3899999999999997</v>
      </c>
      <c r="I127" s="21">
        <v>1482700</v>
      </c>
    </row>
    <row r="128" spans="1:9" ht="14.4" x14ac:dyDescent="0.3">
      <c r="A128" s="18">
        <v>44013</v>
      </c>
      <c r="B128" s="19">
        <v>2</v>
      </c>
      <c r="C128" s="19" t="s">
        <v>19</v>
      </c>
      <c r="D128" s="23">
        <v>8.4</v>
      </c>
      <c r="E128" s="23">
        <v>12.5</v>
      </c>
      <c r="F128" s="23">
        <v>5.27</v>
      </c>
      <c r="G128" s="23">
        <v>5.33</v>
      </c>
      <c r="H128" s="23">
        <v>4.68</v>
      </c>
      <c r="I128" s="21">
        <v>5900100</v>
      </c>
    </row>
    <row r="129" spans="1:9" ht="14.4" x14ac:dyDescent="0.3">
      <c r="A129" s="18">
        <v>44044</v>
      </c>
      <c r="B129" s="19">
        <v>2</v>
      </c>
      <c r="C129" s="19" t="s">
        <v>19</v>
      </c>
      <c r="D129" s="23">
        <v>8.9</v>
      </c>
      <c r="E129" s="23">
        <v>12.63</v>
      </c>
      <c r="F129" s="23">
        <v>7.55</v>
      </c>
      <c r="G129" s="23">
        <v>8.5</v>
      </c>
      <c r="H129" s="23">
        <v>7.47</v>
      </c>
      <c r="I129" s="21">
        <v>168700</v>
      </c>
    </row>
    <row r="130" spans="1:9" ht="14.4" x14ac:dyDescent="0.3">
      <c r="A130" s="18">
        <v>44075</v>
      </c>
      <c r="B130" s="19">
        <v>2</v>
      </c>
      <c r="C130" s="19" t="s">
        <v>19</v>
      </c>
      <c r="D130" s="23">
        <v>8.2100000000000009</v>
      </c>
      <c r="E130" s="23">
        <v>9.09</v>
      </c>
      <c r="F130" s="23">
        <v>7.5</v>
      </c>
      <c r="G130" s="23">
        <v>8.73</v>
      </c>
      <c r="H130" s="23">
        <v>7.67</v>
      </c>
      <c r="I130" s="21">
        <v>85500</v>
      </c>
    </row>
    <row r="131" spans="1:9" ht="14.4" x14ac:dyDescent="0.3">
      <c r="A131" s="18">
        <v>44105</v>
      </c>
      <c r="B131" s="19">
        <v>2</v>
      </c>
      <c r="C131" s="19" t="s">
        <v>19</v>
      </c>
      <c r="D131" s="23">
        <v>11.74</v>
      </c>
      <c r="E131" s="23">
        <v>11.88</v>
      </c>
      <c r="F131" s="23">
        <v>8.14</v>
      </c>
      <c r="G131" s="23">
        <v>8.36</v>
      </c>
      <c r="H131" s="23">
        <v>7.35</v>
      </c>
      <c r="I131" s="21">
        <v>52300</v>
      </c>
    </row>
    <row r="132" spans="1:9" ht="14.4" x14ac:dyDescent="0.3">
      <c r="A132" s="18">
        <v>44136</v>
      </c>
      <c r="B132" s="19">
        <v>2</v>
      </c>
      <c r="C132" s="19" t="s">
        <v>19</v>
      </c>
      <c r="D132" s="23">
        <v>12.59</v>
      </c>
      <c r="E132" s="23">
        <v>12.62</v>
      </c>
      <c r="F132" s="23">
        <v>11.68</v>
      </c>
      <c r="G132" s="23">
        <v>11.68</v>
      </c>
      <c r="H132" s="23">
        <v>10.26</v>
      </c>
      <c r="I132" s="21">
        <v>7100</v>
      </c>
    </row>
    <row r="133" spans="1:9" ht="14.4" x14ac:dyDescent="0.3">
      <c r="A133" s="18">
        <v>44166</v>
      </c>
      <c r="B133" s="19">
        <v>2</v>
      </c>
      <c r="C133" s="19" t="s">
        <v>19</v>
      </c>
      <c r="D133" s="23">
        <v>13.42</v>
      </c>
      <c r="E133" s="23">
        <v>13.42</v>
      </c>
      <c r="F133" s="23">
        <v>12.35</v>
      </c>
      <c r="G133" s="23">
        <v>12.59</v>
      </c>
      <c r="H133" s="23">
        <v>11.06</v>
      </c>
      <c r="I133" s="21">
        <v>1200</v>
      </c>
    </row>
    <row r="134" spans="1:9" ht="14.4" x14ac:dyDescent="0.3">
      <c r="A134" s="18">
        <v>43831</v>
      </c>
      <c r="B134" s="19">
        <v>1</v>
      </c>
      <c r="C134" s="19" t="s">
        <v>20</v>
      </c>
      <c r="D134" s="23">
        <v>13.4</v>
      </c>
      <c r="E134" s="23">
        <v>17.010000000000002</v>
      </c>
      <c r="F134" s="23">
        <v>10</v>
      </c>
      <c r="G134" s="23">
        <v>13.2</v>
      </c>
      <c r="H134" s="23">
        <v>13.2</v>
      </c>
      <c r="I134" s="21">
        <v>10126</v>
      </c>
    </row>
    <row r="135" spans="1:9" ht="14.4" x14ac:dyDescent="0.3">
      <c r="A135" s="18">
        <v>43862</v>
      </c>
      <c r="B135" s="19">
        <v>1</v>
      </c>
      <c r="C135" s="19" t="s">
        <v>20</v>
      </c>
      <c r="D135" s="23">
        <v>10</v>
      </c>
      <c r="E135" s="23">
        <v>13.4</v>
      </c>
      <c r="F135" s="23">
        <v>10</v>
      </c>
      <c r="G135" s="23">
        <v>13.4</v>
      </c>
      <c r="H135" s="23">
        <v>13.4</v>
      </c>
      <c r="I135" s="21">
        <v>3237</v>
      </c>
    </row>
    <row r="136" spans="1:9" ht="14.4" x14ac:dyDescent="0.3">
      <c r="A136" s="18">
        <v>43891</v>
      </c>
      <c r="B136" s="19">
        <v>1</v>
      </c>
      <c r="C136" s="19" t="s">
        <v>20</v>
      </c>
      <c r="D136" s="23">
        <v>13.4</v>
      </c>
      <c r="E136" s="23">
        <v>13.4</v>
      </c>
      <c r="F136" s="23">
        <v>10</v>
      </c>
      <c r="G136" s="23">
        <v>10</v>
      </c>
      <c r="H136" s="23">
        <v>10</v>
      </c>
      <c r="I136" s="21">
        <v>2615</v>
      </c>
    </row>
    <row r="137" spans="1:9" ht="14.4" x14ac:dyDescent="0.3">
      <c r="A137" s="18">
        <v>43922</v>
      </c>
      <c r="B137" s="19">
        <v>1</v>
      </c>
      <c r="C137" s="19" t="s">
        <v>20</v>
      </c>
      <c r="D137" s="23">
        <v>10.25</v>
      </c>
      <c r="E137" s="23">
        <v>15</v>
      </c>
      <c r="F137" s="23">
        <v>9.6300000000000008</v>
      </c>
      <c r="G137" s="23">
        <v>10</v>
      </c>
      <c r="H137" s="23">
        <v>10</v>
      </c>
      <c r="I137" s="21">
        <v>4038</v>
      </c>
    </row>
    <row r="138" spans="1:9" ht="14.4" x14ac:dyDescent="0.3">
      <c r="A138" s="18">
        <v>43952</v>
      </c>
      <c r="B138" s="19">
        <v>1</v>
      </c>
      <c r="C138" s="19" t="s">
        <v>20</v>
      </c>
      <c r="D138" s="23">
        <v>12.16</v>
      </c>
      <c r="E138" s="23">
        <v>12.5</v>
      </c>
      <c r="F138" s="23">
        <v>12.1</v>
      </c>
      <c r="G138" s="23">
        <v>12.5</v>
      </c>
      <c r="H138" s="23">
        <v>12.5</v>
      </c>
      <c r="I138" s="21">
        <v>1710</v>
      </c>
    </row>
    <row r="139" spans="1:9" ht="14.4" x14ac:dyDescent="0.3">
      <c r="A139" s="18">
        <v>43983</v>
      </c>
      <c r="B139" s="19">
        <v>1</v>
      </c>
      <c r="C139" s="19" t="s">
        <v>20</v>
      </c>
      <c r="D139" s="23">
        <v>12.35</v>
      </c>
      <c r="E139" s="23">
        <v>16.5</v>
      </c>
      <c r="F139" s="23">
        <v>12.1</v>
      </c>
      <c r="G139" s="23">
        <v>12.16</v>
      </c>
      <c r="H139" s="23">
        <v>12.16</v>
      </c>
      <c r="I139" s="21">
        <v>4148</v>
      </c>
    </row>
    <row r="140" spans="1:9" ht="14.4" x14ac:dyDescent="0.3">
      <c r="A140" s="18">
        <v>44013</v>
      </c>
      <c r="B140" s="19">
        <v>2</v>
      </c>
      <c r="C140" s="19" t="s">
        <v>20</v>
      </c>
      <c r="D140" s="23">
        <v>14.69</v>
      </c>
      <c r="E140" s="23">
        <v>22</v>
      </c>
      <c r="F140" s="23">
        <v>11</v>
      </c>
      <c r="G140" s="23">
        <v>12.35</v>
      </c>
      <c r="H140" s="23">
        <v>12.004899999999999</v>
      </c>
      <c r="I140" s="21">
        <v>11534</v>
      </c>
    </row>
    <row r="141" spans="1:9" ht="14.4" x14ac:dyDescent="0.3">
      <c r="A141" s="18">
        <v>44044</v>
      </c>
      <c r="B141" s="19">
        <v>2</v>
      </c>
      <c r="C141" s="19" t="s">
        <v>20</v>
      </c>
      <c r="D141" s="23">
        <v>11.15</v>
      </c>
      <c r="E141" s="23">
        <v>15.99</v>
      </c>
      <c r="F141" s="23">
        <v>9.1</v>
      </c>
      <c r="G141" s="23">
        <v>14.69</v>
      </c>
      <c r="H141" s="23">
        <v>14.2796</v>
      </c>
      <c r="I141" s="21">
        <v>14253</v>
      </c>
    </row>
    <row r="142" spans="1:9" ht="14.4" x14ac:dyDescent="0.3">
      <c r="A142" s="18">
        <v>44075</v>
      </c>
      <c r="B142" s="19">
        <v>2</v>
      </c>
      <c r="C142" s="19" t="s">
        <v>20</v>
      </c>
      <c r="D142" s="23">
        <v>16.25</v>
      </c>
      <c r="E142" s="23">
        <v>17.010000000000002</v>
      </c>
      <c r="F142" s="23">
        <v>7.7</v>
      </c>
      <c r="G142" s="23">
        <v>11.15</v>
      </c>
      <c r="H142" s="23">
        <v>10.8385</v>
      </c>
      <c r="I142" s="21">
        <v>15192</v>
      </c>
    </row>
    <row r="143" spans="1:9" ht="14.4" x14ac:dyDescent="0.3">
      <c r="A143" s="18">
        <v>44105</v>
      </c>
      <c r="B143" s="19">
        <v>2</v>
      </c>
      <c r="C143" s="19" t="s">
        <v>20</v>
      </c>
      <c r="D143" s="23">
        <v>17.010000000000002</v>
      </c>
      <c r="E143" s="23">
        <v>17.010000000000002</v>
      </c>
      <c r="F143" s="23">
        <v>7</v>
      </c>
      <c r="G143" s="23">
        <v>16.25</v>
      </c>
      <c r="H143" s="23">
        <v>15.795999999999999</v>
      </c>
      <c r="I143" s="21">
        <v>8415</v>
      </c>
    </row>
    <row r="144" spans="1:9" ht="14.4" x14ac:dyDescent="0.3">
      <c r="A144" s="18">
        <v>44136</v>
      </c>
      <c r="B144" s="19">
        <v>2</v>
      </c>
      <c r="C144" s="19" t="s">
        <v>20</v>
      </c>
      <c r="D144" s="23">
        <v>17.010000000000002</v>
      </c>
      <c r="E144" s="23">
        <v>17.010000000000002</v>
      </c>
      <c r="F144" s="23">
        <v>17.010000000000002</v>
      </c>
      <c r="G144" s="23">
        <v>17.010000000000002</v>
      </c>
      <c r="H144" s="23">
        <v>16.534700000000001</v>
      </c>
      <c r="I144" s="21">
        <v>0</v>
      </c>
    </row>
    <row r="145" spans="1:9" ht="14.4" x14ac:dyDescent="0.3">
      <c r="A145" s="18">
        <v>44166</v>
      </c>
      <c r="B145" s="19">
        <v>2</v>
      </c>
      <c r="C145" s="19" t="s">
        <v>20</v>
      </c>
      <c r="D145" s="23">
        <v>10.3</v>
      </c>
      <c r="E145" s="23">
        <v>17.010000000000002</v>
      </c>
      <c r="F145" s="23">
        <v>10.3</v>
      </c>
      <c r="G145" s="23">
        <v>17.010000000000002</v>
      </c>
      <c r="H145" s="23">
        <v>16.534700000000001</v>
      </c>
      <c r="I145" s="21">
        <v>200</v>
      </c>
    </row>
    <row r="146" spans="1:9" ht="14.4" x14ac:dyDescent="0.3">
      <c r="A146" s="18">
        <v>43831</v>
      </c>
      <c r="B146" s="19">
        <v>1</v>
      </c>
      <c r="C146" s="19" t="s">
        <v>21</v>
      </c>
      <c r="D146" s="23">
        <v>28.6938</v>
      </c>
      <c r="E146" s="23">
        <v>31.680599999999995</v>
      </c>
      <c r="F146" s="23">
        <v>23.860199999999999</v>
      </c>
      <c r="G146" s="23">
        <v>29.434799999999999</v>
      </c>
      <c r="H146" s="23">
        <v>29.434799999999999</v>
      </c>
      <c r="I146" s="21">
        <v>22782448</v>
      </c>
    </row>
    <row r="147" spans="1:9" ht="14.4" x14ac:dyDescent="0.3">
      <c r="A147" s="18">
        <v>43862</v>
      </c>
      <c r="B147" s="19">
        <v>1</v>
      </c>
      <c r="C147" s="19" t="s">
        <v>21</v>
      </c>
      <c r="D147" s="23">
        <v>15.8346</v>
      </c>
      <c r="E147" s="23">
        <v>31.874399999999998</v>
      </c>
      <c r="F147" s="23">
        <v>15.0594</v>
      </c>
      <c r="G147" s="23">
        <v>28.750799999999995</v>
      </c>
      <c r="H147" s="23">
        <v>28.750799999999995</v>
      </c>
      <c r="I147" s="21">
        <v>43486837</v>
      </c>
    </row>
    <row r="148" spans="1:9" ht="14.4" x14ac:dyDescent="0.3">
      <c r="A148" s="18">
        <v>43891</v>
      </c>
      <c r="B148" s="19">
        <v>1</v>
      </c>
      <c r="C148" s="19" t="s">
        <v>21</v>
      </c>
      <c r="D148" s="23">
        <v>17.248200000000001</v>
      </c>
      <c r="E148" s="23">
        <v>19.5168</v>
      </c>
      <c r="F148" s="23">
        <v>15.025199999999998</v>
      </c>
      <c r="G148" s="23">
        <v>16.153799999999997</v>
      </c>
      <c r="H148" s="23">
        <v>16.153799999999997</v>
      </c>
      <c r="I148" s="21">
        <v>22409290</v>
      </c>
    </row>
    <row r="149" spans="1:9" ht="14.4" x14ac:dyDescent="0.3">
      <c r="A149" s="18">
        <v>43922</v>
      </c>
      <c r="B149" s="19">
        <v>1</v>
      </c>
      <c r="C149" s="19" t="s">
        <v>21</v>
      </c>
      <c r="D149" s="23">
        <v>21.967799999999997</v>
      </c>
      <c r="E149" s="23">
        <v>22.617599999999999</v>
      </c>
      <c r="F149" s="23">
        <v>15.982799999999997</v>
      </c>
      <c r="G149" s="23">
        <v>17.031599999999997</v>
      </c>
      <c r="H149" s="23">
        <v>17.031599999999997</v>
      </c>
      <c r="I149" s="21">
        <v>19447820</v>
      </c>
    </row>
    <row r="150" spans="1:9" ht="14.4" x14ac:dyDescent="0.3">
      <c r="A150" s="18">
        <v>43952</v>
      </c>
      <c r="B150" s="19">
        <v>1</v>
      </c>
      <c r="C150" s="19" t="s">
        <v>21</v>
      </c>
      <c r="D150" s="23">
        <v>20.257799999999996</v>
      </c>
      <c r="E150" s="23">
        <v>24.430199999999999</v>
      </c>
      <c r="F150" s="23">
        <v>18.741599999999998</v>
      </c>
      <c r="G150" s="23">
        <v>21.705599999999997</v>
      </c>
      <c r="H150" s="23">
        <v>21.705599999999997</v>
      </c>
      <c r="I150" s="21">
        <v>17745054</v>
      </c>
    </row>
    <row r="151" spans="1:9" ht="14.4" x14ac:dyDescent="0.3">
      <c r="A151" s="18">
        <v>43983</v>
      </c>
      <c r="B151" s="19">
        <v>1</v>
      </c>
      <c r="C151" s="19" t="s">
        <v>21</v>
      </c>
      <c r="D151" s="23">
        <v>23.233199999999997</v>
      </c>
      <c r="E151" s="23">
        <v>25.786799999999999</v>
      </c>
      <c r="F151" s="23">
        <v>19.494</v>
      </c>
      <c r="G151" s="23">
        <v>20.064</v>
      </c>
      <c r="H151" s="23">
        <v>20.064</v>
      </c>
      <c r="I151" s="21">
        <v>16289974</v>
      </c>
    </row>
    <row r="152" spans="1:9" ht="14.4" x14ac:dyDescent="0.3">
      <c r="A152" s="18">
        <v>44013</v>
      </c>
      <c r="B152" s="19">
        <v>2</v>
      </c>
      <c r="C152" s="19" t="s">
        <v>21</v>
      </c>
      <c r="D152" s="23">
        <v>24.487199999999998</v>
      </c>
      <c r="E152" s="23">
        <v>37.277999999999999</v>
      </c>
      <c r="F152" s="23">
        <v>22.492199999999997</v>
      </c>
      <c r="G152" s="23">
        <v>23.187599999999996</v>
      </c>
      <c r="H152" s="23">
        <v>23.187599999999996</v>
      </c>
      <c r="I152" s="21">
        <v>37151396</v>
      </c>
    </row>
    <row r="153" spans="1:9" ht="14.4" x14ac:dyDescent="0.3">
      <c r="A153" s="18">
        <v>44044</v>
      </c>
      <c r="B153" s="19">
        <v>2</v>
      </c>
      <c r="C153" s="19" t="s">
        <v>21</v>
      </c>
      <c r="D153" s="23">
        <v>26.721599999999999</v>
      </c>
      <c r="E153" s="23">
        <v>26.721599999999999</v>
      </c>
      <c r="F153" s="23">
        <v>20.143799999999999</v>
      </c>
      <c r="G153" s="23">
        <v>23.358599999999996</v>
      </c>
      <c r="H153" s="23">
        <v>23.358599999999996</v>
      </c>
      <c r="I153" s="21">
        <v>16381374</v>
      </c>
    </row>
    <row r="154" spans="1:9" ht="14.4" x14ac:dyDescent="0.3">
      <c r="A154" s="18">
        <v>44075</v>
      </c>
      <c r="B154" s="19">
        <v>2</v>
      </c>
      <c r="C154" s="19" t="s">
        <v>21</v>
      </c>
      <c r="D154" s="23">
        <v>28.7166</v>
      </c>
      <c r="E154" s="23">
        <v>32.022599999999997</v>
      </c>
      <c r="F154" s="23">
        <v>24.726599999999998</v>
      </c>
      <c r="G154" s="23">
        <v>26.721599999999999</v>
      </c>
      <c r="H154" s="23">
        <v>26.721599999999999</v>
      </c>
      <c r="I154" s="21">
        <v>11304567</v>
      </c>
    </row>
    <row r="155" spans="1:9" ht="14.4" x14ac:dyDescent="0.3">
      <c r="A155" s="18">
        <v>44105</v>
      </c>
      <c r="B155" s="19">
        <v>2</v>
      </c>
      <c r="C155" s="19" t="s">
        <v>21</v>
      </c>
      <c r="D155" s="23">
        <v>40.47</v>
      </c>
      <c r="E155" s="23">
        <v>41.336399999999998</v>
      </c>
      <c r="F155" s="23">
        <v>21.910799999999998</v>
      </c>
      <c r="G155" s="23">
        <v>29.3094</v>
      </c>
      <c r="H155" s="23">
        <v>29.3094</v>
      </c>
      <c r="I155" s="21">
        <v>45175950</v>
      </c>
    </row>
    <row r="156" spans="1:9" ht="14.4" x14ac:dyDescent="0.3">
      <c r="A156" s="18">
        <v>44136</v>
      </c>
      <c r="B156" s="19">
        <v>2</v>
      </c>
      <c r="C156" s="19" t="s">
        <v>21</v>
      </c>
      <c r="D156" s="23">
        <v>48.301799999999993</v>
      </c>
      <c r="E156" s="23">
        <v>57.615599999999993</v>
      </c>
      <c r="F156" s="23">
        <v>39.101999999999997</v>
      </c>
      <c r="G156" s="23">
        <v>39.717599999999997</v>
      </c>
      <c r="H156" s="23">
        <v>39.717599999999997</v>
      </c>
      <c r="I156" s="21">
        <v>20674032</v>
      </c>
    </row>
    <row r="157" spans="1:9" ht="14.4" x14ac:dyDescent="0.3">
      <c r="A157" s="18">
        <v>44166</v>
      </c>
      <c r="B157" s="19">
        <v>2</v>
      </c>
      <c r="C157" s="19" t="s">
        <v>21</v>
      </c>
      <c r="D157" s="23">
        <v>57.056999999999995</v>
      </c>
      <c r="E157" s="23">
        <v>59.051999999999992</v>
      </c>
      <c r="F157" s="23">
        <v>47.503799999999998</v>
      </c>
      <c r="G157" s="23">
        <v>48.244799999999998</v>
      </c>
      <c r="H157" s="23">
        <v>48.244799999999998</v>
      </c>
      <c r="I157" s="21">
        <v>16143735</v>
      </c>
    </row>
    <row r="158" spans="1:9" ht="14.4" x14ac:dyDescent="0.3">
      <c r="A158" s="18">
        <v>43831</v>
      </c>
      <c r="B158" s="19">
        <v>1</v>
      </c>
      <c r="C158" s="19" t="s">
        <v>22</v>
      </c>
      <c r="D158" s="23">
        <v>7.9116</v>
      </c>
      <c r="E158" s="23">
        <v>9.1883999999999997</v>
      </c>
      <c r="F158" s="23">
        <v>7.1591999999999993</v>
      </c>
      <c r="G158" s="23">
        <v>8.8007999999999988</v>
      </c>
      <c r="H158" s="23">
        <v>8.4131999999999998</v>
      </c>
      <c r="I158" s="21">
        <v>137742539</v>
      </c>
    </row>
    <row r="159" spans="1:9" ht="14.4" x14ac:dyDescent="0.3">
      <c r="A159" s="18">
        <v>43862</v>
      </c>
      <c r="B159" s="19">
        <v>1</v>
      </c>
      <c r="C159" s="19" t="s">
        <v>22</v>
      </c>
      <c r="D159" s="23">
        <v>6.0419999999999989</v>
      </c>
      <c r="E159" s="23">
        <v>8.8007999999999988</v>
      </c>
      <c r="F159" s="23">
        <v>5.7797999999999998</v>
      </c>
      <c r="G159" s="23">
        <v>7.8431999999999995</v>
      </c>
      <c r="H159" s="23">
        <v>7.5011999999999999</v>
      </c>
      <c r="I159" s="21">
        <v>207996003</v>
      </c>
    </row>
    <row r="160" spans="1:9" ht="14.4" x14ac:dyDescent="0.3">
      <c r="A160" s="18">
        <v>43891</v>
      </c>
      <c r="B160" s="19">
        <v>1</v>
      </c>
      <c r="C160" s="19" t="s">
        <v>22</v>
      </c>
      <c r="D160" s="23">
        <v>6.0648</v>
      </c>
      <c r="E160" s="23">
        <v>6.9881999999999991</v>
      </c>
      <c r="F160" s="23">
        <v>5.5973999999999995</v>
      </c>
      <c r="G160" s="23">
        <v>5.9963999999999995</v>
      </c>
      <c r="H160" s="23">
        <v>5.7341999999999995</v>
      </c>
      <c r="I160" s="21">
        <v>151883105</v>
      </c>
    </row>
    <row r="161" spans="1:9" ht="14.4" x14ac:dyDescent="0.3">
      <c r="A161" s="18">
        <v>43922</v>
      </c>
      <c r="B161" s="19">
        <v>1</v>
      </c>
      <c r="C161" s="19" t="s">
        <v>22</v>
      </c>
      <c r="D161" s="23">
        <v>7.1705999999999994</v>
      </c>
      <c r="E161" s="23">
        <v>7.7975999999999992</v>
      </c>
      <c r="F161" s="23">
        <v>5.5745999999999993</v>
      </c>
      <c r="G161" s="23">
        <v>5.9849999999999994</v>
      </c>
      <c r="H161" s="23">
        <v>5.7227999999999994</v>
      </c>
      <c r="I161" s="21">
        <v>160184293</v>
      </c>
    </row>
    <row r="162" spans="1:9" ht="14.4" x14ac:dyDescent="0.3">
      <c r="A162" s="18">
        <v>43952</v>
      </c>
      <c r="B162" s="19">
        <v>1</v>
      </c>
      <c r="C162" s="19" t="s">
        <v>22</v>
      </c>
      <c r="D162" s="23">
        <v>6.0989999999999993</v>
      </c>
      <c r="E162" s="23">
        <v>7.5011999999999999</v>
      </c>
      <c r="F162" s="23">
        <v>5.8709999999999996</v>
      </c>
      <c r="G162" s="23">
        <v>7.1021999999999998</v>
      </c>
      <c r="H162" s="23">
        <v>6.7943999999999996</v>
      </c>
      <c r="I162" s="21">
        <v>123830003</v>
      </c>
    </row>
    <row r="163" spans="1:9" ht="14.4" x14ac:dyDescent="0.3">
      <c r="A163" s="18">
        <v>43983</v>
      </c>
      <c r="B163" s="19">
        <v>1</v>
      </c>
      <c r="C163" s="19" t="s">
        <v>22</v>
      </c>
      <c r="D163" s="23">
        <v>7.1477999999999993</v>
      </c>
      <c r="E163" s="23">
        <v>7.5809999999999995</v>
      </c>
      <c r="F163" s="23">
        <v>6.0761999999999992</v>
      </c>
      <c r="G163" s="23">
        <v>6.0875999999999992</v>
      </c>
      <c r="H163" s="23">
        <v>5.8139999999999992</v>
      </c>
      <c r="I163" s="21">
        <v>149279653</v>
      </c>
    </row>
    <row r="164" spans="1:9" ht="14.4" x14ac:dyDescent="0.3">
      <c r="A164" s="18">
        <v>44013</v>
      </c>
      <c r="B164" s="19">
        <v>2</v>
      </c>
      <c r="C164" s="19" t="s">
        <v>22</v>
      </c>
      <c r="D164" s="23">
        <v>7.4327999999999985</v>
      </c>
      <c r="E164" s="23">
        <v>10.214399999999999</v>
      </c>
      <c r="F164" s="23">
        <v>6.9881999999999991</v>
      </c>
      <c r="G164" s="23">
        <v>7.2731999999999992</v>
      </c>
      <c r="H164" s="23">
        <v>6.9539999999999988</v>
      </c>
      <c r="I164" s="21">
        <v>408109175</v>
      </c>
    </row>
    <row r="165" spans="1:9" ht="14.4" x14ac:dyDescent="0.3">
      <c r="A165" s="18">
        <v>44044</v>
      </c>
      <c r="B165" s="19">
        <v>2</v>
      </c>
      <c r="C165" s="19" t="s">
        <v>22</v>
      </c>
      <c r="D165" s="23">
        <v>6.6347999999999994</v>
      </c>
      <c r="E165" s="23">
        <v>8.2080000000000002</v>
      </c>
      <c r="F165" s="23">
        <v>5.7911999999999999</v>
      </c>
      <c r="G165" s="23">
        <v>7.4327999999999985</v>
      </c>
      <c r="H165" s="23">
        <v>7.1135999999999999</v>
      </c>
      <c r="I165" s="21">
        <v>291714640</v>
      </c>
    </row>
    <row r="166" spans="1:9" ht="14.4" x14ac:dyDescent="0.3">
      <c r="A166" s="18">
        <v>44075</v>
      </c>
      <c r="B166" s="19">
        <v>2</v>
      </c>
      <c r="C166" s="19" t="s">
        <v>22</v>
      </c>
      <c r="D166" s="23">
        <v>6.8285999999999998</v>
      </c>
      <c r="E166" s="23">
        <v>7.6493999999999991</v>
      </c>
      <c r="F166" s="23">
        <v>5.7113999999999994</v>
      </c>
      <c r="G166" s="23">
        <v>6.6347999999999994</v>
      </c>
      <c r="H166" s="23">
        <v>6.3498000000000001</v>
      </c>
      <c r="I166" s="21">
        <v>315753826</v>
      </c>
    </row>
    <row r="167" spans="1:9" ht="14.4" x14ac:dyDescent="0.3">
      <c r="A167" s="18">
        <v>44105</v>
      </c>
      <c r="B167" s="19">
        <v>2</v>
      </c>
      <c r="C167" s="19" t="s">
        <v>22</v>
      </c>
      <c r="D167" s="23">
        <v>9.7127999999999979</v>
      </c>
      <c r="E167" s="23">
        <v>9.997799999999998</v>
      </c>
      <c r="F167" s="23">
        <v>6.5207999999999995</v>
      </c>
      <c r="G167" s="23">
        <v>6.9653999999999998</v>
      </c>
      <c r="H167" s="23">
        <v>6.6575999999999995</v>
      </c>
      <c r="I167" s="21">
        <v>558925606</v>
      </c>
    </row>
    <row r="168" spans="1:9" ht="14.4" x14ac:dyDescent="0.3">
      <c r="A168" s="18">
        <v>44136</v>
      </c>
      <c r="B168" s="19">
        <v>2</v>
      </c>
      <c r="C168" s="19" t="s">
        <v>22</v>
      </c>
      <c r="D168" s="23">
        <v>11.251799999999998</v>
      </c>
      <c r="E168" s="23">
        <v>12.585599999999998</v>
      </c>
      <c r="F168" s="23">
        <v>9.3707999999999991</v>
      </c>
      <c r="G168" s="23">
        <v>9.5075999999999983</v>
      </c>
      <c r="H168" s="23">
        <v>9.0971999999999991</v>
      </c>
      <c r="I168" s="21">
        <v>241680894</v>
      </c>
    </row>
    <row r="169" spans="1:9" ht="14.4" x14ac:dyDescent="0.3">
      <c r="A169" s="18">
        <v>44166</v>
      </c>
      <c r="B169" s="19">
        <v>2</v>
      </c>
      <c r="C169" s="19" t="s">
        <v>22</v>
      </c>
      <c r="D169" s="23">
        <v>13.349399999999999</v>
      </c>
      <c r="E169" s="23">
        <v>13.645799999999999</v>
      </c>
      <c r="F169" s="23">
        <v>10.943999999999999</v>
      </c>
      <c r="G169" s="23">
        <v>11.251799999999998</v>
      </c>
      <c r="H169" s="23">
        <v>10.761599999999998</v>
      </c>
      <c r="I169" s="21">
        <v>214728463</v>
      </c>
    </row>
    <row r="170" spans="1:9" ht="14.4" x14ac:dyDescent="0.3">
      <c r="A170" s="18">
        <v>43831</v>
      </c>
      <c r="B170" s="19">
        <v>1</v>
      </c>
      <c r="C170" s="19" t="s">
        <v>23</v>
      </c>
      <c r="D170" s="20">
        <v>1.7264999999999999</v>
      </c>
      <c r="E170" s="20">
        <v>1.9874999999999998</v>
      </c>
      <c r="F170" s="20">
        <v>1.7249999999999999</v>
      </c>
      <c r="G170" s="20">
        <v>1.9529999999999998</v>
      </c>
      <c r="H170" s="20">
        <v>1.9529999999999998</v>
      </c>
      <c r="I170" s="21">
        <v>2958001137</v>
      </c>
    </row>
    <row r="171" spans="1:9" ht="14.4" x14ac:dyDescent="0.3">
      <c r="A171" s="18">
        <v>43862</v>
      </c>
      <c r="B171" s="19">
        <v>1</v>
      </c>
      <c r="C171" s="19" t="s">
        <v>23</v>
      </c>
      <c r="D171" s="20">
        <v>1.3544999999999998</v>
      </c>
      <c r="E171" s="20">
        <v>1.8539999999999999</v>
      </c>
      <c r="F171" s="20">
        <v>1.3544999999999998</v>
      </c>
      <c r="G171" s="20">
        <v>1.716</v>
      </c>
      <c r="H171" s="20">
        <v>1.716</v>
      </c>
      <c r="I171" s="21">
        <v>3851820165</v>
      </c>
    </row>
    <row r="172" spans="1:9" ht="14.4" x14ac:dyDescent="0.3">
      <c r="A172" s="18">
        <v>43891</v>
      </c>
      <c r="B172" s="19">
        <v>1</v>
      </c>
      <c r="C172" s="19" t="s">
        <v>23</v>
      </c>
      <c r="D172" s="20">
        <v>1.5809999999999997</v>
      </c>
      <c r="E172" s="20">
        <v>1.6485000000000001</v>
      </c>
      <c r="F172" s="20">
        <v>1.3274999999999999</v>
      </c>
      <c r="G172" s="20">
        <v>1.353</v>
      </c>
      <c r="H172" s="20">
        <v>1.353</v>
      </c>
      <c r="I172" s="21">
        <v>1179120197</v>
      </c>
    </row>
    <row r="173" spans="1:9" ht="14.4" x14ac:dyDescent="0.3">
      <c r="A173" s="18">
        <v>43922</v>
      </c>
      <c r="B173" s="19">
        <v>1</v>
      </c>
      <c r="C173" s="19" t="s">
        <v>23</v>
      </c>
      <c r="D173" s="20">
        <v>1.5854999999999999</v>
      </c>
      <c r="E173" s="20">
        <v>1.6619999999999999</v>
      </c>
      <c r="F173" s="20">
        <v>1.536</v>
      </c>
      <c r="G173" s="20">
        <v>1.5720000000000001</v>
      </c>
      <c r="H173" s="20">
        <v>1.5720000000000001</v>
      </c>
      <c r="I173" s="21">
        <v>981402320</v>
      </c>
    </row>
    <row r="174" spans="1:9" ht="14.4" x14ac:dyDescent="0.3">
      <c r="A174" s="18">
        <v>43952</v>
      </c>
      <c r="B174" s="19">
        <v>1</v>
      </c>
      <c r="C174" s="19" t="s">
        <v>23</v>
      </c>
      <c r="D174" s="20">
        <v>1.6034999999999999</v>
      </c>
      <c r="E174" s="20">
        <v>1.8089999999999999</v>
      </c>
      <c r="F174" s="20">
        <v>1.4565000000000001</v>
      </c>
      <c r="G174" s="20">
        <v>1.5899999999999999</v>
      </c>
      <c r="H174" s="20">
        <v>1.5899999999999999</v>
      </c>
      <c r="I174" s="21">
        <v>1486659530</v>
      </c>
    </row>
    <row r="175" spans="1:9" ht="14.4" x14ac:dyDescent="0.3">
      <c r="A175" s="18">
        <v>43983</v>
      </c>
      <c r="B175" s="19">
        <v>1</v>
      </c>
      <c r="C175" s="19" t="s">
        <v>23</v>
      </c>
      <c r="D175" s="20">
        <v>1.89</v>
      </c>
      <c r="E175" s="20">
        <v>1.8914999999999997</v>
      </c>
      <c r="F175" s="20">
        <v>1.5974999999999999</v>
      </c>
      <c r="G175" s="20">
        <v>1.6034999999999999</v>
      </c>
      <c r="H175" s="20">
        <v>1.6034999999999999</v>
      </c>
      <c r="I175" s="21">
        <v>1450226203</v>
      </c>
    </row>
    <row r="176" spans="1:9" ht="14.4" x14ac:dyDescent="0.3">
      <c r="A176" s="18">
        <v>44013</v>
      </c>
      <c r="B176" s="19">
        <v>2</v>
      </c>
      <c r="C176" s="19" t="s">
        <v>23</v>
      </c>
      <c r="D176" s="20">
        <v>1.9409999999999998</v>
      </c>
      <c r="E176" s="20">
        <v>1.9724999999999999</v>
      </c>
      <c r="F176" s="20">
        <v>1.839</v>
      </c>
      <c r="G176" s="20">
        <v>1.8809999999999998</v>
      </c>
      <c r="H176" s="20">
        <v>1.8809999999999998</v>
      </c>
      <c r="I176" s="21">
        <v>1287605496</v>
      </c>
    </row>
    <row r="177" spans="1:9" ht="14.4" x14ac:dyDescent="0.3">
      <c r="A177" s="18">
        <v>44044</v>
      </c>
      <c r="B177" s="19">
        <v>2</v>
      </c>
      <c r="C177" s="19" t="s">
        <v>23</v>
      </c>
      <c r="D177" s="20">
        <v>1.6005</v>
      </c>
      <c r="E177" s="20">
        <v>1.9950000000000001</v>
      </c>
      <c r="F177" s="20">
        <v>1.5674999999999999</v>
      </c>
      <c r="G177" s="20">
        <v>1.8719999999999999</v>
      </c>
      <c r="H177" s="20">
        <v>1.8719999999999999</v>
      </c>
      <c r="I177" s="21">
        <v>1102766150</v>
      </c>
    </row>
    <row r="178" spans="1:9" ht="14.4" x14ac:dyDescent="0.3">
      <c r="A178" s="18">
        <v>44075</v>
      </c>
      <c r="B178" s="19">
        <v>2</v>
      </c>
      <c r="C178" s="19" t="s">
        <v>23</v>
      </c>
      <c r="D178" s="20">
        <v>1.341</v>
      </c>
      <c r="E178" s="20">
        <v>1.6919999999999999</v>
      </c>
      <c r="F178" s="20">
        <v>1.323</v>
      </c>
      <c r="G178" s="20">
        <v>1.6005</v>
      </c>
      <c r="H178" s="20">
        <v>1.6005</v>
      </c>
      <c r="I178" s="21">
        <v>1939413104</v>
      </c>
    </row>
    <row r="179" spans="1:9" ht="14.4" x14ac:dyDescent="0.3">
      <c r="A179" s="18">
        <v>44105</v>
      </c>
      <c r="B179" s="19">
        <v>2</v>
      </c>
      <c r="C179" s="19" t="s">
        <v>23</v>
      </c>
      <c r="D179" s="20">
        <v>1.7969999999999999</v>
      </c>
      <c r="E179" s="20">
        <v>1.8299999999999998</v>
      </c>
      <c r="F179" s="20">
        <v>1.1114999999999999</v>
      </c>
      <c r="G179" s="20">
        <v>1.3575000000000002</v>
      </c>
      <c r="H179" s="20">
        <v>1.3575000000000002</v>
      </c>
      <c r="I179" s="21">
        <v>2208073769</v>
      </c>
    </row>
    <row r="180" spans="1:9" ht="14.4" x14ac:dyDescent="0.3">
      <c r="A180" s="18">
        <v>44136</v>
      </c>
      <c r="B180" s="19">
        <v>2</v>
      </c>
      <c r="C180" s="19" t="s">
        <v>23</v>
      </c>
      <c r="D180" s="20">
        <v>2.0609999999999999</v>
      </c>
      <c r="E180" s="20">
        <v>2.2995000000000001</v>
      </c>
      <c r="F180" s="20">
        <v>1.5389999999999999</v>
      </c>
      <c r="G180" s="20">
        <v>1.77</v>
      </c>
      <c r="H180" s="20">
        <v>1.77</v>
      </c>
      <c r="I180" s="21">
        <v>2998677712</v>
      </c>
    </row>
    <row r="181" spans="1:9" ht="14.4" x14ac:dyDescent="0.3">
      <c r="A181" s="18">
        <v>44166</v>
      </c>
      <c r="B181" s="19">
        <v>2</v>
      </c>
      <c r="C181" s="19" t="s">
        <v>23</v>
      </c>
      <c r="D181" s="20">
        <v>2.169</v>
      </c>
      <c r="E181" s="20">
        <v>2.2889999999999997</v>
      </c>
      <c r="F181" s="20">
        <v>1.9544999999999999</v>
      </c>
      <c r="G181" s="20">
        <v>2.0549999999999997</v>
      </c>
      <c r="H181" s="20">
        <v>2.0549999999999997</v>
      </c>
      <c r="I181" s="21">
        <v>3085648825</v>
      </c>
    </row>
  </sheetData>
  <sortState xmlns:xlrd2="http://schemas.microsoft.com/office/spreadsheetml/2017/richdata2" ref="A2:A13">
    <sortCondition ref="A2:A13"/>
  </sortState>
  <phoneticPr fontId="4" type="noConversion"/>
  <conditionalFormatting sqref="D1:D1048576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:F1048576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1:I1048576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3266E-F6A9-46DC-9FDD-21CA13447493}">
  <dimension ref="A1:H20"/>
  <sheetViews>
    <sheetView workbookViewId="0">
      <selection activeCell="H17" sqref="H17"/>
    </sheetView>
  </sheetViews>
  <sheetFormatPr defaultRowHeight="13.8" x14ac:dyDescent="0.25"/>
  <cols>
    <col min="1" max="1" width="16.09765625" bestFit="1" customWidth="1"/>
    <col min="4" max="4" width="16.59765625" bestFit="1" customWidth="1"/>
    <col min="5" max="5" width="12.09765625" customWidth="1"/>
    <col min="6" max="6" width="11" bestFit="1" customWidth="1"/>
    <col min="8" max="8" width="12.8984375" customWidth="1"/>
  </cols>
  <sheetData>
    <row r="1" spans="1:8" ht="21" x14ac:dyDescent="0.4">
      <c r="A1" s="57" t="s">
        <v>24</v>
      </c>
      <c r="B1" s="57"/>
      <c r="C1" s="57"/>
      <c r="D1" s="57"/>
      <c r="E1" s="57"/>
      <c r="F1" s="57"/>
      <c r="G1" s="57"/>
      <c r="H1" s="57"/>
    </row>
    <row r="2" spans="1:8" ht="14.4" x14ac:dyDescent="0.3">
      <c r="A2" s="58" t="s">
        <v>67</v>
      </c>
      <c r="B2" s="59"/>
      <c r="C2" s="59"/>
      <c r="D2" s="59"/>
      <c r="E2" s="59"/>
      <c r="F2" s="59"/>
      <c r="G2" s="59"/>
      <c r="H2" s="59"/>
    </row>
    <row r="3" spans="1:8" ht="14.4" thickBot="1" x14ac:dyDescent="0.3">
      <c r="D3" s="5"/>
    </row>
    <row r="4" spans="1:8" ht="14.4" x14ac:dyDescent="0.3">
      <c r="D4" s="24" t="s">
        <v>25</v>
      </c>
      <c r="E4" s="25" t="s">
        <v>26</v>
      </c>
      <c r="F4" s="26" t="s">
        <v>27</v>
      </c>
    </row>
    <row r="5" spans="1:8" ht="14.4" x14ac:dyDescent="0.3">
      <c r="D5" s="27" t="s">
        <v>14</v>
      </c>
      <c r="E5" s="28" cm="1">
        <f t="array" ref="E5">CORREL(
  _xlfn._xlws.FILTER(Cleaned!$H$2:$H$181, (Cleaned!$C$2:$C$181=D5)*(Cleaned!$B$2:$B$181=1)),
  _xlfn._xlws.FILTER(Cleaned!$I$2:$I$181, (Cleaned!$C$2:$C$181=D5)*(Cleaned!$B$2:$B$181=1))
)</f>
        <v>0.97767180499903406</v>
      </c>
      <c r="F5" s="29" cm="1">
        <f t="array" ref="F5">CORREL(
  _xlfn._xlws.FILTER(Cleaned!$H$2:$H$181, (Cleaned!$C$2:$C$181=$D5)*(Cleaned!$B$2:$B$181=2)),
  _xlfn._xlws.FILTER(Cleaned!$I$2:$I$181, (Cleaned!$C$2:$C$181=$D5)*(Cleaned!$B$2:$B$181=2))
)</f>
        <v>-0.90596351884643567</v>
      </c>
    </row>
    <row r="6" spans="1:8" ht="14.4" x14ac:dyDescent="0.3">
      <c r="D6" s="27" t="s">
        <v>21</v>
      </c>
      <c r="E6" s="28" cm="1">
        <f t="array" ref="E6">CORREL(
  _xlfn._xlws.FILTER(Cleaned!$H$2:$H$181, (Cleaned!$C$2:$C$181=D6)*(Cleaned!$B$2:$B$181=1)),
  _xlfn._xlws.FILTER(Cleaned!$I$2:$I$181, (Cleaned!$C$2:$C$181=D6)*(Cleaned!$B$2:$B$181=1))
)</f>
        <v>0.5987665647692173</v>
      </c>
      <c r="F6" s="29" cm="1">
        <f t="array" ref="F6">CORREL(
  _xlfn._xlws.FILTER(Cleaned!$H$2:$H$181, (Cleaned!$C$2:$C$181=$D6)*(Cleaned!$B$2:$B$181=2)),
  _xlfn._xlws.FILTER(Cleaned!$I$2:$I$181, (Cleaned!$C$2:$C$181=$D6)*(Cleaned!$B$2:$B$181=2))
)</f>
        <v>-0.28229135976897046</v>
      </c>
    </row>
    <row r="7" spans="1:8" ht="14.4" x14ac:dyDescent="0.3">
      <c r="D7" s="27" t="s">
        <v>10</v>
      </c>
      <c r="E7" s="28" cm="1">
        <f t="array" ref="E7">CORREL(
  _xlfn._xlws.FILTER(Cleaned!$H$2:$H$181, (Cleaned!$C$2:$C$181=D7)*(Cleaned!$B$2:$B$181=1)),
  _xlfn._xlws.FILTER(Cleaned!$I$2:$I$181, (Cleaned!$C$2:$C$181=D7)*(Cleaned!$B$2:$B$181=1))
)</f>
        <v>0.67813978436649314</v>
      </c>
      <c r="F7" s="29" cm="1">
        <f t="array" ref="F7">CORREL(
  _xlfn._xlws.FILTER(Cleaned!$H$2:$H$181, (Cleaned!$C$2:$C$181=$D7)*(Cleaned!$B$2:$B$181=2)),
  _xlfn._xlws.FILTER(Cleaned!$I$2:$I$181, (Cleaned!$C$2:$C$181=$D7)*(Cleaned!$B$2:$B$181=2))
)</f>
        <v>-0.66633984816831493</v>
      </c>
    </row>
    <row r="8" spans="1:8" ht="14.4" x14ac:dyDescent="0.3">
      <c r="D8" s="27" t="s">
        <v>16</v>
      </c>
      <c r="E8" s="28" cm="1">
        <f t="array" ref="E8">CORREL(
  _xlfn._xlws.FILTER(Cleaned!$H$2:$H$181, (Cleaned!$C$2:$C$181=D8)*(Cleaned!$B$2:$B$181=1)),
  _xlfn._xlws.FILTER(Cleaned!$I$2:$I$181, (Cleaned!$C$2:$C$181=D8)*(Cleaned!$B$2:$B$181=1))
)</f>
        <v>0.27775933125629054</v>
      </c>
      <c r="F8" s="29" cm="1">
        <f t="array" ref="F8">CORREL(
  _xlfn._xlws.FILTER(Cleaned!$H$2:$H$181, (Cleaned!$C$2:$C$181=$D8)*(Cleaned!$B$2:$B$181=2)),
  _xlfn._xlws.FILTER(Cleaned!$I$2:$I$181, (Cleaned!$C$2:$C$181=$D8)*(Cleaned!$B$2:$B$181=2))
)</f>
        <v>-0.46799136782820494</v>
      </c>
    </row>
    <row r="9" spans="1:8" ht="14.4" x14ac:dyDescent="0.3">
      <c r="D9" s="27" t="s">
        <v>18</v>
      </c>
      <c r="E9" s="28" cm="1">
        <f t="array" ref="E9">CORREL(
  _xlfn._xlws.FILTER(Cleaned!$H$2:$H$181, (Cleaned!$C$2:$C$181=D9)*(Cleaned!$B$2:$B$181=1)),
  _xlfn._xlws.FILTER(Cleaned!$I$2:$I$181, (Cleaned!$C$2:$C$181=D9)*(Cleaned!$B$2:$B$181=1))
)</f>
        <v>0.24471775464590259</v>
      </c>
      <c r="F9" s="29" cm="1">
        <f t="array" ref="F9">CORREL(
  _xlfn._xlws.FILTER(Cleaned!$H$2:$H$181, (Cleaned!$C$2:$C$181=$D9)*(Cleaned!$B$2:$B$181=2)),
  _xlfn._xlws.FILTER(Cleaned!$I$2:$I$181, (Cleaned!$C$2:$C$181=$D9)*(Cleaned!$B$2:$B$181=2))
)</f>
        <v>8.0352026397531251E-2</v>
      </c>
    </row>
    <row r="10" spans="1:8" ht="14.4" x14ac:dyDescent="0.3">
      <c r="D10" s="27" t="s">
        <v>9</v>
      </c>
      <c r="E10" s="28" cm="1">
        <f t="array" ref="E10">CORREL(
  _xlfn._xlws.FILTER(Cleaned!$H$2:$H$181, (Cleaned!$C$2:$C$181=D10)*(Cleaned!$B$2:$B$181=1)),
  _xlfn._xlws.FILTER(Cleaned!$I$2:$I$181, (Cleaned!$C$2:$C$181=D10)*(Cleaned!$B$2:$B$181=1))
)</f>
        <v>-0.83095997794712051</v>
      </c>
      <c r="F10" s="29" cm="1">
        <f t="array" ref="F10">CORREL(
  _xlfn._xlws.FILTER(Cleaned!$H$2:$H$181, (Cleaned!$C$2:$C$181=$D10)*(Cleaned!$B$2:$B$181=2)),
  _xlfn._xlws.FILTER(Cleaned!$I$2:$I$181, (Cleaned!$C$2:$C$181=$D10)*(Cleaned!$B$2:$B$181=2))
)</f>
        <v>-0.92194790111184921</v>
      </c>
    </row>
    <row r="11" spans="1:8" ht="14.4" x14ac:dyDescent="0.3">
      <c r="D11" s="27" t="s">
        <v>17</v>
      </c>
      <c r="E11" s="28" cm="1">
        <f t="array" ref="E11">CORREL(
  _xlfn._xlws.FILTER(Cleaned!$H$2:$H$181, (Cleaned!$C$2:$C$181=D11)*(Cleaned!$B$2:$B$181=1)),
  _xlfn._xlws.FILTER(Cleaned!$I$2:$I$181, (Cleaned!$C$2:$C$181=D11)*(Cleaned!$B$2:$B$181=1))
)</f>
        <v>-1.3313163347845563E-2</v>
      </c>
      <c r="F11" s="29" cm="1">
        <f t="array" ref="F11">CORREL(
  _xlfn._xlws.FILTER(Cleaned!$H$2:$H$181, (Cleaned!$C$2:$C$181=$D11)*(Cleaned!$B$2:$B$181=2)),
  _xlfn._xlws.FILTER(Cleaned!$I$2:$I$181, (Cleaned!$C$2:$C$181=$D11)*(Cleaned!$B$2:$B$181=2))
)</f>
        <v>-0.46519588611210055</v>
      </c>
    </row>
    <row r="12" spans="1:8" ht="14.4" x14ac:dyDescent="0.3">
      <c r="D12" s="27" t="s">
        <v>13</v>
      </c>
      <c r="E12" s="28" cm="1">
        <f t="array" ref="E12">CORREL(
  _xlfn._xlws.FILTER(Cleaned!$H$2:$H$181, (Cleaned!$C$2:$C$181=D12)*(Cleaned!$B$2:$B$181=1)),
  _xlfn._xlws.FILTER(Cleaned!$I$2:$I$181, (Cleaned!$C$2:$C$181=D12)*(Cleaned!$B$2:$B$181=1))
)</f>
        <v>-0.16689469594546572</v>
      </c>
      <c r="F12" s="29" cm="1">
        <f t="array" ref="F12">CORREL(
  _xlfn._xlws.FILTER(Cleaned!$H$2:$H$181, (Cleaned!$C$2:$C$181=$D12)*(Cleaned!$B$2:$B$181=2)),
  _xlfn._xlws.FILTER(Cleaned!$I$2:$I$181, (Cleaned!$C$2:$C$181=$D12)*(Cleaned!$B$2:$B$181=2))
)</f>
        <v>-0.78677422908738992</v>
      </c>
    </row>
    <row r="13" spans="1:8" ht="14.4" x14ac:dyDescent="0.3">
      <c r="D13" s="27" t="s">
        <v>20</v>
      </c>
      <c r="E13" s="28" cm="1">
        <f t="array" ref="E13">CORREL(
  _xlfn._xlws.FILTER(Cleaned!$H$2:$H$181, (Cleaned!$C$2:$C$181=D13)*(Cleaned!$B$2:$B$181=1)),
  _xlfn._xlws.FILTER(Cleaned!$I$2:$I$181, (Cleaned!$C$2:$C$181=D13)*(Cleaned!$B$2:$B$181=1))
)</f>
        <v>0.35533438397625017</v>
      </c>
      <c r="F13" s="29" cm="1">
        <f t="array" ref="F13">CORREL(
  _xlfn._xlws.FILTER(Cleaned!$H$2:$H$181, (Cleaned!$C$2:$C$181=$D13)*(Cleaned!$B$2:$B$181=2)),
  _xlfn._xlws.FILTER(Cleaned!$I$2:$I$181, (Cleaned!$C$2:$C$181=$D13)*(Cleaned!$B$2:$B$181=2))
)</f>
        <v>-0.82817355425673189</v>
      </c>
    </row>
    <row r="14" spans="1:8" ht="14.4" x14ac:dyDescent="0.3">
      <c r="D14" s="27" t="s">
        <v>22</v>
      </c>
      <c r="E14" s="28" cm="1">
        <f t="array" ref="E14">CORREL(
  _xlfn._xlws.FILTER(Cleaned!$H$2:$H$181, (Cleaned!$C$2:$C$181=D14)*(Cleaned!$B$2:$B$181=1)),
  _xlfn._xlws.FILTER(Cleaned!$I$2:$I$181, (Cleaned!$C$2:$C$181=D14)*(Cleaned!$B$2:$B$181=1))
)</f>
        <v>8.0735020229438625E-2</v>
      </c>
      <c r="F14" s="29" cm="1">
        <f t="array" ref="F14">CORREL(
  _xlfn._xlws.FILTER(Cleaned!$H$2:$H$181, (Cleaned!$C$2:$C$181=$D14)*(Cleaned!$B$2:$B$181=2)),
  _xlfn._xlws.FILTER(Cleaned!$I$2:$I$181, (Cleaned!$C$2:$C$181=$D14)*(Cleaned!$B$2:$B$181=2))
)</f>
        <v>-0.6689787542882828</v>
      </c>
    </row>
    <row r="15" spans="1:8" ht="14.4" x14ac:dyDescent="0.3">
      <c r="D15" s="27" t="s">
        <v>19</v>
      </c>
      <c r="E15" s="28" cm="1">
        <f t="array" ref="E15">CORREL(
  _xlfn._xlws.FILTER(Cleaned!$H$2:$H$181, (Cleaned!$C$2:$C$181=D15)*(Cleaned!$B$2:$B$181=1)),
  _xlfn._xlws.FILTER(Cleaned!$I$2:$I$181, (Cleaned!$C$2:$C$181=D15)*(Cleaned!$B$2:$B$181=1))
)</f>
        <v>0.70996215174742461</v>
      </c>
      <c r="F15" s="29" cm="1">
        <f t="array" ref="F15">CORREL(
  _xlfn._xlws.FILTER(Cleaned!$H$2:$H$181, (Cleaned!$C$2:$C$181=$D15)*(Cleaned!$B$2:$B$181=2)),
  _xlfn._xlws.FILTER(Cleaned!$I$2:$I$181, (Cleaned!$C$2:$C$181=$D15)*(Cleaned!$B$2:$B$181=2))
)</f>
        <v>-0.74045656684922123</v>
      </c>
    </row>
    <row r="16" spans="1:8" ht="14.4" x14ac:dyDescent="0.3">
      <c r="D16" s="27" t="s">
        <v>12</v>
      </c>
      <c r="E16" s="28" cm="1">
        <f t="array" ref="E16">CORREL(
  _xlfn._xlws.FILTER(Cleaned!$H$2:$H$181, (Cleaned!$C$2:$C$181=D16)*(Cleaned!$B$2:$B$181=1)),
  _xlfn._xlws.FILTER(Cleaned!$I$2:$I$181, (Cleaned!$C$2:$C$181=D16)*(Cleaned!$B$2:$B$181=1))
)</f>
        <v>-0.90450008349322142</v>
      </c>
      <c r="F16" s="29" cm="1">
        <f t="array" ref="F16">CORREL(
  _xlfn._xlws.FILTER(Cleaned!$H$2:$H$181, (Cleaned!$C$2:$C$181=$D16)*(Cleaned!$B$2:$B$181=2)),
  _xlfn._xlws.FILTER(Cleaned!$I$2:$I$181, (Cleaned!$C$2:$C$181=$D16)*(Cleaned!$B$2:$B$181=2))
)</f>
        <v>-0.83661212146209707</v>
      </c>
    </row>
    <row r="17" spans="4:6" ht="14.4" x14ac:dyDescent="0.3">
      <c r="D17" s="27" t="s">
        <v>15</v>
      </c>
      <c r="E17" s="28" cm="1">
        <f t="array" ref="E17">CORREL(
  _xlfn._xlws.FILTER(Cleaned!$H$2:$H$181, (Cleaned!$C$2:$C$181=D17)*(Cleaned!$B$2:$B$181=1)),
  _xlfn._xlws.FILTER(Cleaned!$I$2:$I$181, (Cleaned!$C$2:$C$181=D17)*(Cleaned!$B$2:$B$181=1))
)</f>
        <v>0.49788024992320251</v>
      </c>
      <c r="F17" s="29" cm="1">
        <f t="array" ref="F17">CORREL(
  _xlfn._xlws.FILTER(Cleaned!$H$2:$H$181, (Cleaned!$C$2:$C$181=$D17)*(Cleaned!$B$2:$B$181=2)),
  _xlfn._xlws.FILTER(Cleaned!$I$2:$I$181, (Cleaned!$C$2:$C$181=$D17)*(Cleaned!$B$2:$B$181=2))
)</f>
        <v>-0.46318879460149281</v>
      </c>
    </row>
    <row r="18" spans="4:6" ht="14.4" x14ac:dyDescent="0.3">
      <c r="D18" s="27" t="s">
        <v>23</v>
      </c>
      <c r="E18" s="28" cm="1">
        <f t="array" ref="E18">CORREL(
  _xlfn._xlws.FILTER(Cleaned!$H$2:$H$181, (Cleaned!$C$2:$C$181=D18)*(Cleaned!$B$2:$B$181=1)),
  _xlfn._xlws.FILTER(Cleaned!$I$2:$I$181, (Cleaned!$C$2:$C$181=D18)*(Cleaned!$B$2:$B$181=1))
)</f>
        <v>0.69708895079332533</v>
      </c>
      <c r="F18" s="29" cm="1">
        <f t="array" ref="F18">CORREL(
  _xlfn._xlws.FILTER(Cleaned!$H$2:$H$181, (Cleaned!$C$2:$C$181=$D18)*(Cleaned!$B$2:$B$181=2)),
  _xlfn._xlws.FILTER(Cleaned!$I$2:$I$181, (Cleaned!$C$2:$C$181=$D18)*(Cleaned!$B$2:$B$181=2))
)</f>
        <v>7.0330238498298392E-2</v>
      </c>
    </row>
    <row r="19" spans="4:6" ht="15" thickBot="1" x14ac:dyDescent="0.35">
      <c r="D19" s="30" t="s">
        <v>11</v>
      </c>
      <c r="E19" s="31" cm="1">
        <f t="array" ref="E19">CORREL(
  _xlfn._xlws.FILTER(Cleaned!$H$2:$H$181, (Cleaned!$C$2:$C$181=D19)*(Cleaned!$B$2:$B$181=1)),
  _xlfn._xlws.FILTER(Cleaned!$I$2:$I$181, (Cleaned!$C$2:$C$181=D19)*(Cleaned!$B$2:$B$181=1))
)</f>
        <v>-0.72206912985394722</v>
      </c>
      <c r="F19" s="32" cm="1">
        <f t="array" ref="F19">CORREL(
  _xlfn._xlws.FILTER(Cleaned!$H$2:$H$181, (Cleaned!$C$2:$C$181=$D19)*(Cleaned!$B$2:$B$181=2)),
  _xlfn._xlws.FILTER(Cleaned!$I$2:$I$181, (Cleaned!$C$2:$C$181=$D19)*(Cleaned!$B$2:$B$181=2))
)</f>
        <v>-0.69903756686063179</v>
      </c>
    </row>
    <row r="20" spans="4:6" x14ac:dyDescent="0.25">
      <c r="E20" s="7"/>
    </row>
  </sheetData>
  <mergeCells count="2">
    <mergeCell ref="A1:H1"/>
    <mergeCell ref="A2:H2"/>
  </mergeCells>
  <conditionalFormatting sqref="E5:F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3BEF8-8CCD-4CE5-A556-3018F6DBDA7C}">
  <dimension ref="A3:D59"/>
  <sheetViews>
    <sheetView workbookViewId="0">
      <selection activeCell="A43" sqref="A43"/>
    </sheetView>
  </sheetViews>
  <sheetFormatPr defaultRowHeight="14.4" x14ac:dyDescent="0.3"/>
  <cols>
    <col min="1" max="1" width="18.8984375" style="19" bestFit="1" customWidth="1"/>
    <col min="2" max="2" width="8.3984375" style="19" bestFit="1" customWidth="1"/>
    <col min="3" max="3" width="8" style="19" bestFit="1" customWidth="1"/>
    <col min="4" max="4" width="11" style="19" bestFit="1" customWidth="1"/>
    <col min="5" max="16384" width="8.796875" style="19"/>
  </cols>
  <sheetData>
    <row r="3" spans="1:4" x14ac:dyDescent="0.3">
      <c r="A3" s="33" t="s">
        <v>28</v>
      </c>
      <c r="B3" s="39" t="s">
        <v>1</v>
      </c>
    </row>
    <row r="4" spans="1:4" x14ac:dyDescent="0.3">
      <c r="A4" s="39" t="s">
        <v>25</v>
      </c>
      <c r="B4" s="38">
        <v>1</v>
      </c>
      <c r="C4" s="38">
        <v>2</v>
      </c>
      <c r="D4" s="19" t="s">
        <v>29</v>
      </c>
    </row>
    <row r="5" spans="1:4" x14ac:dyDescent="0.3">
      <c r="A5" s="34" t="s">
        <v>14</v>
      </c>
      <c r="B5" s="35">
        <v>13.824999999999998</v>
      </c>
      <c r="C5" s="35">
        <v>18.427499999999998</v>
      </c>
      <c r="D5" s="35">
        <v>16.126249999999999</v>
      </c>
    </row>
    <row r="6" spans="1:4" x14ac:dyDescent="0.3">
      <c r="A6" s="34" t="s">
        <v>21</v>
      </c>
      <c r="B6" s="35">
        <v>22.190099999999997</v>
      </c>
      <c r="C6" s="35">
        <v>31.756599999999995</v>
      </c>
      <c r="D6" s="35">
        <v>26.973349999999996</v>
      </c>
    </row>
    <row r="7" spans="1:4" x14ac:dyDescent="0.3">
      <c r="A7" s="34" t="s">
        <v>10</v>
      </c>
      <c r="B7" s="35">
        <v>12.94</v>
      </c>
      <c r="C7" s="35">
        <v>15.581666666666665</v>
      </c>
      <c r="D7" s="35">
        <v>14.260833333333336</v>
      </c>
    </row>
    <row r="8" spans="1:4" x14ac:dyDescent="0.3">
      <c r="A8" s="34" t="s">
        <v>16</v>
      </c>
      <c r="B8" s="35">
        <v>3.6289999999999996</v>
      </c>
      <c r="C8" s="35">
        <v>5.0539999999999994</v>
      </c>
      <c r="D8" s="35">
        <v>4.3414999999999999</v>
      </c>
    </row>
    <row r="9" spans="1:4" x14ac:dyDescent="0.3">
      <c r="A9" s="34" t="s">
        <v>18</v>
      </c>
      <c r="B9" s="35">
        <v>0.7136325</v>
      </c>
      <c r="C9" s="35">
        <v>0.65591250000000001</v>
      </c>
      <c r="D9" s="35">
        <v>0.6847724999999999</v>
      </c>
    </row>
    <row r="10" spans="1:4" x14ac:dyDescent="0.3">
      <c r="A10" s="34" t="s">
        <v>9</v>
      </c>
      <c r="B10" s="35">
        <v>32.326666666666675</v>
      </c>
      <c r="C10" s="35">
        <v>34.190000000000005</v>
      </c>
      <c r="D10" s="35">
        <v>33.258333333333333</v>
      </c>
    </row>
    <row r="11" spans="1:4" x14ac:dyDescent="0.3">
      <c r="A11" s="34" t="s">
        <v>17</v>
      </c>
      <c r="B11" s="35">
        <v>10.389199999999999</v>
      </c>
      <c r="C11" s="35">
        <v>13.0739</v>
      </c>
      <c r="D11" s="35">
        <v>11.73155</v>
      </c>
    </row>
    <row r="12" spans="1:4" x14ac:dyDescent="0.3">
      <c r="A12" s="34" t="s">
        <v>13</v>
      </c>
      <c r="B12" s="35">
        <v>12.465000000000002</v>
      </c>
      <c r="C12" s="35">
        <v>12.545</v>
      </c>
      <c r="D12" s="35">
        <v>12.505000000000001</v>
      </c>
    </row>
    <row r="13" spans="1:4" x14ac:dyDescent="0.3">
      <c r="A13" s="34" t="s">
        <v>20</v>
      </c>
      <c r="B13" s="35">
        <v>11.876666666666667</v>
      </c>
      <c r="C13" s="35">
        <v>14.3314</v>
      </c>
      <c r="D13" s="35">
        <v>13.104033333333334</v>
      </c>
    </row>
    <row r="14" spans="1:4" x14ac:dyDescent="0.3">
      <c r="A14" s="34" t="s">
        <v>22</v>
      </c>
      <c r="B14" s="35">
        <v>6.6633000000000004</v>
      </c>
      <c r="C14" s="35">
        <v>7.8222999999999985</v>
      </c>
      <c r="D14" s="35">
        <v>7.2427999999999999</v>
      </c>
    </row>
    <row r="15" spans="1:4" x14ac:dyDescent="0.3">
      <c r="A15" s="34" t="s">
        <v>19</v>
      </c>
      <c r="B15" s="35">
        <v>4.8866666666666667</v>
      </c>
      <c r="C15" s="35">
        <v>8.081666666666667</v>
      </c>
      <c r="D15" s="35">
        <v>6.4841666666666669</v>
      </c>
    </row>
    <row r="16" spans="1:4" x14ac:dyDescent="0.3">
      <c r="A16" s="34" t="s">
        <v>12</v>
      </c>
      <c r="B16" s="35">
        <v>37.559999999999995</v>
      </c>
      <c r="C16" s="35">
        <v>36.824999999999996</v>
      </c>
      <c r="D16" s="35">
        <v>37.192499999999995</v>
      </c>
    </row>
    <row r="17" spans="1:4" x14ac:dyDescent="0.3">
      <c r="A17" s="34" t="s">
        <v>15</v>
      </c>
      <c r="B17" s="35">
        <v>0.10728333333333334</v>
      </c>
      <c r="C17" s="35">
        <v>0.16650000000000001</v>
      </c>
      <c r="D17" s="35">
        <v>0.13689166666666666</v>
      </c>
    </row>
    <row r="18" spans="1:4" x14ac:dyDescent="0.3">
      <c r="A18" s="34" t="s">
        <v>23</v>
      </c>
      <c r="B18" s="35">
        <v>1.6312499999999999</v>
      </c>
      <c r="C18" s="35">
        <v>1.756</v>
      </c>
      <c r="D18" s="35">
        <v>1.6936249999999999</v>
      </c>
    </row>
    <row r="19" spans="1:4" x14ac:dyDescent="0.3">
      <c r="A19" s="34" t="s">
        <v>11</v>
      </c>
      <c r="B19" s="35">
        <v>37.381666666666668</v>
      </c>
      <c r="C19" s="35">
        <v>43.361666666666672</v>
      </c>
      <c r="D19" s="35">
        <v>40.371666666666663</v>
      </c>
    </row>
    <row r="20" spans="1:4" x14ac:dyDescent="0.3">
      <c r="A20" s="34" t="s">
        <v>29</v>
      </c>
      <c r="B20" s="35">
        <v>13.905695499999998</v>
      </c>
      <c r="C20" s="35">
        <v>16.241940833333334</v>
      </c>
      <c r="D20" s="35">
        <v>15.073818166666666</v>
      </c>
    </row>
    <row r="23" spans="1:4" x14ac:dyDescent="0.3">
      <c r="A23" s="34" t="s">
        <v>2</v>
      </c>
      <c r="B23" s="34" t="s">
        <v>30</v>
      </c>
    </row>
    <row r="25" spans="1:4" x14ac:dyDescent="0.3">
      <c r="A25" s="34" t="s">
        <v>28</v>
      </c>
      <c r="B25" s="40" t="s">
        <v>1</v>
      </c>
      <c r="C25" s="35"/>
      <c r="D25" s="35"/>
    </row>
    <row r="26" spans="1:4" x14ac:dyDescent="0.3">
      <c r="A26" s="41" t="s">
        <v>31</v>
      </c>
      <c r="B26" s="36">
        <v>1</v>
      </c>
      <c r="C26" s="36">
        <v>2</v>
      </c>
      <c r="D26" s="35"/>
    </row>
    <row r="27" spans="1:4" x14ac:dyDescent="0.3">
      <c r="A27" s="34" t="s">
        <v>32</v>
      </c>
      <c r="B27" s="35">
        <v>16.552166666666665</v>
      </c>
      <c r="C27" s="35"/>
      <c r="D27" s="35"/>
    </row>
    <row r="28" spans="1:4" x14ac:dyDescent="0.3">
      <c r="A28" s="34" t="s">
        <v>33</v>
      </c>
      <c r="B28" s="35">
        <v>16.586586666666669</v>
      </c>
      <c r="C28" s="35"/>
      <c r="D28" s="35"/>
    </row>
    <row r="29" spans="1:4" x14ac:dyDescent="0.3">
      <c r="A29" s="34" t="s">
        <v>34</v>
      </c>
      <c r="B29" s="35">
        <v>12.470406666666666</v>
      </c>
      <c r="C29" s="35"/>
      <c r="D29" s="35"/>
    </row>
    <row r="30" spans="1:4" x14ac:dyDescent="0.3">
      <c r="A30" s="34" t="s">
        <v>35</v>
      </c>
      <c r="B30" s="35">
        <v>12.606673333333333</v>
      </c>
      <c r="C30" s="35"/>
      <c r="D30" s="35"/>
    </row>
    <row r="31" spans="1:4" x14ac:dyDescent="0.3">
      <c r="A31" s="34" t="s">
        <v>36</v>
      </c>
      <c r="B31" s="35">
        <v>13.497487666666668</v>
      </c>
      <c r="C31" s="35"/>
      <c r="D31" s="35"/>
    </row>
    <row r="32" spans="1:4" x14ac:dyDescent="0.3">
      <c r="A32" s="34" t="s">
        <v>37</v>
      </c>
      <c r="B32" s="35">
        <v>11.720851999999997</v>
      </c>
      <c r="C32" s="35"/>
      <c r="D32" s="35"/>
    </row>
    <row r="33" spans="1:4" x14ac:dyDescent="0.3">
      <c r="A33" s="34" t="s">
        <v>38</v>
      </c>
      <c r="B33" s="35"/>
      <c r="C33" s="35">
        <v>13.050439666666668</v>
      </c>
      <c r="D33" s="35"/>
    </row>
    <row r="34" spans="1:4" x14ac:dyDescent="0.3">
      <c r="A34" s="34" t="s">
        <v>39</v>
      </c>
      <c r="B34" s="35"/>
      <c r="C34" s="35">
        <v>12.477246666666664</v>
      </c>
      <c r="D34" s="35"/>
    </row>
    <row r="35" spans="1:4" x14ac:dyDescent="0.3">
      <c r="A35" s="34" t="s">
        <v>40</v>
      </c>
      <c r="B35" s="35"/>
      <c r="C35" s="35">
        <v>12.821208333333329</v>
      </c>
      <c r="D35" s="35"/>
    </row>
    <row r="36" spans="1:4" x14ac:dyDescent="0.3">
      <c r="A36" s="34" t="s">
        <v>41</v>
      </c>
      <c r="B36" s="35"/>
      <c r="C36" s="35">
        <v>13.572109666666666</v>
      </c>
      <c r="D36" s="35"/>
    </row>
    <row r="37" spans="1:4" x14ac:dyDescent="0.3">
      <c r="A37" s="34" t="s">
        <v>42</v>
      </c>
      <c r="B37" s="35"/>
      <c r="C37" s="35">
        <v>20.633744666666665</v>
      </c>
      <c r="D37" s="35"/>
    </row>
    <row r="38" spans="1:4" x14ac:dyDescent="0.3">
      <c r="A38" s="34" t="s">
        <v>43</v>
      </c>
      <c r="B38" s="35"/>
      <c r="C38" s="35">
        <v>24.896895999999995</v>
      </c>
      <c r="D38" s="35"/>
    </row>
    <row r="39" spans="1:4" x14ac:dyDescent="0.3">
      <c r="A39" s="34" t="s">
        <v>29</v>
      </c>
      <c r="B39" s="35">
        <v>13.905695500000004</v>
      </c>
      <c r="C39" s="35">
        <v>16.241940833333331</v>
      </c>
      <c r="D39" s="35"/>
    </row>
    <row r="40" spans="1:4" x14ac:dyDescent="0.3">
      <c r="A40" s="34"/>
      <c r="B40" s="35"/>
      <c r="C40" s="35"/>
      <c r="D40" s="35"/>
    </row>
    <row r="41" spans="1:4" x14ac:dyDescent="0.3">
      <c r="A41" s="37"/>
    </row>
    <row r="42" spans="1:4" x14ac:dyDescent="0.3">
      <c r="A42" s="33" t="s">
        <v>44</v>
      </c>
      <c r="B42" s="39" t="s">
        <v>1</v>
      </c>
    </row>
    <row r="43" spans="1:4" x14ac:dyDescent="0.3">
      <c r="A43" s="39" t="s">
        <v>58</v>
      </c>
      <c r="B43" s="38">
        <v>1</v>
      </c>
      <c r="C43" s="38">
        <v>2</v>
      </c>
    </row>
    <row r="44" spans="1:4" x14ac:dyDescent="0.3">
      <c r="A44" s="34" t="s">
        <v>14</v>
      </c>
      <c r="B44" s="21">
        <v>673892900</v>
      </c>
      <c r="C44" s="21">
        <v>696000400</v>
      </c>
    </row>
    <row r="45" spans="1:4" x14ac:dyDescent="0.3">
      <c r="A45" s="34" t="s">
        <v>21</v>
      </c>
      <c r="B45" s="21">
        <v>142161423</v>
      </c>
      <c r="C45" s="21">
        <v>146831054</v>
      </c>
    </row>
    <row r="46" spans="1:4" x14ac:dyDescent="0.3">
      <c r="A46" s="34" t="s">
        <v>10</v>
      </c>
      <c r="B46" s="21">
        <v>9231210000</v>
      </c>
      <c r="C46" s="21">
        <v>8022258200</v>
      </c>
    </row>
    <row r="47" spans="1:4" x14ac:dyDescent="0.3">
      <c r="A47" s="34" t="s">
        <v>16</v>
      </c>
      <c r="B47" s="21">
        <v>350</v>
      </c>
      <c r="C47" s="21">
        <v>10300</v>
      </c>
    </row>
    <row r="48" spans="1:4" x14ac:dyDescent="0.3">
      <c r="A48" s="34" t="s">
        <v>18</v>
      </c>
      <c r="B48" s="21">
        <v>7308623320</v>
      </c>
      <c r="C48" s="21">
        <v>5629865793</v>
      </c>
    </row>
    <row r="49" spans="1:3" x14ac:dyDescent="0.3">
      <c r="A49" s="34" t="s">
        <v>9</v>
      </c>
      <c r="B49" s="21">
        <v>2527379100</v>
      </c>
      <c r="C49" s="21">
        <v>5018714700</v>
      </c>
    </row>
    <row r="50" spans="1:3" x14ac:dyDescent="0.3">
      <c r="A50" s="34" t="s">
        <v>17</v>
      </c>
      <c r="B50" s="21">
        <v>9721</v>
      </c>
      <c r="C50" s="21">
        <v>14523</v>
      </c>
    </row>
    <row r="51" spans="1:3" x14ac:dyDescent="0.3">
      <c r="A51" s="34" t="s">
        <v>13</v>
      </c>
      <c r="B51" s="21">
        <v>1262978800</v>
      </c>
      <c r="C51" s="21">
        <v>1759172500</v>
      </c>
    </row>
    <row r="52" spans="1:3" x14ac:dyDescent="0.3">
      <c r="A52" s="34" t="s">
        <v>20</v>
      </c>
      <c r="B52" s="21">
        <v>25874</v>
      </c>
      <c r="C52" s="21">
        <v>49594</v>
      </c>
    </row>
    <row r="53" spans="1:3" x14ac:dyDescent="0.3">
      <c r="A53" s="34" t="s">
        <v>22</v>
      </c>
      <c r="B53" s="21">
        <v>930915596</v>
      </c>
      <c r="C53" s="21">
        <v>2030912604</v>
      </c>
    </row>
    <row r="54" spans="1:3" x14ac:dyDescent="0.3">
      <c r="A54" s="34" t="s">
        <v>19</v>
      </c>
      <c r="B54" s="21">
        <v>11236300</v>
      </c>
      <c r="C54" s="21">
        <v>6214900</v>
      </c>
    </row>
    <row r="55" spans="1:3" x14ac:dyDescent="0.3">
      <c r="A55" s="34" t="s">
        <v>12</v>
      </c>
      <c r="B55" s="21">
        <v>1374692200</v>
      </c>
      <c r="C55" s="21">
        <v>2025567600</v>
      </c>
    </row>
    <row r="56" spans="1:3" x14ac:dyDescent="0.3">
      <c r="A56" s="34" t="s">
        <v>15</v>
      </c>
      <c r="B56" s="21">
        <v>1932420</v>
      </c>
      <c r="C56" s="21">
        <v>644065</v>
      </c>
    </row>
    <row r="57" spans="1:3" x14ac:dyDescent="0.3">
      <c r="A57" s="34" t="s">
        <v>23</v>
      </c>
      <c r="B57" s="21">
        <v>11907229552</v>
      </c>
      <c r="C57" s="21">
        <v>12622185056</v>
      </c>
    </row>
    <row r="58" spans="1:3" x14ac:dyDescent="0.3">
      <c r="A58" s="34" t="s">
        <v>11</v>
      </c>
      <c r="B58" s="21">
        <v>3782590600</v>
      </c>
      <c r="C58" s="21">
        <v>4467826400</v>
      </c>
    </row>
    <row r="59" spans="1:3" x14ac:dyDescent="0.3">
      <c r="A59" s="34" t="s">
        <v>29</v>
      </c>
      <c r="B59" s="21">
        <v>39154878156</v>
      </c>
      <c r="C59" s="21">
        <v>42426267689</v>
      </c>
    </row>
  </sheetData>
  <pageMargins left="0.7" right="0.7" top="0.75" bottom="0.75" header="0.3" footer="0.3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22BA4-3B12-4F2C-98F6-0987F5D44078}">
  <dimension ref="A1:Q154"/>
  <sheetViews>
    <sheetView topLeftCell="C80" zoomScaleNormal="100" workbookViewId="0">
      <selection activeCell="Q80" sqref="Q80:Q94"/>
    </sheetView>
  </sheetViews>
  <sheetFormatPr defaultRowHeight="14.4" x14ac:dyDescent="0.3"/>
  <cols>
    <col min="1" max="1" width="18.5" style="19" customWidth="1"/>
    <col min="2" max="2" width="15.5" style="19" bestFit="1" customWidth="1"/>
    <col min="3" max="3" width="9.8984375" style="19" bestFit="1" customWidth="1"/>
    <col min="4" max="4" width="14.296875" style="19" bestFit="1" customWidth="1"/>
    <col min="5" max="5" width="11.296875" style="19" bestFit="1" customWidth="1"/>
    <col min="6" max="6" width="10.3984375" style="19" bestFit="1" customWidth="1"/>
    <col min="7" max="7" width="8.09765625" style="19" bestFit="1" customWidth="1"/>
    <col min="8" max="8" width="11.3984375" style="19" bestFit="1" customWidth="1"/>
    <col min="9" max="9" width="6.296875" style="19" bestFit="1" customWidth="1"/>
    <col min="10" max="10" width="8.8984375" style="19" bestFit="1" customWidth="1"/>
    <col min="11" max="11" width="15.5" style="19" bestFit="1" customWidth="1"/>
    <col min="12" max="12" width="14.59765625" style="19" bestFit="1" customWidth="1"/>
    <col min="13" max="13" width="15.5" style="19" bestFit="1" customWidth="1"/>
    <col min="14" max="14" width="10.5" style="19" bestFit="1" customWidth="1"/>
    <col min="15" max="15" width="12.59765625" style="19" bestFit="1" customWidth="1"/>
    <col min="16" max="16" width="12.19921875" style="19" bestFit="1" customWidth="1"/>
    <col min="17" max="17" width="10.796875" style="19" bestFit="1" customWidth="1"/>
    <col min="18" max="18" width="16.09765625" style="19" bestFit="1" customWidth="1"/>
    <col min="19" max="19" width="22.5" style="19" bestFit="1" customWidth="1"/>
    <col min="20" max="20" width="16.09765625" style="19" bestFit="1" customWidth="1"/>
    <col min="21" max="21" width="22.5" style="19" bestFit="1" customWidth="1"/>
    <col min="22" max="22" width="17.19921875" style="19" bestFit="1" customWidth="1"/>
    <col min="23" max="23" width="22.5" style="19" bestFit="1" customWidth="1"/>
    <col min="24" max="24" width="17.69921875" style="19" bestFit="1" customWidth="1"/>
    <col min="25" max="25" width="22.5" style="19" bestFit="1" customWidth="1"/>
    <col min="26" max="26" width="16.09765625" style="19" bestFit="1" customWidth="1"/>
    <col min="27" max="27" width="22.5" style="19" bestFit="1" customWidth="1"/>
    <col min="28" max="28" width="16.09765625" style="19" bestFit="1" customWidth="1"/>
    <col min="29" max="29" width="22.5" style="19" bestFit="1" customWidth="1"/>
    <col min="30" max="30" width="16.09765625" style="19" bestFit="1" customWidth="1"/>
    <col min="31" max="31" width="22.5" style="19" bestFit="1" customWidth="1"/>
    <col min="32" max="32" width="21" style="19" bestFit="1" customWidth="1"/>
    <col min="33" max="33" width="27.3984375" style="19" bestFit="1" customWidth="1"/>
    <col min="34" max="16384" width="8.796875" style="19"/>
  </cols>
  <sheetData>
    <row r="1" spans="1:17" ht="15.6" x14ac:dyDescent="0.3">
      <c r="A1" s="42" t="s">
        <v>45</v>
      </c>
      <c r="B1" s="42"/>
      <c r="C1" s="42"/>
      <c r="D1" s="42"/>
      <c r="E1" s="42"/>
      <c r="F1" s="42"/>
      <c r="G1" s="42"/>
    </row>
    <row r="2" spans="1:17" x14ac:dyDescent="0.3">
      <c r="A2" s="43" t="s">
        <v>46</v>
      </c>
    </row>
    <row r="3" spans="1:17" x14ac:dyDescent="0.3">
      <c r="A3" s="33" t="s">
        <v>47</v>
      </c>
      <c r="B3" s="33" t="s">
        <v>48</v>
      </c>
    </row>
    <row r="4" spans="1:17" x14ac:dyDescent="0.3">
      <c r="A4" s="33" t="s">
        <v>49</v>
      </c>
      <c r="B4" s="19" t="s">
        <v>14</v>
      </c>
      <c r="C4" s="19" t="s">
        <v>21</v>
      </c>
      <c r="D4" s="19" t="s">
        <v>10</v>
      </c>
      <c r="E4" s="19" t="s">
        <v>16</v>
      </c>
      <c r="F4" s="19" t="s">
        <v>18</v>
      </c>
      <c r="G4" s="19" t="s">
        <v>9</v>
      </c>
      <c r="H4" s="19" t="s">
        <v>17</v>
      </c>
      <c r="I4" s="19" t="s">
        <v>13</v>
      </c>
      <c r="J4" s="19" t="s">
        <v>20</v>
      </c>
      <c r="K4" s="19" t="s">
        <v>22</v>
      </c>
      <c r="L4" s="19" t="s">
        <v>19</v>
      </c>
      <c r="M4" s="19" t="s">
        <v>12</v>
      </c>
      <c r="N4" s="19" t="s">
        <v>15</v>
      </c>
      <c r="O4" s="19" t="s">
        <v>23</v>
      </c>
      <c r="P4" s="19" t="s">
        <v>11</v>
      </c>
      <c r="Q4" s="19" t="s">
        <v>29</v>
      </c>
    </row>
    <row r="5" spans="1:17" x14ac:dyDescent="0.3">
      <c r="A5" s="34" t="s">
        <v>32</v>
      </c>
      <c r="B5" s="19">
        <v>17.077500000000001</v>
      </c>
      <c r="C5" s="19">
        <v>29.434799999999999</v>
      </c>
      <c r="D5" s="19">
        <v>15.77</v>
      </c>
      <c r="E5" s="19">
        <v>4.0697999999999999</v>
      </c>
      <c r="F5" s="19">
        <v>0.70199999999999996</v>
      </c>
      <c r="G5" s="19">
        <v>39.49</v>
      </c>
      <c r="H5" s="19">
        <v>10.5222</v>
      </c>
      <c r="I5" s="19">
        <v>14.54</v>
      </c>
      <c r="J5" s="19">
        <v>13.2</v>
      </c>
      <c r="K5" s="19">
        <v>8.4131999999999998</v>
      </c>
      <c r="L5" s="19">
        <v>5.7</v>
      </c>
      <c r="M5" s="19">
        <v>44.05</v>
      </c>
      <c r="N5" s="19">
        <v>0.11</v>
      </c>
      <c r="O5" s="19">
        <v>1.9529999999999998</v>
      </c>
      <c r="P5" s="19">
        <v>43.25</v>
      </c>
      <c r="Q5" s="19">
        <v>248.28249999999994</v>
      </c>
    </row>
    <row r="6" spans="1:17" x14ac:dyDescent="0.3">
      <c r="A6" s="34" t="s">
        <v>33</v>
      </c>
      <c r="B6" s="19">
        <v>18.524999999999999</v>
      </c>
      <c r="C6" s="19">
        <v>28.750799999999995</v>
      </c>
      <c r="D6" s="19">
        <v>14.13</v>
      </c>
      <c r="E6" s="19">
        <v>4.1381999999999994</v>
      </c>
      <c r="F6" s="19">
        <v>0.747</v>
      </c>
      <c r="G6" s="19">
        <v>39.53</v>
      </c>
      <c r="H6" s="19">
        <v>10.590599999999998</v>
      </c>
      <c r="I6" s="19">
        <v>15.09</v>
      </c>
      <c r="J6" s="19">
        <v>13.4</v>
      </c>
      <c r="K6" s="19">
        <v>7.5011999999999999</v>
      </c>
      <c r="L6" s="19">
        <v>5.72</v>
      </c>
      <c r="M6" s="19">
        <v>43.8</v>
      </c>
      <c r="N6" s="19">
        <v>0.11</v>
      </c>
      <c r="O6" s="19">
        <v>1.716</v>
      </c>
      <c r="P6" s="19">
        <v>45.05</v>
      </c>
      <c r="Q6" s="19">
        <v>248.79880000000003</v>
      </c>
    </row>
    <row r="7" spans="1:17" x14ac:dyDescent="0.3">
      <c r="A7" s="34" t="s">
        <v>34</v>
      </c>
      <c r="B7" s="19">
        <v>11.047499999999999</v>
      </c>
      <c r="C7" s="19">
        <v>16.153799999999997</v>
      </c>
      <c r="D7" s="19">
        <v>11.28</v>
      </c>
      <c r="E7" s="19">
        <v>3.1008</v>
      </c>
      <c r="F7" s="19">
        <v>0.6885</v>
      </c>
      <c r="G7" s="19">
        <v>30.09</v>
      </c>
      <c r="H7" s="19">
        <v>9.9863999999999997</v>
      </c>
      <c r="I7" s="19">
        <v>11.97</v>
      </c>
      <c r="J7" s="19">
        <v>10</v>
      </c>
      <c r="K7" s="19">
        <v>5.7341999999999995</v>
      </c>
      <c r="L7" s="19">
        <v>4.33</v>
      </c>
      <c r="M7" s="19">
        <v>37.36</v>
      </c>
      <c r="N7" s="19">
        <v>0.1019</v>
      </c>
      <c r="O7" s="19">
        <v>1.353</v>
      </c>
      <c r="P7" s="19">
        <v>33.86</v>
      </c>
      <c r="Q7" s="19">
        <v>187.05610000000001</v>
      </c>
    </row>
    <row r="8" spans="1:17" x14ac:dyDescent="0.3">
      <c r="A8" s="34" t="s">
        <v>35</v>
      </c>
      <c r="B8" s="19">
        <v>11.7675</v>
      </c>
      <c r="C8" s="19">
        <v>17.031599999999997</v>
      </c>
      <c r="D8" s="19">
        <v>12.29</v>
      </c>
      <c r="E8" s="19">
        <v>3.2262</v>
      </c>
      <c r="F8" s="19">
        <v>0.74099999999999999</v>
      </c>
      <c r="G8" s="19">
        <v>30.03</v>
      </c>
      <c r="H8" s="19">
        <v>10.658999999999999</v>
      </c>
      <c r="I8" s="19">
        <v>11.33</v>
      </c>
      <c r="J8" s="19">
        <v>10</v>
      </c>
      <c r="K8" s="19">
        <v>5.7227999999999994</v>
      </c>
      <c r="L8" s="19">
        <v>4.4400000000000004</v>
      </c>
      <c r="M8" s="19">
        <v>35.44</v>
      </c>
      <c r="N8" s="19">
        <v>0.1</v>
      </c>
      <c r="O8" s="19">
        <v>1.5720000000000001</v>
      </c>
      <c r="P8" s="19">
        <v>34.75</v>
      </c>
      <c r="Q8" s="19">
        <v>189.10009999999997</v>
      </c>
    </row>
    <row r="9" spans="1:17" x14ac:dyDescent="0.3">
      <c r="A9" s="34" t="s">
        <v>36</v>
      </c>
      <c r="B9" s="19">
        <v>13.200000000000001</v>
      </c>
      <c r="C9" s="19">
        <v>21.705599999999997</v>
      </c>
      <c r="D9" s="19">
        <v>13.05</v>
      </c>
      <c r="E9" s="19">
        <v>3.3515999999999995</v>
      </c>
      <c r="F9" s="19">
        <v>0.74911500000000009</v>
      </c>
      <c r="G9" s="19">
        <v>30.3</v>
      </c>
      <c r="H9" s="19">
        <v>11.331599999999998</v>
      </c>
      <c r="I9" s="19">
        <v>11.52</v>
      </c>
      <c r="J9" s="19">
        <v>12.5</v>
      </c>
      <c r="K9" s="19">
        <v>6.7943999999999996</v>
      </c>
      <c r="L9" s="19">
        <v>4.74</v>
      </c>
      <c r="M9" s="19">
        <v>35.520000000000003</v>
      </c>
      <c r="N9" s="19">
        <v>0.11</v>
      </c>
      <c r="O9" s="19">
        <v>1.5899999999999999</v>
      </c>
      <c r="P9" s="19">
        <v>36</v>
      </c>
      <c r="Q9" s="19">
        <v>202.46231500000002</v>
      </c>
    </row>
    <row r="10" spans="1:17" x14ac:dyDescent="0.3">
      <c r="A10" s="34" t="s">
        <v>37</v>
      </c>
      <c r="B10" s="19">
        <v>11.3325</v>
      </c>
      <c r="C10" s="19">
        <v>20.064</v>
      </c>
      <c r="D10" s="19">
        <v>11.12</v>
      </c>
      <c r="E10" s="19">
        <v>3.8874</v>
      </c>
      <c r="F10" s="19">
        <v>0.65417999999999998</v>
      </c>
      <c r="G10" s="19">
        <v>24.52</v>
      </c>
      <c r="H10" s="19">
        <v>9.2453999999999983</v>
      </c>
      <c r="I10" s="19">
        <v>10.34</v>
      </c>
      <c r="J10" s="19">
        <v>12.16</v>
      </c>
      <c r="K10" s="19">
        <v>5.8139999999999992</v>
      </c>
      <c r="L10" s="19">
        <v>4.3899999999999997</v>
      </c>
      <c r="M10" s="19">
        <v>29.19</v>
      </c>
      <c r="N10" s="19">
        <v>0.1118</v>
      </c>
      <c r="O10" s="19">
        <v>1.6034999999999999</v>
      </c>
      <c r="P10" s="19">
        <v>31.38</v>
      </c>
      <c r="Q10" s="19">
        <v>175.81277999999998</v>
      </c>
    </row>
    <row r="44" spans="1:17" x14ac:dyDescent="0.3">
      <c r="A44" s="43" t="s">
        <v>50</v>
      </c>
    </row>
    <row r="45" spans="1:17" x14ac:dyDescent="0.3">
      <c r="A45" s="33" t="s">
        <v>47</v>
      </c>
      <c r="B45" s="33" t="s">
        <v>48</v>
      </c>
    </row>
    <row r="46" spans="1:17" x14ac:dyDescent="0.3">
      <c r="A46" s="33" t="s">
        <v>49</v>
      </c>
      <c r="B46" s="19" t="s">
        <v>14</v>
      </c>
      <c r="C46" s="19" t="s">
        <v>21</v>
      </c>
      <c r="D46" s="19" t="s">
        <v>10</v>
      </c>
      <c r="E46" s="19" t="s">
        <v>16</v>
      </c>
      <c r="F46" s="19" t="s">
        <v>18</v>
      </c>
      <c r="G46" s="19" t="s">
        <v>9</v>
      </c>
      <c r="H46" s="19" t="s">
        <v>17</v>
      </c>
      <c r="I46" s="19" t="s">
        <v>13</v>
      </c>
      <c r="J46" s="19" t="s">
        <v>20</v>
      </c>
      <c r="K46" s="19" t="s">
        <v>22</v>
      </c>
      <c r="L46" s="19" t="s">
        <v>19</v>
      </c>
      <c r="M46" s="19" t="s">
        <v>12</v>
      </c>
      <c r="N46" s="19" t="s">
        <v>15</v>
      </c>
      <c r="O46" s="19" t="s">
        <v>23</v>
      </c>
      <c r="P46" s="19" t="s">
        <v>11</v>
      </c>
      <c r="Q46" s="19" t="s">
        <v>29</v>
      </c>
    </row>
    <row r="47" spans="1:17" x14ac:dyDescent="0.3">
      <c r="A47" s="34" t="s">
        <v>37</v>
      </c>
      <c r="B47" s="19">
        <v>11.3325</v>
      </c>
      <c r="C47" s="19">
        <v>20.064</v>
      </c>
      <c r="D47" s="19">
        <v>11.12</v>
      </c>
      <c r="E47" s="19">
        <v>3.8874</v>
      </c>
      <c r="F47" s="19">
        <v>0.65417999999999998</v>
      </c>
      <c r="G47" s="19">
        <v>24.52</v>
      </c>
      <c r="H47" s="19">
        <v>9.2453999999999983</v>
      </c>
      <c r="I47" s="19">
        <v>10.34</v>
      </c>
      <c r="J47" s="19">
        <v>12.16</v>
      </c>
      <c r="K47" s="19">
        <v>5.8139999999999992</v>
      </c>
      <c r="L47" s="19">
        <v>4.3899999999999997</v>
      </c>
      <c r="M47" s="19">
        <v>29.19</v>
      </c>
      <c r="N47" s="19">
        <v>0.1118</v>
      </c>
      <c r="O47" s="19">
        <v>1.6034999999999999</v>
      </c>
      <c r="P47" s="19">
        <v>31.38</v>
      </c>
      <c r="Q47" s="19">
        <v>175.81277999999998</v>
      </c>
    </row>
    <row r="48" spans="1:17" x14ac:dyDescent="0.3">
      <c r="A48" s="34" t="s">
        <v>38</v>
      </c>
      <c r="B48" s="19">
        <v>12.712499999999999</v>
      </c>
      <c r="C48" s="19">
        <v>23.187599999999996</v>
      </c>
      <c r="D48" s="19">
        <v>13.07</v>
      </c>
      <c r="E48" s="19">
        <v>4.2863999999999995</v>
      </c>
      <c r="F48" s="19">
        <v>0.62599499999999997</v>
      </c>
      <c r="G48" s="19">
        <v>27.55</v>
      </c>
      <c r="H48" s="19">
        <v>10.864199999999999</v>
      </c>
      <c r="I48" s="19">
        <v>10.9</v>
      </c>
      <c r="J48" s="19">
        <v>12.004899999999999</v>
      </c>
      <c r="K48" s="19">
        <v>6.9539999999999988</v>
      </c>
      <c r="L48" s="19">
        <v>4.68</v>
      </c>
      <c r="M48" s="19">
        <v>32.299999999999997</v>
      </c>
      <c r="N48" s="19">
        <v>0.13</v>
      </c>
      <c r="O48" s="19">
        <v>1.8809999999999998</v>
      </c>
      <c r="P48" s="19">
        <v>34.61</v>
      </c>
      <c r="Q48" s="19">
        <v>195.75659499999995</v>
      </c>
    </row>
    <row r="49" spans="1:17" x14ac:dyDescent="0.3">
      <c r="A49" s="34" t="s">
        <v>39</v>
      </c>
      <c r="B49" s="19">
        <v>11.925000000000001</v>
      </c>
      <c r="C49" s="19">
        <v>23.358599999999996</v>
      </c>
      <c r="D49" s="19">
        <v>10.5</v>
      </c>
      <c r="E49" s="19">
        <v>4.5143999999999993</v>
      </c>
      <c r="F49" s="19">
        <v>0.61709999999999998</v>
      </c>
      <c r="G49" s="19">
        <v>24.76</v>
      </c>
      <c r="H49" s="19">
        <v>12.141</v>
      </c>
      <c r="I49" s="19">
        <v>10.07</v>
      </c>
      <c r="J49" s="19">
        <v>14.2796</v>
      </c>
      <c r="K49" s="19">
        <v>7.1135999999999999</v>
      </c>
      <c r="L49" s="19">
        <v>7.47</v>
      </c>
      <c r="M49" s="19">
        <v>30.34</v>
      </c>
      <c r="N49" s="19">
        <v>0.15740000000000001</v>
      </c>
      <c r="O49" s="19">
        <v>1.8719999999999999</v>
      </c>
      <c r="P49" s="19">
        <v>28.04</v>
      </c>
      <c r="Q49" s="19">
        <v>187.15869999999998</v>
      </c>
    </row>
    <row r="50" spans="1:17" x14ac:dyDescent="0.3">
      <c r="A50" s="34" t="s">
        <v>40</v>
      </c>
      <c r="B50" s="19">
        <v>15.18</v>
      </c>
      <c r="C50" s="19">
        <v>26.721599999999999</v>
      </c>
      <c r="D50" s="19">
        <v>12.01</v>
      </c>
      <c r="E50" s="19">
        <v>5.2895999999999992</v>
      </c>
      <c r="F50" s="19">
        <v>0.649725</v>
      </c>
      <c r="G50" s="19">
        <v>25.45</v>
      </c>
      <c r="H50" s="19">
        <v>11.468399999999999</v>
      </c>
      <c r="I50" s="19">
        <v>9.74</v>
      </c>
      <c r="J50" s="19">
        <v>10.8385</v>
      </c>
      <c r="K50" s="19">
        <v>6.3498000000000001</v>
      </c>
      <c r="L50" s="19">
        <v>7.67</v>
      </c>
      <c r="M50" s="19">
        <v>29.53</v>
      </c>
      <c r="N50" s="19">
        <v>0.24</v>
      </c>
      <c r="O50" s="19">
        <v>1.6005</v>
      </c>
      <c r="P50" s="19">
        <v>29.58</v>
      </c>
      <c r="Q50" s="19">
        <v>192.31812500000001</v>
      </c>
    </row>
    <row r="51" spans="1:17" x14ac:dyDescent="0.3">
      <c r="A51" s="34" t="s">
        <v>41</v>
      </c>
      <c r="B51" s="19">
        <v>11.8125</v>
      </c>
      <c r="C51" s="19">
        <v>29.3094</v>
      </c>
      <c r="D51" s="19">
        <v>12.19</v>
      </c>
      <c r="E51" s="19">
        <v>4.8563999999999989</v>
      </c>
      <c r="F51" s="19">
        <v>0.612645</v>
      </c>
      <c r="G51" s="19">
        <v>28.02</v>
      </c>
      <c r="H51" s="19">
        <v>11.468399999999999</v>
      </c>
      <c r="I51" s="19">
        <v>8.9499999999999993</v>
      </c>
      <c r="J51" s="19">
        <v>15.795999999999999</v>
      </c>
      <c r="K51" s="19">
        <v>6.6575999999999995</v>
      </c>
      <c r="L51" s="19">
        <v>7.35</v>
      </c>
      <c r="M51" s="19">
        <v>33.53</v>
      </c>
      <c r="N51" s="19">
        <v>0.1212</v>
      </c>
      <c r="O51" s="19">
        <v>1.3575000000000002</v>
      </c>
      <c r="P51" s="19">
        <v>31.55</v>
      </c>
      <c r="Q51" s="19">
        <v>203.58164499999998</v>
      </c>
    </row>
    <row r="52" spans="1:17" x14ac:dyDescent="0.3">
      <c r="A52" s="34" t="s">
        <v>42</v>
      </c>
      <c r="B52" s="19">
        <v>25.6875</v>
      </c>
      <c r="C52" s="19">
        <v>39.717599999999997</v>
      </c>
      <c r="D52" s="19">
        <v>18.98</v>
      </c>
      <c r="E52" s="19">
        <v>5.6886000000000001</v>
      </c>
      <c r="F52" s="19">
        <v>0.6734699999999999</v>
      </c>
      <c r="G52" s="19">
        <v>44.99</v>
      </c>
      <c r="H52" s="19">
        <v>15.104999999999999</v>
      </c>
      <c r="I52" s="19">
        <v>15.78</v>
      </c>
      <c r="J52" s="19">
        <v>16.534700000000001</v>
      </c>
      <c r="K52" s="19">
        <v>9.0971999999999991</v>
      </c>
      <c r="L52" s="19">
        <v>10.26</v>
      </c>
      <c r="M52" s="19">
        <v>43.49</v>
      </c>
      <c r="N52" s="19">
        <v>0.1421</v>
      </c>
      <c r="O52" s="19">
        <v>1.77</v>
      </c>
      <c r="P52" s="19">
        <v>61.59</v>
      </c>
      <c r="Q52" s="19">
        <v>309.50617</v>
      </c>
    </row>
    <row r="53" spans="1:17" x14ac:dyDescent="0.3">
      <c r="A53" s="34" t="s">
        <v>43</v>
      </c>
      <c r="B53" s="19">
        <v>33.247500000000002</v>
      </c>
      <c r="C53" s="19">
        <v>48.244799999999998</v>
      </c>
      <c r="D53" s="19">
        <v>26.74</v>
      </c>
      <c r="E53" s="19">
        <v>5.6886000000000001</v>
      </c>
      <c r="F53" s="19">
        <v>0.75653999999999988</v>
      </c>
      <c r="G53" s="19">
        <v>54.37</v>
      </c>
      <c r="H53" s="19">
        <v>17.3964</v>
      </c>
      <c r="I53" s="19">
        <v>19.829999999999998</v>
      </c>
      <c r="J53" s="19">
        <v>16.534700000000001</v>
      </c>
      <c r="K53" s="19">
        <v>10.761599999999998</v>
      </c>
      <c r="L53" s="19">
        <v>11.06</v>
      </c>
      <c r="M53" s="19">
        <v>51.76</v>
      </c>
      <c r="N53" s="19">
        <v>0.20830000000000001</v>
      </c>
      <c r="O53" s="19">
        <v>2.0549999999999997</v>
      </c>
      <c r="P53" s="19">
        <v>74.8</v>
      </c>
      <c r="Q53" s="19">
        <v>373.45344</v>
      </c>
    </row>
    <row r="54" spans="1:17" x14ac:dyDescent="0.3">
      <c r="A54" s="34" t="s">
        <v>29</v>
      </c>
      <c r="B54" s="19">
        <v>121.89750000000001</v>
      </c>
      <c r="C54" s="19">
        <v>210.60359999999997</v>
      </c>
      <c r="D54" s="19">
        <v>104.60999999999999</v>
      </c>
      <c r="E54" s="19">
        <v>34.211399999999998</v>
      </c>
      <c r="F54" s="19">
        <v>4.5896549999999996</v>
      </c>
      <c r="G54" s="19">
        <v>229.66000000000003</v>
      </c>
      <c r="H54" s="19">
        <v>87.688800000000001</v>
      </c>
      <c r="I54" s="19">
        <v>85.61</v>
      </c>
      <c r="J54" s="19">
        <v>98.148400000000009</v>
      </c>
      <c r="K54" s="19">
        <v>52.747799999999998</v>
      </c>
      <c r="L54" s="19">
        <v>52.88</v>
      </c>
      <c r="M54" s="19">
        <v>250.14</v>
      </c>
      <c r="N54" s="19">
        <v>1.1108</v>
      </c>
      <c r="O54" s="19">
        <v>12.1395</v>
      </c>
      <c r="P54" s="19">
        <v>291.55</v>
      </c>
      <c r="Q54" s="19">
        <v>1637.5874549999999</v>
      </c>
    </row>
    <row r="78" spans="1:17" x14ac:dyDescent="0.3">
      <c r="J78" s="60" t="s">
        <v>51</v>
      </c>
      <c r="K78" s="60"/>
      <c r="L78" s="60"/>
      <c r="M78" s="60"/>
      <c r="N78" s="60"/>
      <c r="O78" s="60"/>
      <c r="P78" s="60"/>
      <c r="Q78" s="60"/>
    </row>
    <row r="79" spans="1:17" x14ac:dyDescent="0.3">
      <c r="A79" s="33" t="s">
        <v>52</v>
      </c>
      <c r="B79" s="19" t="s">
        <v>32</v>
      </c>
      <c r="J79" s="15" t="s">
        <v>0</v>
      </c>
      <c r="K79" s="15" t="s">
        <v>2</v>
      </c>
      <c r="L79" s="15" t="s">
        <v>3</v>
      </c>
      <c r="M79" s="15" t="s">
        <v>4</v>
      </c>
      <c r="N79" s="15" t="s">
        <v>5</v>
      </c>
      <c r="O79" s="15" t="s">
        <v>6</v>
      </c>
      <c r="P79" s="15" t="s">
        <v>7</v>
      </c>
      <c r="Q79" s="17" t="s">
        <v>8</v>
      </c>
    </row>
    <row r="80" spans="1:17" x14ac:dyDescent="0.3">
      <c r="J80" s="18">
        <v>43831</v>
      </c>
      <c r="K80" s="19" t="s">
        <v>9</v>
      </c>
      <c r="L80" s="19">
        <v>40.79</v>
      </c>
      <c r="M80" s="19">
        <v>43.76</v>
      </c>
      <c r="N80" s="19">
        <v>38.840000000000003</v>
      </c>
      <c r="O80" s="19">
        <v>40.21</v>
      </c>
      <c r="P80" s="19">
        <v>39.49</v>
      </c>
      <c r="Q80" s="52">
        <v>276192900</v>
      </c>
    </row>
    <row r="81" spans="1:17" x14ac:dyDescent="0.3">
      <c r="A81" s="33" t="s">
        <v>48</v>
      </c>
      <c r="B81" s="19" t="s">
        <v>53</v>
      </c>
      <c r="C81" s="19" t="s">
        <v>54</v>
      </c>
      <c r="D81" s="19" t="s">
        <v>47</v>
      </c>
      <c r="J81" s="18">
        <v>43831</v>
      </c>
      <c r="K81" s="19" t="s">
        <v>10</v>
      </c>
      <c r="L81" s="45">
        <v>14.42</v>
      </c>
      <c r="M81" s="45">
        <v>18.63</v>
      </c>
      <c r="N81" s="45">
        <v>13.85</v>
      </c>
      <c r="O81" s="45">
        <v>15.77</v>
      </c>
      <c r="P81" s="45">
        <v>15.77</v>
      </c>
      <c r="Q81" s="53">
        <v>1859647300</v>
      </c>
    </row>
    <row r="82" spans="1:17" x14ac:dyDescent="0.3">
      <c r="A82" s="34" t="s">
        <v>10</v>
      </c>
      <c r="B82" s="19">
        <v>14.42</v>
      </c>
      <c r="C82" s="19">
        <v>18.63</v>
      </c>
      <c r="D82" s="19">
        <v>15.77</v>
      </c>
      <c r="J82" s="18">
        <v>43831</v>
      </c>
      <c r="K82" s="19" t="s">
        <v>11</v>
      </c>
      <c r="L82" s="45">
        <v>45.83</v>
      </c>
      <c r="M82" s="45">
        <v>51.31</v>
      </c>
      <c r="N82" s="45">
        <v>42.43</v>
      </c>
      <c r="O82" s="45">
        <v>43.25</v>
      </c>
      <c r="P82" s="45">
        <v>43.25</v>
      </c>
      <c r="Q82" s="53">
        <v>379409800</v>
      </c>
    </row>
    <row r="83" spans="1:17" x14ac:dyDescent="0.3">
      <c r="A83" s="34" t="s">
        <v>18</v>
      </c>
      <c r="B83" s="19">
        <v>0.74549999999999994</v>
      </c>
      <c r="C83" s="19">
        <v>0.78450000000000009</v>
      </c>
      <c r="D83" s="19">
        <v>0.70199999999999996</v>
      </c>
      <c r="J83" s="18">
        <v>43831</v>
      </c>
      <c r="K83" s="19" t="s">
        <v>12</v>
      </c>
      <c r="L83" s="45">
        <v>46.55</v>
      </c>
      <c r="M83" s="45">
        <v>49.53</v>
      </c>
      <c r="N83" s="45">
        <v>44.45</v>
      </c>
      <c r="O83" s="45">
        <v>46.61</v>
      </c>
      <c r="P83" s="45">
        <v>44.05</v>
      </c>
      <c r="Q83" s="53">
        <v>161173000</v>
      </c>
    </row>
    <row r="84" spans="1:17" x14ac:dyDescent="0.3">
      <c r="A84" s="34" t="s">
        <v>19</v>
      </c>
      <c r="B84" s="19">
        <v>6.56</v>
      </c>
      <c r="C84" s="19">
        <v>6.79</v>
      </c>
      <c r="D84" s="19">
        <v>5.7</v>
      </c>
      <c r="J84" s="18">
        <v>43831</v>
      </c>
      <c r="K84" s="19" t="s">
        <v>13</v>
      </c>
      <c r="L84" s="45">
        <v>15.46</v>
      </c>
      <c r="M84" s="45">
        <v>16.350000000000001</v>
      </c>
      <c r="N84" s="45">
        <v>13.86</v>
      </c>
      <c r="O84" s="45">
        <v>14.54</v>
      </c>
      <c r="P84" s="45">
        <v>14.54</v>
      </c>
      <c r="Q84" s="53">
        <v>247412300</v>
      </c>
    </row>
    <row r="85" spans="1:17" x14ac:dyDescent="0.3">
      <c r="J85" s="18">
        <v>43831</v>
      </c>
      <c r="K85" s="19" t="s">
        <v>14</v>
      </c>
      <c r="L85" s="19">
        <v>18.794999999999998</v>
      </c>
      <c r="M85" s="19">
        <v>21.18</v>
      </c>
      <c r="N85" s="19">
        <v>15.772500000000001</v>
      </c>
      <c r="O85" s="19">
        <v>17.077500000000001</v>
      </c>
      <c r="P85" s="19">
        <v>17.077500000000001</v>
      </c>
      <c r="Q85" s="53">
        <v>139211400</v>
      </c>
    </row>
    <row r="86" spans="1:17" x14ac:dyDescent="0.3">
      <c r="J86" s="18">
        <v>43831</v>
      </c>
      <c r="K86" s="19" t="s">
        <v>15</v>
      </c>
      <c r="L86" s="45">
        <v>0.1066</v>
      </c>
      <c r="M86" s="45">
        <v>0.13159999999999999</v>
      </c>
      <c r="N86" s="45">
        <v>0.1</v>
      </c>
      <c r="O86" s="45">
        <v>0.11</v>
      </c>
      <c r="P86" s="45">
        <v>0.11</v>
      </c>
      <c r="Q86" s="53">
        <v>962860</v>
      </c>
    </row>
    <row r="87" spans="1:17" x14ac:dyDescent="0.3">
      <c r="J87" s="18">
        <v>43831</v>
      </c>
      <c r="K87" s="19" t="s">
        <v>16</v>
      </c>
      <c r="L87" s="19">
        <v>4.4915999999999991</v>
      </c>
      <c r="M87" s="19">
        <v>4.8335999999999997</v>
      </c>
      <c r="N87" s="19">
        <v>4.2636000000000003</v>
      </c>
      <c r="O87" s="19">
        <v>4.4231999999999996</v>
      </c>
      <c r="P87" s="19">
        <v>4.0697999999999999</v>
      </c>
      <c r="Q87" s="54" t="s">
        <v>55</v>
      </c>
    </row>
    <row r="88" spans="1:17" x14ac:dyDescent="0.3">
      <c r="J88" s="18">
        <v>43831</v>
      </c>
      <c r="K88" s="19" t="s">
        <v>17</v>
      </c>
      <c r="L88" s="19">
        <v>18.239999999999998</v>
      </c>
      <c r="M88" s="19">
        <v>18.695999999999998</v>
      </c>
      <c r="N88" s="19">
        <v>16.757999999999999</v>
      </c>
      <c r="O88" s="19">
        <v>17.783999999999999</v>
      </c>
      <c r="P88" s="19">
        <v>10.5222</v>
      </c>
      <c r="Q88" s="54">
        <v>2932</v>
      </c>
    </row>
    <row r="89" spans="1:17" x14ac:dyDescent="0.3">
      <c r="J89" s="18">
        <v>43831</v>
      </c>
      <c r="K89" s="19" t="s">
        <v>18</v>
      </c>
      <c r="L89" s="19">
        <v>0.74549999999999994</v>
      </c>
      <c r="M89" s="19">
        <v>0.78450000000000009</v>
      </c>
      <c r="N89" s="19">
        <v>0.66749999999999998</v>
      </c>
      <c r="O89" s="19">
        <v>0.70199999999999996</v>
      </c>
      <c r="P89" s="19">
        <v>0.70199999999999996</v>
      </c>
      <c r="Q89" s="54">
        <v>836145185</v>
      </c>
    </row>
    <row r="90" spans="1:17" x14ac:dyDescent="0.3">
      <c r="J90" s="18">
        <v>43831</v>
      </c>
      <c r="K90" s="19" t="s">
        <v>19</v>
      </c>
      <c r="L90" s="48">
        <v>6.56</v>
      </c>
      <c r="M90" s="48">
        <v>6.79</v>
      </c>
      <c r="N90" s="48">
        <v>6.25</v>
      </c>
      <c r="O90" s="48">
        <v>6.49</v>
      </c>
      <c r="P90" s="48">
        <v>5.7</v>
      </c>
      <c r="Q90" s="54">
        <v>2415800</v>
      </c>
    </row>
    <row r="91" spans="1:17" x14ac:dyDescent="0.3">
      <c r="J91" s="18">
        <v>43831</v>
      </c>
      <c r="K91" s="19" t="s">
        <v>20</v>
      </c>
      <c r="L91" s="48">
        <v>13.4</v>
      </c>
      <c r="M91" s="48">
        <v>17.010000000000002</v>
      </c>
      <c r="N91" s="48">
        <v>10</v>
      </c>
      <c r="O91" s="48">
        <v>13.2</v>
      </c>
      <c r="P91" s="48">
        <v>13.2</v>
      </c>
      <c r="Q91" s="54">
        <v>10126</v>
      </c>
    </row>
    <row r="92" spans="1:17" x14ac:dyDescent="0.3">
      <c r="J92" s="18">
        <v>43831</v>
      </c>
      <c r="K92" s="19" t="s">
        <v>21</v>
      </c>
      <c r="L92" s="48">
        <v>28.6938</v>
      </c>
      <c r="M92" s="48">
        <v>31.680599999999995</v>
      </c>
      <c r="N92" s="48">
        <v>23.860199999999999</v>
      </c>
      <c r="O92" s="48">
        <v>29.434799999999999</v>
      </c>
      <c r="P92" s="48">
        <v>29.434799999999999</v>
      </c>
      <c r="Q92" s="54">
        <v>22782448</v>
      </c>
    </row>
    <row r="93" spans="1:17" x14ac:dyDescent="0.3">
      <c r="J93" s="18">
        <v>43831</v>
      </c>
      <c r="K93" s="19" t="s">
        <v>22</v>
      </c>
      <c r="L93" s="48">
        <v>7.9116</v>
      </c>
      <c r="M93" s="48">
        <v>9.1883999999999997</v>
      </c>
      <c r="N93" s="48">
        <v>7.1591999999999993</v>
      </c>
      <c r="O93" s="48">
        <v>8.8007999999999988</v>
      </c>
      <c r="P93" s="48">
        <v>8.4131999999999998</v>
      </c>
      <c r="Q93" s="54">
        <v>137742539</v>
      </c>
    </row>
    <row r="94" spans="1:17" x14ac:dyDescent="0.3">
      <c r="J94" s="18">
        <v>43831</v>
      </c>
      <c r="K94" s="19" t="s">
        <v>23</v>
      </c>
      <c r="L94" s="19">
        <v>1.7264999999999999</v>
      </c>
      <c r="M94" s="19">
        <v>1.9874999999999998</v>
      </c>
      <c r="N94" s="19">
        <v>1.7249999999999999</v>
      </c>
      <c r="O94" s="19">
        <v>1.9529999999999998</v>
      </c>
      <c r="P94" s="19">
        <v>1.9529999999999998</v>
      </c>
      <c r="Q94" s="55">
        <v>2958001137</v>
      </c>
    </row>
    <row r="101" spans="1:8" x14ac:dyDescent="0.3">
      <c r="A101" s="60" t="s">
        <v>56</v>
      </c>
      <c r="B101" s="60"/>
      <c r="C101" s="60"/>
      <c r="D101" s="60"/>
      <c r="E101" s="60"/>
      <c r="F101" s="60"/>
      <c r="G101" s="60"/>
      <c r="H101" s="60"/>
    </row>
    <row r="102" spans="1:8" x14ac:dyDescent="0.3">
      <c r="A102" s="15" t="s">
        <v>0</v>
      </c>
      <c r="B102" s="15" t="s">
        <v>2</v>
      </c>
      <c r="C102" s="15" t="s">
        <v>3</v>
      </c>
      <c r="D102" s="15" t="s">
        <v>4</v>
      </c>
      <c r="E102" s="15" t="s">
        <v>5</v>
      </c>
      <c r="F102" s="15" t="s">
        <v>6</v>
      </c>
      <c r="G102" s="15" t="s">
        <v>7</v>
      </c>
      <c r="H102" s="17" t="s">
        <v>8</v>
      </c>
    </row>
    <row r="103" spans="1:8" x14ac:dyDescent="0.3">
      <c r="A103" s="18">
        <v>43983</v>
      </c>
      <c r="B103" s="19" t="s">
        <v>9</v>
      </c>
      <c r="C103" s="19">
        <v>29.02</v>
      </c>
      <c r="D103" s="19">
        <v>29.85</v>
      </c>
      <c r="E103" s="19">
        <v>24.43</v>
      </c>
      <c r="F103" s="19">
        <v>24.97</v>
      </c>
      <c r="G103" s="19">
        <v>24.52</v>
      </c>
      <c r="H103" s="52">
        <v>571216100</v>
      </c>
    </row>
    <row r="104" spans="1:8" x14ac:dyDescent="0.3">
      <c r="A104" s="18">
        <v>44013</v>
      </c>
      <c r="B104" s="19" t="s">
        <v>9</v>
      </c>
      <c r="C104" s="19">
        <v>25.33</v>
      </c>
      <c r="D104" s="19">
        <v>37.24</v>
      </c>
      <c r="E104" s="19">
        <v>25.08</v>
      </c>
      <c r="F104" s="19">
        <v>28.05</v>
      </c>
      <c r="G104" s="19">
        <v>27.55</v>
      </c>
      <c r="H104" s="52">
        <v>1333078400</v>
      </c>
    </row>
    <row r="105" spans="1:8" x14ac:dyDescent="0.3">
      <c r="A105" s="18">
        <v>43983</v>
      </c>
      <c r="B105" s="19" t="s">
        <v>10</v>
      </c>
      <c r="C105" s="45">
        <v>13.48</v>
      </c>
      <c r="D105" s="45">
        <v>14.29</v>
      </c>
      <c r="E105" s="45">
        <v>10.8</v>
      </c>
      <c r="F105" s="45">
        <v>11.12</v>
      </c>
      <c r="G105" s="45">
        <v>11.12</v>
      </c>
      <c r="H105" s="53">
        <v>1632046000</v>
      </c>
    </row>
    <row r="106" spans="1:8" x14ac:dyDescent="0.3">
      <c r="A106" s="18">
        <v>44013</v>
      </c>
      <c r="B106" s="19" t="s">
        <v>10</v>
      </c>
      <c r="C106" s="45">
        <v>10.79</v>
      </c>
      <c r="D106" s="45">
        <v>22.8</v>
      </c>
      <c r="E106" s="45">
        <v>10.62</v>
      </c>
      <c r="F106" s="45">
        <v>13.07</v>
      </c>
      <c r="G106" s="45">
        <v>13.07</v>
      </c>
      <c r="H106" s="53">
        <v>3103539000</v>
      </c>
    </row>
    <row r="107" spans="1:8" x14ac:dyDescent="0.3">
      <c r="A107" s="18">
        <v>43983</v>
      </c>
      <c r="B107" s="19" t="s">
        <v>11</v>
      </c>
      <c r="C107" s="45">
        <v>36.92</v>
      </c>
      <c r="D107" s="45">
        <v>38.369999999999997</v>
      </c>
      <c r="E107" s="45">
        <v>29.23</v>
      </c>
      <c r="F107" s="45">
        <v>31.38</v>
      </c>
      <c r="G107" s="45">
        <v>31.38</v>
      </c>
      <c r="H107" s="53">
        <v>1119286400</v>
      </c>
    </row>
    <row r="108" spans="1:8" x14ac:dyDescent="0.3">
      <c r="A108" s="18">
        <v>44013</v>
      </c>
      <c r="B108" s="19" t="s">
        <v>11</v>
      </c>
      <c r="C108" s="45">
        <v>28.19</v>
      </c>
      <c r="D108" s="45">
        <v>48.95</v>
      </c>
      <c r="E108" s="45">
        <v>27.95</v>
      </c>
      <c r="F108" s="45">
        <v>34.61</v>
      </c>
      <c r="G108" s="45">
        <v>34.61</v>
      </c>
      <c r="H108" s="53">
        <v>1791841200</v>
      </c>
    </row>
    <row r="109" spans="1:8" x14ac:dyDescent="0.3">
      <c r="A109" s="18">
        <v>43983</v>
      </c>
      <c r="B109" s="19" t="s">
        <v>12</v>
      </c>
      <c r="C109" s="45">
        <v>35.29</v>
      </c>
      <c r="D109" s="45">
        <v>36.1</v>
      </c>
      <c r="E109" s="45">
        <v>30.24</v>
      </c>
      <c r="F109" s="45">
        <v>30.89</v>
      </c>
      <c r="G109" s="45">
        <v>29.19</v>
      </c>
      <c r="H109" s="53">
        <v>298878700</v>
      </c>
    </row>
    <row r="110" spans="1:8" x14ac:dyDescent="0.3">
      <c r="A110" s="18">
        <v>44013</v>
      </c>
      <c r="B110" s="19" t="s">
        <v>12</v>
      </c>
      <c r="C110" s="45">
        <v>32.299999999999997</v>
      </c>
      <c r="D110" s="45">
        <v>42.35</v>
      </c>
      <c r="E110" s="45">
        <v>30.94</v>
      </c>
      <c r="F110" s="45">
        <v>34.18</v>
      </c>
      <c r="G110" s="45">
        <v>32.299999999999997</v>
      </c>
      <c r="H110" s="53">
        <v>572792700</v>
      </c>
    </row>
    <row r="111" spans="1:8" x14ac:dyDescent="0.3">
      <c r="A111" s="18">
        <v>43983</v>
      </c>
      <c r="B111" s="19" t="s">
        <v>13</v>
      </c>
      <c r="C111" s="45">
        <v>11.32</v>
      </c>
      <c r="D111" s="45">
        <v>11.56</v>
      </c>
      <c r="E111" s="45">
        <v>9.7200000000000006</v>
      </c>
      <c r="F111" s="45">
        <v>10.34</v>
      </c>
      <c r="G111" s="45">
        <v>10.34</v>
      </c>
      <c r="H111" s="53">
        <v>258171400</v>
      </c>
    </row>
    <row r="112" spans="1:8" x14ac:dyDescent="0.3">
      <c r="A112" s="18">
        <v>44013</v>
      </c>
      <c r="B112" s="19" t="s">
        <v>13</v>
      </c>
      <c r="C112" s="45">
        <v>10.14</v>
      </c>
      <c r="D112" s="45">
        <v>15.62</v>
      </c>
      <c r="E112" s="45">
        <v>9.89</v>
      </c>
      <c r="F112" s="45">
        <v>10.9</v>
      </c>
      <c r="G112" s="45">
        <v>10.9</v>
      </c>
      <c r="H112" s="53">
        <v>497274400</v>
      </c>
    </row>
    <row r="113" spans="1:8" x14ac:dyDescent="0.3">
      <c r="A113" s="18">
        <v>43983</v>
      </c>
      <c r="B113" s="19" t="s">
        <v>14</v>
      </c>
      <c r="C113" s="19">
        <v>12.945</v>
      </c>
      <c r="D113" s="19">
        <v>13.837499999999999</v>
      </c>
      <c r="E113" s="19">
        <v>11.265000000000001</v>
      </c>
      <c r="F113" s="19">
        <v>11.3325</v>
      </c>
      <c r="G113" s="19">
        <v>11.3325</v>
      </c>
      <c r="H113" s="53">
        <v>92539100</v>
      </c>
    </row>
    <row r="114" spans="1:8" x14ac:dyDescent="0.3">
      <c r="A114" s="18">
        <v>44013</v>
      </c>
      <c r="B114" s="19" t="s">
        <v>14</v>
      </c>
      <c r="C114" s="19">
        <v>11.9925</v>
      </c>
      <c r="D114" s="19">
        <v>17.662500000000001</v>
      </c>
      <c r="E114" s="19">
        <v>11.7075</v>
      </c>
      <c r="F114" s="19">
        <v>12.712499999999999</v>
      </c>
      <c r="G114" s="19">
        <v>12.712499999999999</v>
      </c>
      <c r="H114" s="53">
        <v>201540600</v>
      </c>
    </row>
    <row r="115" spans="1:8" x14ac:dyDescent="0.3">
      <c r="A115" s="18">
        <v>43983</v>
      </c>
      <c r="B115" s="19" t="s">
        <v>15</v>
      </c>
      <c r="C115" s="45">
        <v>0.13</v>
      </c>
      <c r="D115" s="45">
        <v>0.14000000000000001</v>
      </c>
      <c r="E115" s="45">
        <v>9.5000000000000001E-2</v>
      </c>
      <c r="F115" s="45">
        <v>0.1118</v>
      </c>
      <c r="G115" s="45">
        <v>0.1118</v>
      </c>
      <c r="H115" s="53">
        <v>217399</v>
      </c>
    </row>
    <row r="116" spans="1:8" x14ac:dyDescent="0.3">
      <c r="A116" s="18">
        <v>44013</v>
      </c>
      <c r="B116" s="19" t="s">
        <v>15</v>
      </c>
      <c r="C116" s="45">
        <v>0.15640000000000001</v>
      </c>
      <c r="D116" s="45">
        <v>0.1641</v>
      </c>
      <c r="E116" s="45">
        <v>0.1182</v>
      </c>
      <c r="F116" s="45">
        <v>0.13</v>
      </c>
      <c r="G116" s="45">
        <v>0.13</v>
      </c>
      <c r="H116" s="53">
        <v>323987</v>
      </c>
    </row>
    <row r="117" spans="1:8" x14ac:dyDescent="0.3">
      <c r="A117" s="18">
        <v>43983</v>
      </c>
      <c r="B117" s="19" t="s">
        <v>16</v>
      </c>
      <c r="C117" s="19">
        <v>4.8792</v>
      </c>
      <c r="D117" s="19">
        <v>5.1071999999999997</v>
      </c>
      <c r="E117" s="19">
        <v>3.4883999999999999</v>
      </c>
      <c r="F117" s="19">
        <v>4.4459999999999997</v>
      </c>
      <c r="G117" s="19">
        <v>3.8874</v>
      </c>
      <c r="H117" s="54">
        <v>350</v>
      </c>
    </row>
    <row r="118" spans="1:8" x14ac:dyDescent="0.3">
      <c r="A118" s="18">
        <v>44013</v>
      </c>
      <c r="B118" s="19" t="s">
        <v>16</v>
      </c>
      <c r="C118" s="19">
        <v>5.1527999999999992</v>
      </c>
      <c r="D118" s="19">
        <v>6.4409999999999998</v>
      </c>
      <c r="E118" s="19">
        <v>4.9019999999999992</v>
      </c>
      <c r="F118" s="19">
        <v>4.9019999999999992</v>
      </c>
      <c r="G118" s="19">
        <v>4.2863999999999995</v>
      </c>
      <c r="H118" s="54" t="s">
        <v>55</v>
      </c>
    </row>
    <row r="119" spans="1:8" x14ac:dyDescent="0.3">
      <c r="A119" s="18">
        <v>43983</v>
      </c>
      <c r="B119" s="19" t="s">
        <v>17</v>
      </c>
      <c r="C119" s="19">
        <v>17.783999999999999</v>
      </c>
      <c r="D119" s="19">
        <v>19.037999999999997</v>
      </c>
      <c r="E119" s="19">
        <v>15.617999999999999</v>
      </c>
      <c r="F119" s="19">
        <v>15.617999999999999</v>
      </c>
      <c r="G119" s="19">
        <v>9.2453999999999983</v>
      </c>
      <c r="H119" s="54">
        <v>1390</v>
      </c>
    </row>
    <row r="120" spans="1:8" x14ac:dyDescent="0.3">
      <c r="A120" s="18">
        <v>44013</v>
      </c>
      <c r="B120" s="19" t="s">
        <v>17</v>
      </c>
      <c r="C120" s="19">
        <v>20.52</v>
      </c>
      <c r="D120" s="19">
        <v>22.799999999999997</v>
      </c>
      <c r="E120" s="19">
        <v>17.897999999999996</v>
      </c>
      <c r="F120" s="19">
        <v>18.353999999999999</v>
      </c>
      <c r="G120" s="19">
        <v>10.864199999999999</v>
      </c>
      <c r="H120" s="54">
        <v>3061</v>
      </c>
    </row>
    <row r="121" spans="1:8" x14ac:dyDescent="0.3">
      <c r="A121" s="18">
        <v>43983</v>
      </c>
      <c r="B121" s="19" t="s">
        <v>18</v>
      </c>
      <c r="C121" s="19">
        <v>0.6329999999999999</v>
      </c>
      <c r="D121" s="19">
        <v>0.73199999999999998</v>
      </c>
      <c r="E121" s="19">
        <v>0.63</v>
      </c>
      <c r="F121" s="19">
        <v>0.66149999999999998</v>
      </c>
      <c r="G121" s="19">
        <v>0.65417999999999998</v>
      </c>
      <c r="H121" s="54">
        <v>1554760233</v>
      </c>
    </row>
    <row r="122" spans="1:8" x14ac:dyDescent="0.3">
      <c r="A122" s="18">
        <v>44013</v>
      </c>
      <c r="B122" s="19" t="s">
        <v>18</v>
      </c>
      <c r="C122" s="19">
        <v>0.624</v>
      </c>
      <c r="D122" s="19">
        <v>0.70650000000000002</v>
      </c>
      <c r="E122" s="19">
        <v>0.62099999999999989</v>
      </c>
      <c r="F122" s="19">
        <v>0.6329999999999999</v>
      </c>
      <c r="G122" s="19">
        <v>0.62599499999999997</v>
      </c>
      <c r="H122" s="54">
        <v>918151641</v>
      </c>
    </row>
    <row r="123" spans="1:8" x14ac:dyDescent="0.3">
      <c r="A123" s="18">
        <v>43983</v>
      </c>
      <c r="B123" s="19" t="s">
        <v>19</v>
      </c>
      <c r="C123" s="48">
        <v>5.38</v>
      </c>
      <c r="D123" s="48">
        <v>5.88</v>
      </c>
      <c r="E123" s="48">
        <v>4.8899999999999997</v>
      </c>
      <c r="F123" s="48">
        <v>5</v>
      </c>
      <c r="G123" s="48">
        <v>4.3899999999999997</v>
      </c>
      <c r="H123" s="54">
        <v>1482700</v>
      </c>
    </row>
    <row r="124" spans="1:8" x14ac:dyDescent="0.3">
      <c r="A124" s="18">
        <v>44013</v>
      </c>
      <c r="B124" s="19" t="s">
        <v>19</v>
      </c>
      <c r="C124" s="48">
        <v>8.4</v>
      </c>
      <c r="D124" s="48">
        <v>12.5</v>
      </c>
      <c r="E124" s="48">
        <v>5.27</v>
      </c>
      <c r="F124" s="48">
        <v>5.33</v>
      </c>
      <c r="G124" s="48">
        <v>4.68</v>
      </c>
      <c r="H124" s="54">
        <v>5900100</v>
      </c>
    </row>
    <row r="125" spans="1:8" x14ac:dyDescent="0.3">
      <c r="A125" s="18">
        <v>43983</v>
      </c>
      <c r="B125" s="19" t="s">
        <v>20</v>
      </c>
      <c r="C125" s="48">
        <v>12.35</v>
      </c>
      <c r="D125" s="48">
        <v>16.5</v>
      </c>
      <c r="E125" s="48">
        <v>12.1</v>
      </c>
      <c r="F125" s="48">
        <v>12.16</v>
      </c>
      <c r="G125" s="48">
        <v>12.16</v>
      </c>
      <c r="H125" s="54">
        <v>4148</v>
      </c>
    </row>
    <row r="126" spans="1:8" x14ac:dyDescent="0.3">
      <c r="A126" s="18">
        <v>44013</v>
      </c>
      <c r="B126" s="19" t="s">
        <v>20</v>
      </c>
      <c r="C126" s="48">
        <v>14.69</v>
      </c>
      <c r="D126" s="48">
        <v>22</v>
      </c>
      <c r="E126" s="48">
        <v>11</v>
      </c>
      <c r="F126" s="48">
        <v>12.35</v>
      </c>
      <c r="G126" s="48">
        <v>12.004899999999999</v>
      </c>
      <c r="H126" s="54">
        <v>11534</v>
      </c>
    </row>
    <row r="127" spans="1:8" x14ac:dyDescent="0.3">
      <c r="A127" s="18">
        <v>43983</v>
      </c>
      <c r="B127" s="19" t="s">
        <v>21</v>
      </c>
      <c r="C127" s="48">
        <v>23.233199999999997</v>
      </c>
      <c r="D127" s="48">
        <v>25.786799999999999</v>
      </c>
      <c r="E127" s="48">
        <v>19.494</v>
      </c>
      <c r="F127" s="48">
        <v>20.064</v>
      </c>
      <c r="G127" s="48">
        <v>20.064</v>
      </c>
      <c r="H127" s="54">
        <v>16289974</v>
      </c>
    </row>
    <row r="128" spans="1:8" x14ac:dyDescent="0.3">
      <c r="A128" s="18">
        <v>44013</v>
      </c>
      <c r="B128" s="19" t="s">
        <v>21</v>
      </c>
      <c r="C128" s="48">
        <v>24.487199999999998</v>
      </c>
      <c r="D128" s="48">
        <v>37.277999999999999</v>
      </c>
      <c r="E128" s="48">
        <v>22.492199999999997</v>
      </c>
      <c r="F128" s="48">
        <v>23.187599999999996</v>
      </c>
      <c r="G128" s="48">
        <v>23.187599999999996</v>
      </c>
      <c r="H128" s="54">
        <v>37151396</v>
      </c>
    </row>
    <row r="129" spans="1:8" x14ac:dyDescent="0.3">
      <c r="A129" s="18">
        <v>43983</v>
      </c>
      <c r="B129" s="19" t="s">
        <v>22</v>
      </c>
      <c r="C129" s="48">
        <v>7.1477999999999993</v>
      </c>
      <c r="D129" s="48">
        <v>7.5809999999999995</v>
      </c>
      <c r="E129" s="48">
        <v>6.0761999999999992</v>
      </c>
      <c r="F129" s="48">
        <v>6.0875999999999992</v>
      </c>
      <c r="G129" s="48">
        <v>5.8139999999999992</v>
      </c>
      <c r="H129" s="54">
        <v>149279653</v>
      </c>
    </row>
    <row r="130" spans="1:8" x14ac:dyDescent="0.3">
      <c r="A130" s="18">
        <v>44013</v>
      </c>
      <c r="B130" s="19" t="s">
        <v>22</v>
      </c>
      <c r="C130" s="48">
        <v>7.4327999999999985</v>
      </c>
      <c r="D130" s="48">
        <v>10.214399999999999</v>
      </c>
      <c r="E130" s="48">
        <v>6.9881999999999991</v>
      </c>
      <c r="F130" s="48">
        <v>7.2731999999999992</v>
      </c>
      <c r="G130" s="48">
        <v>6.9539999999999988</v>
      </c>
      <c r="H130" s="54">
        <v>408109175</v>
      </c>
    </row>
    <row r="131" spans="1:8" x14ac:dyDescent="0.3">
      <c r="A131" s="18">
        <v>43983</v>
      </c>
      <c r="B131" s="19" t="s">
        <v>23</v>
      </c>
      <c r="C131" s="19">
        <v>1.89</v>
      </c>
      <c r="D131" s="19">
        <v>1.8914999999999997</v>
      </c>
      <c r="E131" s="19">
        <v>1.5974999999999999</v>
      </c>
      <c r="F131" s="19">
        <v>1.6034999999999999</v>
      </c>
      <c r="G131" s="19">
        <v>1.6034999999999999</v>
      </c>
      <c r="H131" s="55">
        <v>1450226203</v>
      </c>
    </row>
    <row r="132" spans="1:8" x14ac:dyDescent="0.3">
      <c r="A132" s="18">
        <v>44013</v>
      </c>
      <c r="B132" s="19" t="s">
        <v>23</v>
      </c>
      <c r="C132" s="19">
        <v>1.9409999999999998</v>
      </c>
      <c r="D132" s="19">
        <v>1.9724999999999999</v>
      </c>
      <c r="E132" s="19">
        <v>1.839</v>
      </c>
      <c r="F132" s="19">
        <v>1.8809999999999998</v>
      </c>
      <c r="G132" s="19">
        <v>1.8809999999999998</v>
      </c>
      <c r="H132" s="55">
        <v>1287605496</v>
      </c>
    </row>
    <row r="138" spans="1:8" x14ac:dyDescent="0.3">
      <c r="A138" s="19" t="s">
        <v>57</v>
      </c>
    </row>
    <row r="139" spans="1:8" x14ac:dyDescent="0.3">
      <c r="A139" s="50" t="s">
        <v>0</v>
      </c>
      <c r="B139" s="50" t="s">
        <v>2</v>
      </c>
      <c r="C139" s="50" t="s">
        <v>3</v>
      </c>
      <c r="D139" s="50" t="s">
        <v>4</v>
      </c>
      <c r="E139" s="50" t="s">
        <v>5</v>
      </c>
      <c r="F139" s="50" t="s">
        <v>6</v>
      </c>
      <c r="G139" s="50" t="s">
        <v>7</v>
      </c>
      <c r="H139" s="51" t="s">
        <v>8</v>
      </c>
    </row>
    <row r="140" spans="1:8" x14ac:dyDescent="0.3">
      <c r="A140" s="18">
        <v>44166</v>
      </c>
      <c r="B140" s="19" t="s">
        <v>9</v>
      </c>
      <c r="C140" s="19">
        <v>58.93</v>
      </c>
      <c r="D140" s="19">
        <v>62.48</v>
      </c>
      <c r="E140" s="19">
        <v>55.43</v>
      </c>
      <c r="F140" s="19">
        <v>55.74</v>
      </c>
      <c r="G140" s="19">
        <v>54.37</v>
      </c>
      <c r="H140" s="44">
        <v>173131800</v>
      </c>
    </row>
    <row r="141" spans="1:8" x14ac:dyDescent="0.3">
      <c r="A141" s="18">
        <v>44166</v>
      </c>
      <c r="B141" s="19" t="s">
        <v>10</v>
      </c>
      <c r="C141" s="45">
        <v>28.98</v>
      </c>
      <c r="D141" s="45">
        <v>29.3</v>
      </c>
      <c r="E141" s="45">
        <v>25.37</v>
      </c>
      <c r="F141" s="45">
        <v>26.84</v>
      </c>
      <c r="G141" s="45">
        <v>26.74</v>
      </c>
      <c r="H141" s="46">
        <v>226705600</v>
      </c>
    </row>
    <row r="142" spans="1:8" x14ac:dyDescent="0.3">
      <c r="A142" s="18">
        <v>44166</v>
      </c>
      <c r="B142" s="19" t="s">
        <v>11</v>
      </c>
      <c r="C142" s="45">
        <v>89.57</v>
      </c>
      <c r="D142" s="45">
        <v>90.57</v>
      </c>
      <c r="E142" s="45">
        <v>74.44</v>
      </c>
      <c r="F142" s="45">
        <v>74.8</v>
      </c>
      <c r="G142" s="45">
        <v>74.8</v>
      </c>
      <c r="H142" s="46">
        <v>98401800</v>
      </c>
    </row>
    <row r="143" spans="1:8" x14ac:dyDescent="0.3">
      <c r="A143" s="18">
        <v>44166</v>
      </c>
      <c r="B143" s="19" t="s">
        <v>12</v>
      </c>
      <c r="C143" s="45">
        <v>54.38</v>
      </c>
      <c r="D143" s="45">
        <v>58.19</v>
      </c>
      <c r="E143" s="45">
        <v>51.85</v>
      </c>
      <c r="F143" s="45">
        <v>54.98</v>
      </c>
      <c r="G143" s="45">
        <v>51.76</v>
      </c>
      <c r="H143" s="46">
        <v>105167500</v>
      </c>
    </row>
    <row r="144" spans="1:8" x14ac:dyDescent="0.3">
      <c r="A144" s="18">
        <v>44166</v>
      </c>
      <c r="B144" s="19" t="s">
        <v>13</v>
      </c>
      <c r="C144" s="45">
        <v>18.899999999999999</v>
      </c>
      <c r="D144" s="45">
        <v>21.19</v>
      </c>
      <c r="E144" s="45">
        <v>18.100000000000001</v>
      </c>
      <c r="F144" s="45">
        <v>19.829999999999998</v>
      </c>
      <c r="G144" s="45">
        <v>19.829999999999998</v>
      </c>
      <c r="H144" s="46">
        <v>137336800</v>
      </c>
    </row>
    <row r="145" spans="1:8" x14ac:dyDescent="0.3">
      <c r="A145" s="18">
        <v>44166</v>
      </c>
      <c r="B145" s="19" t="s">
        <v>14</v>
      </c>
      <c r="C145" s="19">
        <v>36.54</v>
      </c>
      <c r="D145" s="19">
        <v>39.532499999999999</v>
      </c>
      <c r="E145" s="19">
        <v>32.549999999999997</v>
      </c>
      <c r="F145" s="19">
        <v>33.247500000000002</v>
      </c>
      <c r="G145" s="19">
        <v>33.247500000000002</v>
      </c>
      <c r="H145" s="46">
        <v>34299600</v>
      </c>
    </row>
    <row r="146" spans="1:8" x14ac:dyDescent="0.3">
      <c r="A146" s="18">
        <v>44166</v>
      </c>
      <c r="B146" s="19" t="s">
        <v>15</v>
      </c>
      <c r="C146" s="45">
        <v>0.24</v>
      </c>
      <c r="D146" s="45">
        <v>0.24</v>
      </c>
      <c r="E146" s="45">
        <v>0.2</v>
      </c>
      <c r="F146" s="45">
        <v>0.20830000000000001</v>
      </c>
      <c r="G146" s="45">
        <v>0.20830000000000001</v>
      </c>
      <c r="H146" s="46">
        <v>17600</v>
      </c>
    </row>
    <row r="147" spans="1:8" x14ac:dyDescent="0.3">
      <c r="A147" s="18">
        <v>44166</v>
      </c>
      <c r="B147" s="19" t="s">
        <v>16</v>
      </c>
      <c r="C147" s="19">
        <v>7.4099999999999993</v>
      </c>
      <c r="D147" s="19">
        <v>7.6949999999999994</v>
      </c>
      <c r="E147" s="19">
        <v>6.2130000000000001</v>
      </c>
      <c r="F147" s="19">
        <v>6.4979999999999993</v>
      </c>
      <c r="G147" s="19">
        <v>5.6886000000000001</v>
      </c>
      <c r="H147" s="47" t="s">
        <v>55</v>
      </c>
    </row>
    <row r="148" spans="1:8" x14ac:dyDescent="0.3">
      <c r="A148" s="18">
        <v>44166</v>
      </c>
      <c r="B148" s="19" t="s">
        <v>17</v>
      </c>
      <c r="C148" s="19">
        <v>31.463999999999999</v>
      </c>
      <c r="D148" s="19">
        <v>32.375999999999998</v>
      </c>
      <c r="E148" s="19">
        <v>29.411999999999999</v>
      </c>
      <c r="F148" s="19">
        <v>29.411999999999999</v>
      </c>
      <c r="G148" s="19">
        <v>17.3964</v>
      </c>
      <c r="H148" s="47">
        <v>350</v>
      </c>
    </row>
    <row r="149" spans="1:8" x14ac:dyDescent="0.3">
      <c r="A149" s="18">
        <v>44166</v>
      </c>
      <c r="B149" s="19" t="s">
        <v>18</v>
      </c>
      <c r="C149" s="19">
        <v>0.87149999999999994</v>
      </c>
      <c r="D149" s="19">
        <v>0.88500000000000001</v>
      </c>
      <c r="E149" s="19">
        <v>0.75749999999999995</v>
      </c>
      <c r="F149" s="19">
        <v>0.7649999999999999</v>
      </c>
      <c r="G149" s="19">
        <v>0.75653999999999988</v>
      </c>
      <c r="H149" s="47">
        <v>927817690</v>
      </c>
    </row>
    <row r="150" spans="1:8" x14ac:dyDescent="0.3">
      <c r="A150" s="18">
        <v>44166</v>
      </c>
      <c r="B150" s="19" t="s">
        <v>19</v>
      </c>
      <c r="C150" s="48">
        <v>13.42</v>
      </c>
      <c r="D150" s="48">
        <v>13.42</v>
      </c>
      <c r="E150" s="48">
        <v>12.35</v>
      </c>
      <c r="F150" s="48">
        <v>12.59</v>
      </c>
      <c r="G150" s="48">
        <v>11.06</v>
      </c>
      <c r="H150" s="47">
        <v>1200</v>
      </c>
    </row>
    <row r="151" spans="1:8" x14ac:dyDescent="0.3">
      <c r="A151" s="18">
        <v>44166</v>
      </c>
      <c r="B151" s="19" t="s">
        <v>20</v>
      </c>
      <c r="C151" s="48">
        <v>10.3</v>
      </c>
      <c r="D151" s="48">
        <v>17.010000000000002</v>
      </c>
      <c r="E151" s="48">
        <v>10.3</v>
      </c>
      <c r="F151" s="48">
        <v>17.010000000000002</v>
      </c>
      <c r="G151" s="48">
        <v>16.534700000000001</v>
      </c>
      <c r="H151" s="47">
        <v>200</v>
      </c>
    </row>
    <row r="152" spans="1:8" x14ac:dyDescent="0.3">
      <c r="A152" s="18">
        <v>44166</v>
      </c>
      <c r="B152" s="19" t="s">
        <v>21</v>
      </c>
      <c r="C152" s="48">
        <v>57.056999999999995</v>
      </c>
      <c r="D152" s="48">
        <v>59.051999999999992</v>
      </c>
      <c r="E152" s="48">
        <v>47.503799999999998</v>
      </c>
      <c r="F152" s="48">
        <v>48.244799999999998</v>
      </c>
      <c r="G152" s="48">
        <v>48.244799999999998</v>
      </c>
      <c r="H152" s="47">
        <v>16143735</v>
      </c>
    </row>
    <row r="153" spans="1:8" x14ac:dyDescent="0.3">
      <c r="A153" s="18">
        <v>44166</v>
      </c>
      <c r="B153" s="19" t="s">
        <v>22</v>
      </c>
      <c r="C153" s="48">
        <v>13.349399999999999</v>
      </c>
      <c r="D153" s="48">
        <v>13.645799999999999</v>
      </c>
      <c r="E153" s="48">
        <v>10.943999999999999</v>
      </c>
      <c r="F153" s="48">
        <v>11.251799999999998</v>
      </c>
      <c r="G153" s="48">
        <v>10.761599999999998</v>
      </c>
      <c r="H153" s="47">
        <v>214728463</v>
      </c>
    </row>
    <row r="154" spans="1:8" x14ac:dyDescent="0.3">
      <c r="A154" s="18">
        <v>44166</v>
      </c>
      <c r="B154" s="19" t="s">
        <v>23</v>
      </c>
      <c r="C154" s="19">
        <v>2.169</v>
      </c>
      <c r="D154" s="19">
        <v>2.2889999999999997</v>
      </c>
      <c r="E154" s="19">
        <v>1.9544999999999999</v>
      </c>
      <c r="F154" s="19">
        <v>2.0549999999999997</v>
      </c>
      <c r="G154" s="19">
        <v>2.0549999999999997</v>
      </c>
      <c r="H154" s="49">
        <v>3085648825</v>
      </c>
    </row>
  </sheetData>
  <mergeCells count="2">
    <mergeCell ref="A101:H101"/>
    <mergeCell ref="J78:Q78"/>
  </mergeCells>
  <conditionalFormatting sqref="C102:C132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39:C154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02:E132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39:E154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102:H132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139:H154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79:L94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79:N94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79:Q94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7081D-1330-434F-9FA5-84B231B9A375}">
  <dimension ref="A1:F20"/>
  <sheetViews>
    <sheetView tabSelected="1" workbookViewId="0">
      <selection activeCell="G21" sqref="G21"/>
    </sheetView>
  </sheetViews>
  <sheetFormatPr defaultRowHeight="13.8" x14ac:dyDescent="0.25"/>
  <cols>
    <col min="1" max="1" width="19.09765625" customWidth="1"/>
    <col min="2" max="2" width="19.796875" customWidth="1"/>
    <col min="3" max="3" width="15.796875" customWidth="1"/>
    <col min="4" max="4" width="11.69921875" customWidth="1"/>
    <col min="5" max="5" width="13.8984375" customWidth="1"/>
    <col min="6" max="6" width="9.8984375" customWidth="1"/>
    <col min="7" max="7" width="17.59765625" bestFit="1" customWidth="1"/>
    <col min="8" max="8" width="18.19921875" bestFit="1" customWidth="1"/>
  </cols>
  <sheetData>
    <row r="1" spans="1:6" x14ac:dyDescent="0.25">
      <c r="A1" s="14" t="s">
        <v>58</v>
      </c>
      <c r="B1" s="14" t="s">
        <v>59</v>
      </c>
      <c r="C1" s="14" t="s">
        <v>60</v>
      </c>
      <c r="D1" s="14" t="s">
        <v>61</v>
      </c>
      <c r="E1" s="14" t="s">
        <v>62</v>
      </c>
      <c r="F1" s="14" t="s">
        <v>63</v>
      </c>
    </row>
    <row r="2" spans="1:6" x14ac:dyDescent="0.25">
      <c r="A2" s="3" t="s">
        <v>21</v>
      </c>
      <c r="B2" s="13" cm="1">
        <f t="array" ref="B2">MEDIAN(
  _xlfn._xlws.FILTER(Cleaned!$H$2:$H$181, (Cleaned!$C$2:$C$181=A2)*(Cleaned!$B$2:$B$181=1)))</f>
        <v>20.884799999999998</v>
      </c>
      <c r="C2" s="13" cm="1">
        <f t="array" ref="C2">MEDIAN(
  _xlfn._xlws.FILTER(Cleaned!$H$2:$H$181, (Cleaned!$C$2:$C$181=$A2)*(Cleaned!$B$2:$B$181=2)))</f>
        <v>28.015499999999999</v>
      </c>
      <c r="D2" s="13">
        <f t="shared" ref="D2:D16" si="0">C2-B2</f>
        <v>7.1307000000000009</v>
      </c>
      <c r="E2" s="13">
        <f t="shared" ref="E2:E16" si="1">ABS(D2)</f>
        <v>7.1307000000000009</v>
      </c>
      <c r="F2" s="13">
        <f t="shared" ref="F2:F16" si="2">_xlfn.RANK.EQ(E2, $E$2:$E$16, 1)</f>
        <v>15</v>
      </c>
    </row>
    <row r="3" spans="1:6" x14ac:dyDescent="0.25">
      <c r="A3" s="3" t="s">
        <v>12</v>
      </c>
      <c r="B3" s="13" cm="1">
        <f t="array" ref="B3">MEDIAN(
  _xlfn._xlws.FILTER(Cleaned!$H$2:$H$181, (Cleaned!$C$2:$C$181=A3)*(Cleaned!$B$2:$B$181=1)))</f>
        <v>36.44</v>
      </c>
      <c r="C3" s="13" cm="1">
        <f t="array" ref="C3">MEDIAN(
  _xlfn._xlws.FILTER(Cleaned!$H$2:$H$181, (Cleaned!$C$2:$C$181=$A3)*(Cleaned!$B$2:$B$181=2)))</f>
        <v>32.914999999999999</v>
      </c>
      <c r="D3" s="13">
        <f t="shared" si="0"/>
        <v>-3.5249999999999986</v>
      </c>
      <c r="E3" s="13">
        <f t="shared" si="1"/>
        <v>3.5249999999999986</v>
      </c>
      <c r="F3" s="13">
        <f t="shared" si="2"/>
        <v>14</v>
      </c>
    </row>
    <row r="4" spans="1:6" x14ac:dyDescent="0.25">
      <c r="A4" s="3" t="s">
        <v>19</v>
      </c>
      <c r="B4" s="13" cm="1">
        <f t="array" ref="B4">MEDIAN(
  _xlfn._xlws.FILTER(Cleaned!$H$2:$H$181, (Cleaned!$C$2:$C$181=A4)*(Cleaned!$B$2:$B$181=1)))</f>
        <v>4.59</v>
      </c>
      <c r="C4" s="13" cm="1">
        <f t="array" ref="C4">MEDIAN(
  _xlfn._xlws.FILTER(Cleaned!$H$2:$H$181, (Cleaned!$C$2:$C$181=$A4)*(Cleaned!$B$2:$B$181=2)))</f>
        <v>7.57</v>
      </c>
      <c r="D4" s="13">
        <f t="shared" si="0"/>
        <v>2.9800000000000004</v>
      </c>
      <c r="E4" s="13">
        <f t="shared" si="1"/>
        <v>2.9800000000000004</v>
      </c>
      <c r="F4" s="13">
        <f t="shared" si="2"/>
        <v>13</v>
      </c>
    </row>
    <row r="5" spans="1:6" x14ac:dyDescent="0.25">
      <c r="A5" s="3" t="s">
        <v>20</v>
      </c>
      <c r="B5" s="13" cm="1">
        <f t="array" ref="B5">MEDIAN(
  _xlfn._xlws.FILTER(Cleaned!$H$2:$H$181, (Cleaned!$C$2:$C$181=A5)*(Cleaned!$B$2:$B$181=1)))</f>
        <v>12.33</v>
      </c>
      <c r="C5" s="13" cm="1">
        <f t="array" ref="C5">MEDIAN(
  _xlfn._xlws.FILTER(Cleaned!$H$2:$H$181, (Cleaned!$C$2:$C$181=$A5)*(Cleaned!$B$2:$B$181=2)))</f>
        <v>15.037800000000001</v>
      </c>
      <c r="D5" s="13">
        <f t="shared" si="0"/>
        <v>2.7078000000000007</v>
      </c>
      <c r="E5" s="13">
        <f t="shared" si="1"/>
        <v>2.7078000000000007</v>
      </c>
      <c r="F5" s="13">
        <f t="shared" si="2"/>
        <v>12</v>
      </c>
    </row>
    <row r="6" spans="1:6" x14ac:dyDescent="0.25">
      <c r="A6" s="3" t="s">
        <v>9</v>
      </c>
      <c r="B6" s="13" cm="1">
        <f t="array" ref="B6">MEDIAN(
  _xlfn._xlws.FILTER(Cleaned!$H$2:$H$181, (Cleaned!$C$2:$C$181=A6)*(Cleaned!$B$2:$B$181=1)))</f>
        <v>30.195</v>
      </c>
      <c r="C6" s="13" cm="1">
        <f t="array" ref="C6">MEDIAN(
  _xlfn._xlws.FILTER(Cleaned!$H$2:$H$181, (Cleaned!$C$2:$C$181=$A6)*(Cleaned!$B$2:$B$181=2)))</f>
        <v>27.785</v>
      </c>
      <c r="D6" s="13">
        <f t="shared" si="0"/>
        <v>-2.41</v>
      </c>
      <c r="E6" s="13">
        <f t="shared" si="1"/>
        <v>2.41</v>
      </c>
      <c r="F6" s="13">
        <f t="shared" si="2"/>
        <v>11</v>
      </c>
    </row>
    <row r="7" spans="1:6" x14ac:dyDescent="0.25">
      <c r="A7" s="3" t="s">
        <v>11</v>
      </c>
      <c r="B7" s="13" cm="1">
        <f t="array" ref="B7">MEDIAN(
  _xlfn._xlws.FILTER(Cleaned!$H$2:$H$181, (Cleaned!$C$2:$C$181=A7)*(Cleaned!$B$2:$B$181=1)))</f>
        <v>35.375</v>
      </c>
      <c r="C7" s="13" cm="1">
        <f t="array" ref="C7">MEDIAN(
  _xlfn._xlws.FILTER(Cleaned!$H$2:$H$181, (Cleaned!$C$2:$C$181=$A7)*(Cleaned!$B$2:$B$181=2)))</f>
        <v>33.08</v>
      </c>
      <c r="D7" s="13">
        <f t="shared" si="0"/>
        <v>-2.2950000000000017</v>
      </c>
      <c r="E7" s="13">
        <f t="shared" si="1"/>
        <v>2.2950000000000017</v>
      </c>
      <c r="F7" s="13">
        <f t="shared" si="2"/>
        <v>10</v>
      </c>
    </row>
    <row r="8" spans="1:6" x14ac:dyDescent="0.25">
      <c r="A8" s="3" t="s">
        <v>14</v>
      </c>
      <c r="B8" s="13" cm="1">
        <f t="array" ref="B8">MEDIAN(
  _xlfn._xlws.FILTER(Cleaned!$H$2:$H$181, (Cleaned!$C$2:$C$181=A8)*(Cleaned!$B$2:$B$181=1)))</f>
        <v>12.483750000000001</v>
      </c>
      <c r="C8" s="13" cm="1">
        <f t="array" ref="C8">MEDIAN(
  _xlfn._xlws.FILTER(Cleaned!$H$2:$H$181, (Cleaned!$C$2:$C$181=$A8)*(Cleaned!$B$2:$B$181=2)))</f>
        <v>13.946249999999999</v>
      </c>
      <c r="D8" s="13">
        <f t="shared" si="0"/>
        <v>1.4624999999999986</v>
      </c>
      <c r="E8" s="13">
        <f t="shared" si="1"/>
        <v>1.4624999999999986</v>
      </c>
      <c r="F8" s="13">
        <f t="shared" si="2"/>
        <v>9</v>
      </c>
    </row>
    <row r="9" spans="1:6" x14ac:dyDescent="0.25">
      <c r="A9" s="3" t="s">
        <v>16</v>
      </c>
      <c r="B9" s="13" cm="1">
        <f t="array" ref="B9">MEDIAN(
  _xlfn._xlws.FILTER(Cleaned!$H$2:$H$181, (Cleaned!$C$2:$C$181=A9)*(Cleaned!$B$2:$B$181=1)))</f>
        <v>3.6194999999999995</v>
      </c>
      <c r="C9" s="13" cm="1">
        <f t="array" ref="C9">MEDIAN(
  _xlfn._xlws.FILTER(Cleaned!$H$2:$H$181, (Cleaned!$C$2:$C$181=$A9)*(Cleaned!$B$2:$B$181=2)))</f>
        <v>5.0729999999999986</v>
      </c>
      <c r="D9" s="13">
        <f t="shared" si="0"/>
        <v>1.4534999999999991</v>
      </c>
      <c r="E9" s="13">
        <f t="shared" si="1"/>
        <v>1.4534999999999991</v>
      </c>
      <c r="F9" s="13">
        <f t="shared" si="2"/>
        <v>8</v>
      </c>
    </row>
    <row r="10" spans="1:6" x14ac:dyDescent="0.25">
      <c r="A10" s="3" t="s">
        <v>13</v>
      </c>
      <c r="B10" s="13" cm="1">
        <f t="array" ref="B10">MEDIAN(
  _xlfn._xlws.FILTER(Cleaned!$H$2:$H$181, (Cleaned!$C$2:$C$181=A10)*(Cleaned!$B$2:$B$181=1)))</f>
        <v>11.745000000000001</v>
      </c>
      <c r="C10" s="13" cm="1">
        <f t="array" ref="C10">MEDIAN(
  _xlfn._xlws.FILTER(Cleaned!$H$2:$H$181, (Cleaned!$C$2:$C$181=$A10)*(Cleaned!$B$2:$B$181=2)))</f>
        <v>10.484999999999999</v>
      </c>
      <c r="D10" s="13">
        <f t="shared" si="0"/>
        <v>-1.2600000000000016</v>
      </c>
      <c r="E10" s="13">
        <f t="shared" si="1"/>
        <v>1.2600000000000016</v>
      </c>
      <c r="F10" s="13">
        <f t="shared" si="2"/>
        <v>7</v>
      </c>
    </row>
    <row r="11" spans="1:6" x14ac:dyDescent="0.25">
      <c r="A11" s="3" t="s">
        <v>17</v>
      </c>
      <c r="B11" s="13" cm="1">
        <f t="array" ref="B11">MEDIAN(
  _xlfn._xlws.FILTER(Cleaned!$H$2:$H$181, (Cleaned!$C$2:$C$181=A11)*(Cleaned!$B$2:$B$181=1)))</f>
        <v>10.5564</v>
      </c>
      <c r="C11" s="13" cm="1">
        <f t="array" ref="C11">MEDIAN(
  _xlfn._xlws.FILTER(Cleaned!$H$2:$H$181, (Cleaned!$C$2:$C$181=$A11)*(Cleaned!$B$2:$B$181=2)))</f>
        <v>11.8047</v>
      </c>
      <c r="D11" s="13">
        <f t="shared" si="0"/>
        <v>1.2483000000000004</v>
      </c>
      <c r="E11" s="13">
        <f t="shared" si="1"/>
        <v>1.2483000000000004</v>
      </c>
      <c r="F11" s="13">
        <f t="shared" si="2"/>
        <v>6</v>
      </c>
    </row>
    <row r="12" spans="1:6" x14ac:dyDescent="0.25">
      <c r="A12" s="3" t="s">
        <v>22</v>
      </c>
      <c r="B12" s="13" cm="1">
        <f t="array" ref="B12">MEDIAN(
  _xlfn._xlws.FILTER(Cleaned!$H$2:$H$181, (Cleaned!$C$2:$C$181=A12)*(Cleaned!$B$2:$B$181=1)))</f>
        <v>6.3041999999999998</v>
      </c>
      <c r="C12" s="13" cm="1">
        <f t="array" ref="C12">MEDIAN(
  _xlfn._xlws.FILTER(Cleaned!$H$2:$H$181, (Cleaned!$C$2:$C$181=$A12)*(Cleaned!$B$2:$B$181=2)))</f>
        <v>7.0337999999999994</v>
      </c>
      <c r="D12" s="13">
        <f t="shared" si="0"/>
        <v>0.72959999999999958</v>
      </c>
      <c r="E12" s="13">
        <f t="shared" si="1"/>
        <v>0.72959999999999958</v>
      </c>
      <c r="F12" s="13">
        <f t="shared" si="2"/>
        <v>5</v>
      </c>
    </row>
    <row r="13" spans="1:6" x14ac:dyDescent="0.25">
      <c r="A13" s="3" t="s">
        <v>23</v>
      </c>
      <c r="B13" s="13" cm="1">
        <f t="array" ref="B13">MEDIAN(
  _xlfn._xlws.FILTER(Cleaned!$H$2:$H$181, (Cleaned!$C$2:$C$181=A13)*(Cleaned!$B$2:$B$181=1)))</f>
        <v>1.5967499999999999</v>
      </c>
      <c r="C13" s="13" cm="1">
        <f t="array" ref="C13">MEDIAN(
  _xlfn._xlws.FILTER(Cleaned!$H$2:$H$181, (Cleaned!$C$2:$C$181=$A13)*(Cleaned!$B$2:$B$181=2)))</f>
        <v>1.821</v>
      </c>
      <c r="D13" s="13">
        <f t="shared" si="0"/>
        <v>0.22425000000000006</v>
      </c>
      <c r="E13" s="13">
        <f t="shared" si="1"/>
        <v>0.22425000000000006</v>
      </c>
      <c r="F13" s="13">
        <f t="shared" si="2"/>
        <v>4</v>
      </c>
    </row>
    <row r="14" spans="1:6" x14ac:dyDescent="0.25">
      <c r="A14" s="3" t="s">
        <v>18</v>
      </c>
      <c r="B14" s="13" cm="1">
        <f t="array" ref="B14">MEDIAN(
  _xlfn._xlws.FILTER(Cleaned!$H$2:$H$181, (Cleaned!$C$2:$C$181=A14)*(Cleaned!$B$2:$B$181=1)))</f>
        <v>0.72150000000000003</v>
      </c>
      <c r="C14" s="13" cm="1">
        <f t="array" ref="C14">MEDIAN(
  _xlfn._xlws.FILTER(Cleaned!$H$2:$H$181, (Cleaned!$C$2:$C$181=$A14)*(Cleaned!$B$2:$B$181=2)))</f>
        <v>0.63785999999999998</v>
      </c>
      <c r="D14" s="13">
        <f t="shared" si="0"/>
        <v>-8.3640000000000048E-2</v>
      </c>
      <c r="E14" s="13">
        <f t="shared" si="1"/>
        <v>8.3640000000000048E-2</v>
      </c>
      <c r="F14" s="13">
        <f t="shared" si="2"/>
        <v>3</v>
      </c>
    </row>
    <row r="15" spans="1:6" x14ac:dyDescent="0.25">
      <c r="A15" s="3" t="s">
        <v>10</v>
      </c>
      <c r="B15" s="13" cm="1">
        <f t="array" ref="B15">MEDIAN(
  _xlfn._xlws.FILTER(Cleaned!$H$2:$H$181, (Cleaned!$C$2:$C$181=A15)*(Cleaned!$B$2:$B$181=1)))</f>
        <v>12.67</v>
      </c>
      <c r="C15" s="13" cm="1">
        <f t="array" ref="C15">MEDIAN(
  _xlfn._xlws.FILTER(Cleaned!$H$2:$H$181, (Cleaned!$C$2:$C$181=$A15)*(Cleaned!$B$2:$B$181=2)))</f>
        <v>12.629999999999999</v>
      </c>
      <c r="D15" s="13">
        <f t="shared" si="0"/>
        <v>-4.0000000000000924E-2</v>
      </c>
      <c r="E15" s="13">
        <f t="shared" si="1"/>
        <v>4.0000000000000924E-2</v>
      </c>
      <c r="F15" s="13">
        <f t="shared" si="2"/>
        <v>2</v>
      </c>
    </row>
    <row r="16" spans="1:6" x14ac:dyDescent="0.25">
      <c r="A16" s="3" t="s">
        <v>15</v>
      </c>
      <c r="B16" s="13" cm="1">
        <f t="array" ref="B16">MEDIAN(
  _xlfn._xlws.FILTER(Cleaned!$H$2:$H$181, (Cleaned!$C$2:$C$181=A16)*(Cleaned!$B$2:$B$181=1)))</f>
        <v>0.11</v>
      </c>
      <c r="C16" s="13" cm="1">
        <f t="array" ref="C16">MEDIAN(
  _xlfn._xlws.FILTER(Cleaned!$H$2:$H$181, (Cleaned!$C$2:$C$181=$A16)*(Cleaned!$B$2:$B$181=2)))</f>
        <v>0.14974999999999999</v>
      </c>
      <c r="D16" s="13">
        <f t="shared" si="0"/>
        <v>3.9749999999999994E-2</v>
      </c>
      <c r="E16" s="13">
        <f t="shared" si="1"/>
        <v>3.9749999999999994E-2</v>
      </c>
      <c r="F16" s="13">
        <f t="shared" si="2"/>
        <v>1</v>
      </c>
    </row>
    <row r="19" spans="1:3" x14ac:dyDescent="0.25">
      <c r="A19" s="14" t="s">
        <v>64</v>
      </c>
      <c r="B19" s="14" t="s">
        <v>65</v>
      </c>
      <c r="C19" s="14" t="s">
        <v>66</v>
      </c>
    </row>
    <row r="20" spans="1:3" x14ac:dyDescent="0.25">
      <c r="A20">
        <f>SUMIF($D$2:$D$16, "&gt;0", $F$2:$F$16)</f>
        <v>73</v>
      </c>
      <c r="B20">
        <f>SUMIF($D$2:$D$16, "&lt;0", $F$2:$F$16)</f>
        <v>47</v>
      </c>
      <c r="C20" s="56">
        <f>MIN(A20,B20)</f>
        <v>47</v>
      </c>
    </row>
  </sheetData>
  <sortState xmlns:xlrd2="http://schemas.microsoft.com/office/spreadsheetml/2017/richdata2" ref="A2:G16">
    <sortCondition descending="1" ref="E1:E16"/>
  </sortState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8761127368EC4BBB29CF44067AD3F0" ma:contentTypeVersion="10" ma:contentTypeDescription="Create a new document." ma:contentTypeScope="" ma:versionID="268e2de7481f9753515b959a19028226">
  <xsd:schema xmlns:xsd="http://www.w3.org/2001/XMLSchema" xmlns:xs="http://www.w3.org/2001/XMLSchema" xmlns:p="http://schemas.microsoft.com/office/2006/metadata/properties" xmlns:ns3="eda27619-5570-4bfc-959e-7da6a712ff5a" targetNamespace="http://schemas.microsoft.com/office/2006/metadata/properties" ma:root="true" ma:fieldsID="f8ecbf344549f3887c449141f8bef29e" ns3:_="">
    <xsd:import namespace="eda27619-5570-4bfc-959e-7da6a712ff5a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a27619-5570-4bfc-959e-7da6a712ff5a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da27619-5570-4bfc-959e-7da6a712ff5a" xsi:nil="true"/>
  </documentManagement>
</p:properties>
</file>

<file path=customXml/itemProps1.xml><?xml version="1.0" encoding="utf-8"?>
<ds:datastoreItem xmlns:ds="http://schemas.openxmlformats.org/officeDocument/2006/customXml" ds:itemID="{DFB454E7-39B5-4931-9E32-D9DCD8EA22A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84AFEEA-02B5-4CC5-AC35-3E3F25BB4A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a27619-5570-4bfc-959e-7da6a712ff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FFDD610-3CE9-43D9-9E32-CA853374E532}">
  <ds:schemaRefs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schemas.microsoft.com/office/2006/metadata/properties"/>
    <ds:schemaRef ds:uri="eda27619-5570-4bfc-959e-7da6a712ff5a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 Data</vt:lpstr>
      <vt:lpstr>Cleaned</vt:lpstr>
      <vt:lpstr>Correlation</vt:lpstr>
      <vt:lpstr>Summary Tables</vt:lpstr>
      <vt:lpstr>Trends</vt:lpstr>
      <vt:lpstr>Wilcoxon Test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JENSIE SHAH;Bhumi Mehta</dc:creator>
  <cp:keywords/>
  <dc:description/>
  <cp:lastModifiedBy>Bhumi Mehta</cp:lastModifiedBy>
  <cp:revision/>
  <dcterms:created xsi:type="dcterms:W3CDTF">2025-03-25T20:53:21Z</dcterms:created>
  <dcterms:modified xsi:type="dcterms:W3CDTF">2025-08-01T20:08:19Z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0x010100CC8761127368EC4BBB29CF44067AD3F0</vt:lpwstr>
  </property>
  <property fmtid="{D5CDD505-2E9C-101B-9397-08002B2CF9AE}" pid="3" name="Last Edited">
    <vt:lpwstr>2025-08-01 8:02:11 PM +00:00</vt:lpwstr>
  </property>
</Properties>
</file>