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 defaultThemeVersion="124226"/>
  <xr:revisionPtr revIDLastSave="0" documentId="13_ncr:1_{66BC654B-9405-4BBE-AFAF-6A796D50ECA2}" xr6:coauthVersionLast="36" xr6:coauthVersionMax="36" xr10:uidLastSave="{00000000-0000-0000-0000-000000000000}"/>
  <bookViews>
    <workbookView xWindow="0" yWindow="0" windowWidth="20490" windowHeight="7245" firstSheet="3" activeTab="5" xr2:uid="{00000000-000D-0000-FFFF-FFFF00000000}"/>
  </bookViews>
  <sheets>
    <sheet name="GST-FOCUS-AP-2022-23-IGST " sheetId="36" r:id="rId1"/>
    <sheet name="GST-OCT- 2022-SALES- AP-" sheetId="34" r:id="rId2"/>
    <sheet name="GST-SEPT- 2022-SALES- AP " sheetId="32" r:id="rId3"/>
    <sheet name="GST-AUG- 2022-SALES- AP" sheetId="31" r:id="rId4"/>
    <sheet name="GST-AP-YEARLY-STAMT-2022-23" sheetId="33" r:id="rId5"/>
    <sheet name="GST-FOCUS-AP-2022-23-CGST" sheetId="35" r:id="rId6"/>
    <sheet name="GST-JULY- 2022-SALES- AP " sheetId="30" r:id="rId7"/>
    <sheet name="GST-JUN- 2022-SALES- AP" sheetId="29" r:id="rId8"/>
    <sheet name="GST-MAY- 2022-SALES- AP" sheetId="28" r:id="rId9"/>
    <sheet name="GST-APRL- 2022-SALES--AP " sheetId="25" r:id="rId10"/>
  </sheets>
  <definedNames>
    <definedName name="_xlnm.Print_Area" localSheetId="9">'GST-APRL- 2022-SALES--AP '!#REF!</definedName>
    <definedName name="_xlnm.Print_Area" localSheetId="3">'GST-AUG- 2022-SALES- AP'!#REF!</definedName>
    <definedName name="_xlnm.Print_Area" localSheetId="6">'GST-JULY- 2022-SALES- AP '!#REF!</definedName>
    <definedName name="_xlnm.Print_Area" localSheetId="7">'GST-JUN- 2022-SALES- AP'!#REF!</definedName>
    <definedName name="_xlnm.Print_Area" localSheetId="8">'GST-MAY- 2022-SALES- AP'!#REF!</definedName>
    <definedName name="_xlnm.Print_Area" localSheetId="1">'GST-OCT- 2022-SALES- AP-'!#REF!</definedName>
    <definedName name="_xlnm.Print_Area" localSheetId="2">'GST-SEPT- 2022-SALES- AP '!#REF!</definedName>
  </definedNames>
  <calcPr calcId="191029"/>
</workbook>
</file>

<file path=xl/calcChain.xml><?xml version="1.0" encoding="utf-8"?>
<calcChain xmlns="http://schemas.openxmlformats.org/spreadsheetml/2006/main">
  <c r="L34" i="35" l="1"/>
  <c r="L32" i="35"/>
  <c r="L31" i="35"/>
  <c r="L30" i="35"/>
  <c r="L29" i="35"/>
  <c r="L7" i="35"/>
  <c r="L9" i="35"/>
  <c r="L11" i="35" s="1"/>
  <c r="L13" i="35" s="1"/>
  <c r="L8" i="35"/>
  <c r="J39" i="35"/>
  <c r="I39" i="35"/>
  <c r="L39" i="35" s="1"/>
  <c r="J17" i="35"/>
  <c r="I17" i="35"/>
  <c r="L17" i="35" s="1"/>
  <c r="I51" i="35"/>
  <c r="J51" i="35"/>
  <c r="K51" i="35"/>
  <c r="L51" i="35"/>
  <c r="I45" i="35" l="1"/>
  <c r="L36" i="35"/>
  <c r="I28" i="35"/>
  <c r="I5" i="35"/>
  <c r="I729" i="36"/>
  <c r="H729" i="36"/>
  <c r="G729" i="36"/>
  <c r="J729" i="36" s="1"/>
  <c r="I648" i="36"/>
  <c r="H648" i="36"/>
  <c r="G648" i="36"/>
  <c r="J648" i="36" s="1"/>
  <c r="I550" i="36"/>
  <c r="H550" i="36"/>
  <c r="G550" i="36"/>
  <c r="J550" i="36" s="1"/>
  <c r="I429" i="36"/>
  <c r="H429" i="36"/>
  <c r="G429" i="36"/>
  <c r="J429" i="36" s="1"/>
  <c r="I298" i="36"/>
  <c r="H298" i="36"/>
  <c r="G298" i="36"/>
  <c r="K296" i="36"/>
  <c r="I178" i="36"/>
  <c r="H178" i="36"/>
  <c r="G178" i="36"/>
  <c r="J178" i="36" s="1"/>
  <c r="I80" i="36"/>
  <c r="H80" i="36"/>
  <c r="J80" i="36" s="1"/>
  <c r="F7" i="36"/>
  <c r="I25" i="33"/>
  <c r="J25" i="33"/>
  <c r="K25" i="33"/>
  <c r="L25" i="33"/>
  <c r="M25" i="33"/>
  <c r="N25" i="33"/>
  <c r="O25" i="33"/>
  <c r="P25" i="33"/>
  <c r="Q25" i="33"/>
  <c r="R25" i="33"/>
  <c r="S25" i="33"/>
  <c r="T25" i="33"/>
  <c r="E25" i="33"/>
  <c r="F25" i="33"/>
  <c r="G25" i="33"/>
  <c r="H25" i="33"/>
  <c r="O6" i="34"/>
  <c r="P7" i="34"/>
  <c r="O7" i="34"/>
  <c r="N7" i="34"/>
  <c r="M7" i="34"/>
  <c r="S6" i="34"/>
  <c r="S7" i="34" s="1"/>
  <c r="R6" i="34"/>
  <c r="R7" i="34" s="1"/>
  <c r="Q52" i="33" l="1"/>
  <c r="P52" i="33"/>
  <c r="F50" i="33"/>
  <c r="E50" i="33"/>
  <c r="Q48" i="33"/>
  <c r="P48" i="33"/>
  <c r="O48" i="33"/>
  <c r="I48" i="33"/>
  <c r="K48" i="33"/>
  <c r="J48" i="33"/>
  <c r="T41" i="33"/>
  <c r="T51" i="33" s="1"/>
  <c r="S41" i="33"/>
  <c r="R41" i="33"/>
  <c r="R50" i="33" s="1"/>
  <c r="R54" i="33" s="1"/>
  <c r="Q41" i="33"/>
  <c r="P41" i="33"/>
  <c r="O41" i="33"/>
  <c r="O53" i="33" s="1"/>
  <c r="N41" i="33"/>
  <c r="M41" i="33"/>
  <c r="L41" i="33"/>
  <c r="K41" i="33"/>
  <c r="N43" i="33" s="1"/>
  <c r="J41" i="33"/>
  <c r="I41" i="33"/>
  <c r="M43" i="33" s="1"/>
  <c r="I44" i="33" s="1"/>
  <c r="H41" i="33"/>
  <c r="H49" i="33" s="1"/>
  <c r="G41" i="33"/>
  <c r="G49" i="33" s="1"/>
  <c r="F41" i="33"/>
  <c r="E41" i="33"/>
  <c r="E49" i="33" s="1"/>
  <c r="T7" i="33"/>
  <c r="N19" i="33" l="1"/>
  <c r="M19" i="33"/>
  <c r="E22" i="33" l="1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E19" i="33"/>
  <c r="F19" i="33"/>
  <c r="G19" i="33"/>
  <c r="H19" i="33"/>
  <c r="I19" i="33"/>
  <c r="J19" i="33"/>
  <c r="K19" i="33"/>
  <c r="O19" i="33"/>
  <c r="P19" i="33"/>
  <c r="Q19" i="33"/>
  <c r="R19" i="33"/>
  <c r="S19" i="33"/>
  <c r="T19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O54" i="33"/>
  <c r="P54" i="33"/>
  <c r="Q40" i="33"/>
  <c r="P40" i="33"/>
  <c r="N40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T10" i="33"/>
  <c r="S10" i="33"/>
  <c r="R10" i="33"/>
  <c r="Q10" i="33"/>
  <c r="P10" i="33"/>
  <c r="O10" i="33"/>
  <c r="N10" i="33"/>
  <c r="M10" i="33"/>
  <c r="L10" i="33"/>
  <c r="I10" i="33"/>
  <c r="H10" i="33"/>
  <c r="G10" i="33"/>
  <c r="F10" i="33"/>
  <c r="E10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S43" i="33" l="1"/>
  <c r="T43" i="33"/>
  <c r="L40" i="33"/>
  <c r="R40" i="33"/>
  <c r="O40" i="33"/>
  <c r="G54" i="33"/>
  <c r="T54" i="33"/>
  <c r="N49" i="33"/>
  <c r="N54" i="33" s="1"/>
  <c r="S54" i="33"/>
  <c r="Q54" i="33"/>
  <c r="I40" i="33"/>
  <c r="R42" i="33" l="1"/>
  <c r="I54" i="33"/>
  <c r="L49" i="33"/>
  <c r="L54" i="33" s="1"/>
  <c r="R43" i="33"/>
  <c r="O42" i="33"/>
  <c r="O44" i="33"/>
  <c r="R56" i="33"/>
  <c r="G40" i="33"/>
  <c r="M40" i="33"/>
  <c r="J40" i="33"/>
  <c r="R55" i="33"/>
  <c r="K40" i="33"/>
  <c r="O55" i="33"/>
  <c r="O56" i="33"/>
  <c r="J49" i="33" l="1"/>
  <c r="J54" i="33" s="1"/>
  <c r="M49" i="33"/>
  <c r="M54" i="33" s="1"/>
  <c r="L55" i="33" s="1"/>
  <c r="L42" i="33"/>
  <c r="F54" i="33"/>
  <c r="F40" i="33"/>
  <c r="E54" i="33"/>
  <c r="E55" i="33" s="1"/>
  <c r="E40" i="33"/>
  <c r="H54" i="33"/>
  <c r="H40" i="33"/>
  <c r="F42" i="33" s="1"/>
  <c r="K49" i="33" l="1"/>
  <c r="K54" i="33" s="1"/>
  <c r="I55" i="33" s="1"/>
  <c r="I56" i="33" s="1"/>
  <c r="I42" i="33"/>
  <c r="F55" i="33"/>
  <c r="P6" i="31" l="1"/>
  <c r="O6" i="31"/>
  <c r="P7" i="31"/>
  <c r="O7" i="31"/>
  <c r="N7" i="31"/>
  <c r="M7" i="31"/>
  <c r="S6" i="31"/>
  <c r="S7" i="31" s="1"/>
  <c r="R6" i="31"/>
  <c r="R7" i="31" s="1"/>
  <c r="S6" i="32"/>
  <c r="S7" i="32"/>
  <c r="R7" i="32"/>
  <c r="P7" i="32"/>
  <c r="O7" i="32"/>
  <c r="N7" i="32"/>
  <c r="M7" i="32"/>
  <c r="R6" i="32"/>
  <c r="S7" i="30" l="1"/>
  <c r="P7" i="30"/>
  <c r="O7" i="30"/>
  <c r="N7" i="30"/>
  <c r="M7" i="30"/>
  <c r="R6" i="30"/>
  <c r="R7" i="30" s="1"/>
  <c r="S7" i="29" l="1"/>
  <c r="P7" i="29"/>
  <c r="O7" i="29"/>
  <c r="N7" i="29"/>
  <c r="M7" i="29"/>
  <c r="R6" i="29"/>
  <c r="R7" i="29" s="1"/>
  <c r="S7" i="28"/>
  <c r="R7" i="28"/>
  <c r="P7" i="28"/>
  <c r="O7" i="28"/>
  <c r="N7" i="28"/>
  <c r="M7" i="28"/>
  <c r="R6" i="28"/>
  <c r="R11" i="25" l="1"/>
  <c r="Q11" i="25"/>
  <c r="P11" i="25"/>
  <c r="O11" i="25"/>
  <c r="N11" i="25"/>
  <c r="M11" i="25"/>
  <c r="S10" i="25"/>
  <c r="S11" i="25" s="1"/>
  <c r="L11" i="25"/>
  <c r="K11" i="25"/>
  <c r="N7" i="25" l="1"/>
  <c r="M7" i="25"/>
  <c r="O7" i="25" l="1"/>
  <c r="P7" i="25"/>
  <c r="R6" i="25" l="1"/>
  <c r="R7" i="25" s="1"/>
  <c r="S7" i="25"/>
</calcChain>
</file>

<file path=xl/sharedStrings.xml><?xml version="1.0" encoding="utf-8"?>
<sst xmlns="http://schemas.openxmlformats.org/spreadsheetml/2006/main" count="2962" uniqueCount="1760">
  <si>
    <t>GST-PURCHASES/STOCK TRANSFER FROM TELANGANA-HYD</t>
  </si>
  <si>
    <t>S. No.</t>
  </si>
  <si>
    <t>DC NO.</t>
  </si>
  <si>
    <t>BILL NO.</t>
  </si>
  <si>
    <t>DATE</t>
  </si>
  <si>
    <t>GSTIN NO.</t>
  </si>
  <si>
    <t>PARTY NAME AND ADDRESS</t>
  </si>
  <si>
    <t>PRODUCT NAME</t>
  </si>
  <si>
    <t>HSN CODE</t>
  </si>
  <si>
    <t>UOM</t>
  </si>
  <si>
    <t>QUANTITY</t>
  </si>
  <si>
    <t>RATE</t>
  </si>
  <si>
    <t>TAXABLE VALUE</t>
  </si>
  <si>
    <t>RATE OF TAX</t>
  </si>
  <si>
    <t>TAX AMOUNT</t>
  </si>
  <si>
    <t>TOTAL TAX AMOUNT</t>
  </si>
  <si>
    <t>TOTAL BILL AMOUNT</t>
  </si>
  <si>
    <t>SGST</t>
  </si>
  <si>
    <t>CGST</t>
  </si>
  <si>
    <t>IGST</t>
  </si>
  <si>
    <t>NOS</t>
  </si>
  <si>
    <t>WT.</t>
  </si>
  <si>
    <t>TOTAL</t>
  </si>
  <si>
    <t>GRAND TOTAL</t>
  </si>
  <si>
    <t>OTH</t>
  </si>
  <si>
    <t>DEEPAK GALVANISING AND ENGG.INDS.PVT.LTD. ANDHRA PRADESH -PULIVENDALA-37AAACD9952D3ZJ</t>
  </si>
  <si>
    <t>06BHHPK7592J1ZT</t>
  </si>
  <si>
    <t>DIXIT ROADLINES</t>
  </si>
  <si>
    <t>freight</t>
  </si>
  <si>
    <t>RCM</t>
  </si>
  <si>
    <t xml:space="preserve">  GST-SALES-AUG-2022</t>
  </si>
  <si>
    <t xml:space="preserve">  GST-SALES-JULY-2022</t>
  </si>
  <si>
    <t xml:space="preserve">  GST-SALES-JUNE-2022</t>
  </si>
  <si>
    <t xml:space="preserve">  GST-SALE-MAY-2022</t>
  </si>
  <si>
    <t xml:space="preserve">  GST-SALE-APRL-2022</t>
  </si>
  <si>
    <t>GST-AP-02</t>
  </si>
  <si>
    <t>37AABCT0088P1ZU</t>
  </si>
  <si>
    <t>AP TRANSCO</t>
  </si>
  <si>
    <t>SERVICE</t>
  </si>
  <si>
    <t>GST-AP-01</t>
  </si>
  <si>
    <t>SL.NO.</t>
  </si>
  <si>
    <t>MONTH</t>
  </si>
  <si>
    <t>DATE OF CLAIM</t>
  </si>
  <si>
    <t>TYPE OF CREDIT</t>
  </si>
  <si>
    <t>GST PAYABLE</t>
  </si>
  <si>
    <t>ITC CLAIMED</t>
  </si>
  <si>
    <t>GST PAID THROUGH ITC</t>
  </si>
  <si>
    <t>GST  PAID THROUGH CASH</t>
  </si>
  <si>
    <t>CLOSING BALANCE</t>
  </si>
  <si>
    <t>TAXABLEVALUE</t>
  </si>
  <si>
    <t>VALUE</t>
  </si>
  <si>
    <t>OPENING BALANCE</t>
  </si>
  <si>
    <t>ITC</t>
  </si>
  <si>
    <t>TDS</t>
  </si>
  <si>
    <t>NET ITC CLAIMED</t>
  </si>
  <si>
    <t>CUMULATIVE TOTAL</t>
  </si>
  <si>
    <t>PARTICULARS</t>
  </si>
  <si>
    <t>ITC DEBITED</t>
  </si>
  <si>
    <t>SALES</t>
  </si>
  <si>
    <t>TDS COLLECTION</t>
  </si>
  <si>
    <t>CASH DEPOSITS</t>
  </si>
  <si>
    <t>CASH/TDS-DEPOSIT</t>
  </si>
  <si>
    <t>ABSTRACT FOR THE YEAR 2022-23</t>
  </si>
  <si>
    <t>DEPOSITS</t>
  </si>
  <si>
    <t>APRL-22</t>
  </si>
  <si>
    <t>interest</t>
  </si>
  <si>
    <t>CASH DEBITED</t>
  </si>
  <si>
    <t>GSTR-3B INTEREST</t>
  </si>
  <si>
    <t>ANDHRA PRADESH  YEARLY -  FOR THE YEAR 2022-23</t>
  </si>
  <si>
    <t xml:space="preserve">  GST-SALES-SEPT-2022</t>
  </si>
  <si>
    <t xml:space="preserve">  GST-SALES-OCT-2022</t>
  </si>
  <si>
    <t>GST-AP-03</t>
  </si>
  <si>
    <t xml:space="preserve">CGST TS </t>
  </si>
  <si>
    <t xml:space="preserve">Voucher No          </t>
  </si>
  <si>
    <t xml:space="preserve">Date        </t>
  </si>
  <si>
    <t xml:space="preserve">Cheque No </t>
  </si>
  <si>
    <t xml:space="preserve">Name                          </t>
  </si>
  <si>
    <t xml:space="preserve">          Debit</t>
  </si>
  <si>
    <t xml:space="preserve">         Credit</t>
  </si>
  <si>
    <t xml:space="preserve">           Balance</t>
  </si>
  <si>
    <t xml:space="preserve">Narration                                                                                           </t>
  </si>
  <si>
    <t>cr.</t>
  </si>
  <si>
    <t>Mar-2022-deposit in Aprl</t>
  </si>
  <si>
    <t>net opening -focus</t>
  </si>
  <si>
    <t>JE:APR-1</t>
  </si>
  <si>
    <t>Dinesh Electricals</t>
  </si>
  <si>
    <t>76,22,925.42Cr</t>
  </si>
  <si>
    <t>Being purchase of AB21G Apex 4ltr qty-2nos@1076.27/- against billno- 1 dated-1-4-2022</t>
  </si>
  <si>
    <t>JE:APR-3</t>
  </si>
  <si>
    <t>Jio- RJIL900290376564</t>
  </si>
  <si>
    <t>76,22,772.92Cr</t>
  </si>
  <si>
    <t>Being telephone charges for Jio post paid for the month of March 2022 against billno- C36e2223000031</t>
  </si>
  <si>
    <t>Svs:GST-SER-01</t>
  </si>
  <si>
    <t>Venkateshwara Polymers</t>
  </si>
  <si>
    <t>76,24,360.16Cr</t>
  </si>
  <si>
    <t>Pug:APR-1</t>
  </si>
  <si>
    <t>Baba Gas Agency</t>
  </si>
  <si>
    <t>76,24,180.16Cr</t>
  </si>
  <si>
    <t>Purchase of LPG Gas 1no@2000/- inv no-13 dated 6-4-2022</t>
  </si>
  <si>
    <t>JE:APR-7</t>
  </si>
  <si>
    <t>Vidyut Industrial Corporation</t>
  </si>
  <si>
    <t>76,21,802.66Cr</t>
  </si>
  <si>
    <t>Being purchase of cable qty-215@182.20/- against billno- 140 dated-6-4-2022</t>
  </si>
  <si>
    <t>Svs:GST-SER-02</t>
  </si>
  <si>
    <t>R.A. Chem Pharma Ltd.- 40230 S</t>
  </si>
  <si>
    <t>77,03,851.88Cr</t>
  </si>
  <si>
    <t>Rental for April 2022</t>
  </si>
  <si>
    <t>Svs:GST-SER-03</t>
  </si>
  <si>
    <t>Ultratech Cement Limited (Birl</t>
  </si>
  <si>
    <t>77,17,997.35Cr</t>
  </si>
  <si>
    <t>Rental charges for April 2022</t>
  </si>
  <si>
    <t>Svs:GST-SER-04</t>
  </si>
  <si>
    <t>R.A. Chem Pharma Ltd. - 3600 S</t>
  </si>
  <si>
    <t>77,24,345.27Cr</t>
  </si>
  <si>
    <t>Svs:GST-SER-05</t>
  </si>
  <si>
    <t>Varanous Labs Pvt. Ltd. (1st F</t>
  </si>
  <si>
    <t>77,26,061.30Cr</t>
  </si>
  <si>
    <t>Svs:GST-SER-06</t>
  </si>
  <si>
    <t>Varanous Labs Pvt. Ltd. (2nd F</t>
  </si>
  <si>
    <t>77,40,218.30Cr</t>
  </si>
  <si>
    <t>Svs:GST-SER-07</t>
  </si>
  <si>
    <t>77,50,118.30Cr</t>
  </si>
  <si>
    <t>Svs:GST-SER-08</t>
  </si>
  <si>
    <t>Cemcon Rubber Pvt. Ltd.</t>
  </si>
  <si>
    <t>77,50,995.26Cr</t>
  </si>
  <si>
    <t>April'2022</t>
  </si>
  <si>
    <t>Svs:GST-SER-09</t>
  </si>
  <si>
    <t>ABJ Rub Metallico</t>
  </si>
  <si>
    <t>77,51,872.22Cr</t>
  </si>
  <si>
    <t>Svs:GST-SER-10</t>
  </si>
  <si>
    <t>77,52,471.17Cr</t>
  </si>
  <si>
    <t>Svs:GST-SER-11</t>
  </si>
  <si>
    <t>Ameenji Rubbers Pvt. Ltd.</t>
  </si>
  <si>
    <t>77,59,486.49Cr</t>
  </si>
  <si>
    <t>Svs:GST-SER-12</t>
  </si>
  <si>
    <t>Indus Towers Limited</t>
  </si>
  <si>
    <t>77,62,186.49Cr</t>
  </si>
  <si>
    <t>Svs:GST-SER-13</t>
  </si>
  <si>
    <t>Abiocis Bio Science Pvt Ltd</t>
  </si>
  <si>
    <t>77,67,086.99Cr</t>
  </si>
  <si>
    <t>Svs:GST-SER-14</t>
  </si>
  <si>
    <t>Canbara Industries Pvt. Ltd.</t>
  </si>
  <si>
    <t>77,75,737.79Cr</t>
  </si>
  <si>
    <t>Svs:GST-SER-15</t>
  </si>
  <si>
    <t>Anu Structurals LLP</t>
  </si>
  <si>
    <t>78,18,262.79Cr</t>
  </si>
  <si>
    <t>Svs:GST-SER-16</t>
  </si>
  <si>
    <t>Aadeshwara NonWovens</t>
  </si>
  <si>
    <t>78,23,608.79Cr</t>
  </si>
  <si>
    <t>Svs:GST-SER-17</t>
  </si>
  <si>
    <t>Innovir Biosciences Pvt. Ltd.</t>
  </si>
  <si>
    <t>78,25,260.29Cr</t>
  </si>
  <si>
    <t>Svs:GST-SER-18</t>
  </si>
  <si>
    <t>Phoenix Medicare</t>
  </si>
  <si>
    <t>78,28,230.29Cr</t>
  </si>
  <si>
    <t>Svs:GST-SER-19</t>
  </si>
  <si>
    <t>78,31,650.29Cr</t>
  </si>
  <si>
    <t>Svs:GST-SER-20</t>
  </si>
  <si>
    <t>78,33,990.29Cr</t>
  </si>
  <si>
    <t>Svs:GST-SER-21</t>
  </si>
  <si>
    <t>Sri Laxmi Waste Papers</t>
  </si>
  <si>
    <t>78,35,207.99Cr</t>
  </si>
  <si>
    <t>Svs:GST-SER-22</t>
  </si>
  <si>
    <t xml:space="preserve">Anu Structurals LLP (Effluent </t>
  </si>
  <si>
    <t>78,35,686.79Cr</t>
  </si>
  <si>
    <t>April"2022</t>
  </si>
  <si>
    <t>Svs:GST-SER-23</t>
  </si>
  <si>
    <t>78,35,992.79Cr</t>
  </si>
  <si>
    <t>Transport Reimbursement charges</t>
  </si>
  <si>
    <t>JE:APR-8</t>
  </si>
  <si>
    <t>Shades (The Industrial Paint S</t>
  </si>
  <si>
    <t>78,34,673.99Cr</t>
  </si>
  <si>
    <t>Being purchase of 20ltrs apex white qty-3tin@4884.46/- against billno-92 dated-7-4-2022</t>
  </si>
  <si>
    <t>JE:APR-10</t>
  </si>
  <si>
    <t>78,34,117.19Cr</t>
  </si>
  <si>
    <t>Being purchase of apex white qty-24ltrs@257.78/-against billno- 127 dated-9-4-2022</t>
  </si>
  <si>
    <t>JE:APR-11</t>
  </si>
  <si>
    <t>Human Marketing</t>
  </si>
  <si>
    <t>78,31,760.31Cr</t>
  </si>
  <si>
    <t xml:space="preserve">Being purchase of LED lighting fixture qty-15nos@1435/-LED wall qty-5nos@1850/- etx against billno- </t>
  </si>
  <si>
    <t>JE:APR-12</t>
  </si>
  <si>
    <t>Naulakha Refrigeration</t>
  </si>
  <si>
    <t>78,31,413.08Cr</t>
  </si>
  <si>
    <t>Being purchase of copper tube qty-6mtr@260/- etc vide inv no- 43 dated- 9-4-2022</t>
  </si>
  <si>
    <t>JE:APR-13</t>
  </si>
  <si>
    <t>Sri Venkatasai Electricals</t>
  </si>
  <si>
    <t>78,24,933.08Cr</t>
  </si>
  <si>
    <t>Being purchase of indoor DB pannel 400A qty-1no@72000/- against billno- 01 dated- 9-4-2022</t>
  </si>
  <si>
    <t>BP:HD-APR-34</t>
  </si>
  <si>
    <t>E-Net</t>
  </si>
  <si>
    <t>HDFC Bank Ltd - Loan A/c</t>
  </si>
  <si>
    <t>78,24,708.08Cr</t>
  </si>
  <si>
    <t>Being payment for CGST TS</t>
  </si>
  <si>
    <t>JE:APR-14</t>
  </si>
  <si>
    <t>Pretty Soft Wisdom</t>
  </si>
  <si>
    <t>78,24,498.33Cr</t>
  </si>
  <si>
    <t>Being quick seal services qty-1no@2330.50/- against billno-PSW/04/004 dated-11-4-2022</t>
  </si>
  <si>
    <t>JE:APR-19</t>
  </si>
  <si>
    <t>78,23,634.79Cr</t>
  </si>
  <si>
    <t>Being telephone charges for jio prepaid qty-17nos@666/- against billno- 523500086331 dated-13-4-2022</t>
  </si>
  <si>
    <t>JE:APR-21</t>
  </si>
  <si>
    <t>National Industry Needs</t>
  </si>
  <si>
    <t>78,22,177.98Cr</t>
  </si>
  <si>
    <t>Being purchase of PPropes 24mm 115.82@210/- against billno-A00086 dated-13-4-2022</t>
  </si>
  <si>
    <t>JE:APR-27</t>
  </si>
  <si>
    <t>78,20,739.56Cr</t>
  </si>
  <si>
    <t>Being purchase of PP Rope 24mm qty-114.16kgs@#210/- against billno- A00099 dated 15-4-2022</t>
  </si>
  <si>
    <t>JE:APR-28</t>
  </si>
  <si>
    <t>78,19,793.80Cr</t>
  </si>
  <si>
    <t>Being purchase of paint damp proof qty-1tin@1008.47/-ertc against billno- 249 dated-18-4-2022</t>
  </si>
  <si>
    <t>JE:APR-31</t>
  </si>
  <si>
    <t>78,19,732.02Cr</t>
  </si>
  <si>
    <t>Being purchase of paint etc against billno- 268 dated 19-4-2022</t>
  </si>
  <si>
    <t>CP:APR-61</t>
  </si>
  <si>
    <t>Cash A/c.</t>
  </si>
  <si>
    <t>78,19,618.52Cr</t>
  </si>
  <si>
    <t>Being purchase of Sudhakar PVC Pipes qty-13nos@91.53/- and bend qty-6nos@11.02/- against billno- 162</t>
  </si>
  <si>
    <t>BP:HD-APR-77</t>
  </si>
  <si>
    <t>64,97,677.52Cr</t>
  </si>
  <si>
    <t>Being SGST TS and CGST TS for the month of March 2022</t>
  </si>
  <si>
    <t>JE:APR-32</t>
  </si>
  <si>
    <t>Talwar Electrical &amp; Engg. Co.,</t>
  </si>
  <si>
    <t>64,97,458.06Cr</t>
  </si>
  <si>
    <t>Being purchase of industrial cable qty-1BDl@2438.40/- vide billno- 641 dated- 22-4-2022</t>
  </si>
  <si>
    <t>JE:APR-41</t>
  </si>
  <si>
    <t>Patel &amp; Co.</t>
  </si>
  <si>
    <t>64,94,176.81Cr</t>
  </si>
  <si>
    <t>Being purchase of cement qty-80@292.97/- against billno- 124 dated-28-4-2022</t>
  </si>
  <si>
    <t>Pug:APR-2</t>
  </si>
  <si>
    <t>Somani Ispat Pvt. Ltd.</t>
  </si>
  <si>
    <t>64,90,825.21Cr</t>
  </si>
  <si>
    <t>Pur of MS plate qty- 049mts@76000/- Inv no- 387 dt-30-4-22</t>
  </si>
  <si>
    <t>64,90,814.18Cr</t>
  </si>
  <si>
    <t>Pug:APR-3</t>
  </si>
  <si>
    <t>SB Gases And Equipments</t>
  </si>
  <si>
    <t>64,90,589.18Cr</t>
  </si>
  <si>
    <t>Pur of OXygen Gas qty-10nos@250/- Invno- 21 dt-30-4-22</t>
  </si>
  <si>
    <t>Pug:APR-4</t>
  </si>
  <si>
    <t>Raman Trading Company</t>
  </si>
  <si>
    <t>64,90,539.68Cr</t>
  </si>
  <si>
    <t>Purchase of Grindingwirewheel qty-1pcs@550/- Inv no-2201537</t>
  </si>
  <si>
    <t>Pug:APR-5</t>
  </si>
  <si>
    <t>64,90,314.68Cr</t>
  </si>
  <si>
    <t>Pur of Oxygen Gas qtry-10no@250/- gas qty-1@2000/-Invno-161</t>
  </si>
  <si>
    <t>64,90,134.68Cr</t>
  </si>
  <si>
    <t>JE:APR-42</t>
  </si>
  <si>
    <t>Agarwal Steel Industries (Weig</t>
  </si>
  <si>
    <t>64,90,027.68Cr</t>
  </si>
  <si>
    <t>Being weighment charges for dcm qty-12no@80/- and TATA Ace qty-3no@60/-auto qty-1no@50 against billn</t>
  </si>
  <si>
    <t>JE:APR-43</t>
  </si>
  <si>
    <t>TRIG Detectives Pvt Ltd.</t>
  </si>
  <si>
    <t>64,87,543.68Cr</t>
  </si>
  <si>
    <t>Being security service charges for the month of April 2022vide billno-2 dated-30-4-2022</t>
  </si>
  <si>
    <t>JE:APR-54</t>
  </si>
  <si>
    <t>Murali Krishna Transport</t>
  </si>
  <si>
    <t>64,87,237.68Cr</t>
  </si>
  <si>
    <t>Being transportation charges for effluent water qty-2nos@1700/- against billo-112dated 30-4-2022</t>
  </si>
  <si>
    <t>JE:APR-60</t>
  </si>
  <si>
    <t>Manjeet &amp; Kiran Associates LLP</t>
  </si>
  <si>
    <t>64,85,077.68Cr</t>
  </si>
  <si>
    <t>Being professional charges of ROC compliance for FY 2021-21 vide billno- 150 dated 21-2-2022</t>
  </si>
  <si>
    <t>JE:APR-107</t>
  </si>
  <si>
    <t>BSNL - 040 - 29803464</t>
  </si>
  <si>
    <t xml:space="preserve"> </t>
  </si>
  <si>
    <t>64,84,560.43Cr</t>
  </si>
  <si>
    <t>Being internet charges for 6 months vide billno- SDCTS0016035655 dt 3-4-2022</t>
  </si>
  <si>
    <t>BP:HD-MAY-106</t>
  </si>
  <si>
    <t>Pug:MAR-31</t>
  </si>
  <si>
    <t>Gayathri Infra concrete</t>
  </si>
  <si>
    <t>FOCUS-MAR-22</t>
  </si>
  <si>
    <t>JE:MAR-90</t>
  </si>
  <si>
    <t>S V Enterprises</t>
  </si>
  <si>
    <t>JE:MAR-67</t>
  </si>
  <si>
    <t>JE:MAR-69</t>
  </si>
  <si>
    <t>Vidhuth Industrial Corp</t>
  </si>
  <si>
    <t>JE:MAR-170</t>
  </si>
  <si>
    <t>shikag engg</t>
  </si>
  <si>
    <t>JE:MAR-148</t>
  </si>
  <si>
    <t>Dinesh electrical</t>
  </si>
  <si>
    <t>JE:MAR-172</t>
  </si>
  <si>
    <t>Pug:MAR-34</t>
  </si>
  <si>
    <t>sai ganesh</t>
  </si>
  <si>
    <t>JE:FEB-115</t>
  </si>
  <si>
    <t>MURALI KRISHNA TRANSPORT</t>
  </si>
  <si>
    <t>JE:APR-119</t>
  </si>
  <si>
    <t>P V R SYSTEMS</t>
  </si>
  <si>
    <t>JE:APR-117</t>
  </si>
  <si>
    <t>BHARTI AIRTEL LIMITED</t>
  </si>
  <si>
    <t>JE:APR-120</t>
  </si>
  <si>
    <t>Dagliya and Company</t>
  </si>
  <si>
    <t>JE:APR-118</t>
  </si>
  <si>
    <t>INTER GLOBE AVIATION LTD</t>
  </si>
  <si>
    <t>JE:APR-116</t>
  </si>
  <si>
    <t>ROUND OFF</t>
  </si>
  <si>
    <t>JE:APR-114</t>
  </si>
  <si>
    <t xml:space="preserve">ITC REVERSED </t>
  </si>
  <si>
    <t>ITC REVERSED VIDE PARTY  CREDIT NOTE NO.TS2222304AA04667 DT.04/04/2022 OF INTER GLOBE AVIATION</t>
  </si>
  <si>
    <t>JE:APR-115</t>
  </si>
  <si>
    <t>ITC REVERSED VIDE PARTY  CREDIT NOTE NO.TS2222304AA17042DT.13/04/2022 OF INTER GLOBE AVIATION</t>
  </si>
  <si>
    <t>JE:APR-121</t>
  </si>
  <si>
    <t>IGST ADJUSTED WITH CGST</t>
  </si>
  <si>
    <t>Svs:GST-SER-24</t>
  </si>
  <si>
    <t>64,90,908.31Cr</t>
  </si>
  <si>
    <t>Rent for May 2022</t>
  </si>
  <si>
    <t>Svs:GST-SER-25</t>
  </si>
  <si>
    <t>65,72,957.53Cr</t>
  </si>
  <si>
    <t>Rental charges for May 2022</t>
  </si>
  <si>
    <t>Svs:GST-SER-26</t>
  </si>
  <si>
    <t>65,87,103.00Cr</t>
  </si>
  <si>
    <t>Svs:GST-SER-27</t>
  </si>
  <si>
    <t>65,88,690.24Cr</t>
  </si>
  <si>
    <t>Svs:GST-SER-28</t>
  </si>
  <si>
    <t>65,90,391.60Cr</t>
  </si>
  <si>
    <t>Svs:GST-SER-29</t>
  </si>
  <si>
    <t>66,04,548.60Cr</t>
  </si>
  <si>
    <t>Svs:GST-SER-30</t>
  </si>
  <si>
    <t>66,14,448.60Cr</t>
  </si>
  <si>
    <t>Svs:GST-SER-31</t>
  </si>
  <si>
    <t>66,15,325.56Cr</t>
  </si>
  <si>
    <t>Svs:GST-SER-32</t>
  </si>
  <si>
    <t>66,16,202.52Cr</t>
  </si>
  <si>
    <t>Svs:GST-SER-33</t>
  </si>
  <si>
    <t>66,16,801.47Cr</t>
  </si>
  <si>
    <t>Svs:GST-SER-34</t>
  </si>
  <si>
    <t>66,23,816.79Cr</t>
  </si>
  <si>
    <t>Svs:GST-SER-35</t>
  </si>
  <si>
    <t>66,26,516.79Cr</t>
  </si>
  <si>
    <t>Svs:GST-SER-36</t>
  </si>
  <si>
    <t>66,31,417.29Cr</t>
  </si>
  <si>
    <t>Svs:GST-SER-37</t>
  </si>
  <si>
    <t>66,40,068.09Cr</t>
  </si>
  <si>
    <t>Svs:GST-SER-38</t>
  </si>
  <si>
    <t>66,82,593.09Cr</t>
  </si>
  <si>
    <t>Svs:GST-SER-39</t>
  </si>
  <si>
    <t>66,87,939.09Cr</t>
  </si>
  <si>
    <t>Svs:GST-SER-40</t>
  </si>
  <si>
    <t>66,89,590.59Cr</t>
  </si>
  <si>
    <t>Svs:GST-SER-41</t>
  </si>
  <si>
    <t>66,92,560.59Cr</t>
  </si>
  <si>
    <t>Svs:GST-SER-42</t>
  </si>
  <si>
    <t>66,95,980.59Cr</t>
  </si>
  <si>
    <t>Svs:GST-SER-43</t>
  </si>
  <si>
    <t>66,96,003.09Cr</t>
  </si>
  <si>
    <t>Svs:GST-SER-44</t>
  </si>
  <si>
    <t>66,97,220.79Cr</t>
  </si>
  <si>
    <t>Svs:GST-SER-45</t>
  </si>
  <si>
    <t>66,97,699.59Cr</t>
  </si>
  <si>
    <t>Svs:GST-SER-46</t>
  </si>
  <si>
    <t>66,98,005.59Cr</t>
  </si>
  <si>
    <t>Reimbersment Effluent Charges</t>
  </si>
  <si>
    <t>JE:MAY-2</t>
  </si>
  <si>
    <t xml:space="preserve">Mana Effluent Treatment Plant </t>
  </si>
  <si>
    <t>66,97,526.79Cr</t>
  </si>
  <si>
    <t>Being effluent treatment charges cod 0-5000 qty-40KL@210/- vide billno-42dated 2-5-2022</t>
  </si>
  <si>
    <t>JE:MAY-6</t>
  </si>
  <si>
    <t>Shikag's Engineering Labs Pvt.</t>
  </si>
  <si>
    <t>66,97,449.79Cr</t>
  </si>
  <si>
    <t>Being testing charges for bend qty-3nos@165/- and tensile qty-3nos@220/- vide billno- 90</t>
  </si>
  <si>
    <t>Pug:MAY-1</t>
  </si>
  <si>
    <t>Rayalaseema Steel Re-Rolling M</t>
  </si>
  <si>
    <t>66,92,724.79Cr</t>
  </si>
  <si>
    <t>Pur of MS Angles qty-6.930mts Inv no- 164 dt 4-5-22</t>
  </si>
  <si>
    <t>66,82,968.61Cr</t>
  </si>
  <si>
    <t>66,58,304.11Cr</t>
  </si>
  <si>
    <t>JE:MAY-8</t>
  </si>
  <si>
    <t>66,57,853.61Cr</t>
  </si>
  <si>
    <t>Being testing charges for bend qty-7nos@165/-chemical analysis qty-7nos@330/- viode bill no - 666 da</t>
  </si>
  <si>
    <t>JE:MAY-10</t>
  </si>
  <si>
    <t>PVR Systems</t>
  </si>
  <si>
    <t>66,57,829.50Cr</t>
  </si>
  <si>
    <t>Being purchase of D link Key stone cat6 qty-2nos@135.59/- vide billno- 180 dated- 11-5-2022</t>
  </si>
  <si>
    <t>JE:MAY-15</t>
  </si>
  <si>
    <t>66,54,153.23Cr</t>
  </si>
  <si>
    <t>Being purchase of desktop dell Vostro 3681 qty-1no@35593.22/- monitor dell qty-1no@4661/- etc vide b</t>
  </si>
  <si>
    <t>JE:MAY-16</t>
  </si>
  <si>
    <t>66,53,523.23Cr</t>
  </si>
  <si>
    <t>Being purchase of Socket qty-1no@7000/- vide billno- B000562dated- 16-5-2022</t>
  </si>
  <si>
    <t>BP:CB-MAY-1</t>
  </si>
  <si>
    <t xml:space="preserve">Statement </t>
  </si>
  <si>
    <t>Canara Bank - Loan A/c</t>
  </si>
  <si>
    <t>66,53,469.23Cr</t>
  </si>
  <si>
    <t>Being BG Amendment charges against BG No- 523GPGE2104750002 and GSt</t>
  </si>
  <si>
    <t>BP:CB-MAY-2</t>
  </si>
  <si>
    <t>66,53,460.23Cr</t>
  </si>
  <si>
    <t>Being BG Amendment charges against BG No - 523GPGE210475002 and GST charges debited by bank</t>
  </si>
  <si>
    <t>BP:CB-MAY-4</t>
  </si>
  <si>
    <t>66,53,406.23Cr</t>
  </si>
  <si>
    <t>Being tax on Bg against BG No 523GPGE210475002</t>
  </si>
  <si>
    <t>BP:CB-MAY-5</t>
  </si>
  <si>
    <t>Statement</t>
  </si>
  <si>
    <t>66,53,352.23Cr</t>
  </si>
  <si>
    <t>Being LC opening expenses incurred against BG No- 523GPGE210475002</t>
  </si>
  <si>
    <t>Pug:MAY-2</t>
  </si>
  <si>
    <t>Radha Steel</t>
  </si>
  <si>
    <t>66,43,254.23Cr</t>
  </si>
  <si>
    <t>Pur of TMT Bars qty-19.140mts Inv no- 669 dt 17-5-22</t>
  </si>
  <si>
    <t>65,76,161.93Cr</t>
  </si>
  <si>
    <t>65,45,100.68Cr</t>
  </si>
  <si>
    <t>JE:MAY-22</t>
  </si>
  <si>
    <t>65,43,948.99Cr</t>
  </si>
  <si>
    <t>Being purchase of Paint qty-2 tins@5423/- CR thinner qtyu-2tin@974/- vide billno- 670 dated 18-5-202</t>
  </si>
  <si>
    <t>JE:MAY-23</t>
  </si>
  <si>
    <t>65,43,148.14Cr</t>
  </si>
  <si>
    <t>Being purchase of moniter dell qty-1no@8898.31/- vide billno- 0220 dated- 18-5-2022</t>
  </si>
  <si>
    <t>BP:CB-MAY-9</t>
  </si>
  <si>
    <t>65,43,094.14Cr</t>
  </si>
  <si>
    <t>Being BG Amendment charges debited by bank agaisnt BG No 523GPGE2104750</t>
  </si>
  <si>
    <t>BP:CB-MAY-10</t>
  </si>
  <si>
    <t>65,43,085.14Cr</t>
  </si>
  <si>
    <t>Being BG amendment charges against BG No 523GPGE210475004</t>
  </si>
  <si>
    <t>BP:CB-MAY-11</t>
  </si>
  <si>
    <t>65,43,076.14Cr</t>
  </si>
  <si>
    <t>Being BG amendment charges against BG No 523GPGE210475001</t>
  </si>
  <si>
    <t>BP:CB-MAY-12</t>
  </si>
  <si>
    <t>65,43,022.14Cr</t>
  </si>
  <si>
    <t>Being tax on Bg against BG No 523GPGE210475001</t>
  </si>
  <si>
    <t>BP:CB-MAY-13</t>
  </si>
  <si>
    <t>65,42,968.14Cr</t>
  </si>
  <si>
    <t>Being tax on Bg against Bg No -523GPGE210475001</t>
  </si>
  <si>
    <t>BP:CB-MAY-14</t>
  </si>
  <si>
    <t>65,42,914.14Cr</t>
  </si>
  <si>
    <t>Being tax on Bg against Bg no 523GPGE210475001</t>
  </si>
  <si>
    <t>BP:CB-MAY-15</t>
  </si>
  <si>
    <t>65,42,860.14Cr</t>
  </si>
  <si>
    <t>Being tax on BG against Bg No 523GPGE210475001</t>
  </si>
  <si>
    <t>BP:CB-MAY-16</t>
  </si>
  <si>
    <t>65,42,806.14Cr</t>
  </si>
  <si>
    <t>E-net</t>
  </si>
  <si>
    <t>64,11,849.14Cr</t>
  </si>
  <si>
    <t>Being payment for GST TS for the month of April 2022</t>
  </si>
  <si>
    <t>Pug:MAY-3</t>
  </si>
  <si>
    <t>J.K.Steel Corporation</t>
  </si>
  <si>
    <t>64,07,607.89Cr</t>
  </si>
  <si>
    <t>Purof20mm qty-0.725@65000/- 25mm-0.690MTS@65000/-Invn11035</t>
  </si>
  <si>
    <t>64,03,571.39Cr</t>
  </si>
  <si>
    <t>64,03,341.44Cr</t>
  </si>
  <si>
    <t>JE:MAY-29</t>
  </si>
  <si>
    <t>Sri Tirupthi Timer Depot</t>
  </si>
  <si>
    <t>64,03,170.44Cr</t>
  </si>
  <si>
    <t>Being purchase of timber qty-200nos@9.52/- vide billno-008 dated- 26-5-2022</t>
  </si>
  <si>
    <t>Pug:MAY-5</t>
  </si>
  <si>
    <t>64,02,789.11Cr</t>
  </si>
  <si>
    <t>Pur of Oxygen gas qty-2nos@2118.50/-Inv no- 358 dt- 27-5-22</t>
  </si>
  <si>
    <t>Pug:MAY-6</t>
  </si>
  <si>
    <t>Swastik Vishaka Steels Pvt. Lt</t>
  </si>
  <si>
    <t>62,99,116.31Cr</t>
  </si>
  <si>
    <t>Pur of TMT Bars qty-19.360mts@59500/-et vinvno- 120</t>
  </si>
  <si>
    <t>62,92,411.31Cr</t>
  </si>
  <si>
    <t>Pug:MAY-7</t>
  </si>
  <si>
    <t>62,68,961.20Cr</t>
  </si>
  <si>
    <t>Pur of Cement PPC qty-640bags@261.72/- vinvno-119dt 27-5-22</t>
  </si>
  <si>
    <t>Pug:MAY-8</t>
  </si>
  <si>
    <t>62,49,547.40Cr</t>
  </si>
  <si>
    <t>Pur of cement qty-500bags@277.34/- vinvno- 126 dt 28-5-22</t>
  </si>
  <si>
    <t>Sag:GST-TS-01</t>
  </si>
  <si>
    <t>Loyal Designs</t>
  </si>
  <si>
    <t>62,49,982.40Cr</t>
  </si>
  <si>
    <t>62,50,432.40Cr</t>
  </si>
  <si>
    <t>62,53,908.40Cr</t>
  </si>
  <si>
    <t>62,77,438.40Cr</t>
  </si>
  <si>
    <t>62,83,676.40Cr</t>
  </si>
  <si>
    <t>JE:MAY-31</t>
  </si>
  <si>
    <t>Deccan Traders</t>
  </si>
  <si>
    <t>62,83,226.40Cr</t>
  </si>
  <si>
    <t>Being purchase of Zinc metal qty-25nos@200/- vide billno- 088 dated 30-5-2022</t>
  </si>
  <si>
    <t>Pug:MAY-9</t>
  </si>
  <si>
    <t>Sai Ganesh Infra Concrete</t>
  </si>
  <si>
    <t>62,71,616.40Cr</t>
  </si>
  <si>
    <t>Pur od RMC M-20 qty-30m3@4300/-vinvno-019 dt 31-5-22</t>
  </si>
  <si>
    <t>Pug:MAY-10</t>
  </si>
  <si>
    <t>62,71,391.40Cr</t>
  </si>
  <si>
    <t>Pur of Oxygen gas qty-10no@250/-vinvno-67 dt 31-5-22</t>
  </si>
  <si>
    <t>Pug:MAY-11</t>
  </si>
  <si>
    <t>62,71,053.90Cr</t>
  </si>
  <si>
    <t>Pur of Oxygen gas qty-15no@250/-vinvno-403 dt 31-5-22</t>
  </si>
  <si>
    <t>JE:MAY-35</t>
  </si>
  <si>
    <t>62,70,747.90Cr</t>
  </si>
  <si>
    <t>Being transporation charges for effluent water qty-2no@1700/- vide billno- 304 dated 31-5-2022</t>
  </si>
  <si>
    <t>JE:MAY-37</t>
  </si>
  <si>
    <t>62,69,397.90Cr</t>
  </si>
  <si>
    <t>Being testing charges for mix design qty-1No@15000/- vide billno-935 dated 26-5-2022</t>
  </si>
  <si>
    <t>JE:MAY-41</t>
  </si>
  <si>
    <t>62,66,913.90Cr</t>
  </si>
  <si>
    <t>Beinmg security service charges for the month of May 2022 visde billno-62 dated 31-5-2022</t>
  </si>
  <si>
    <t>JE:MAY-42</t>
  </si>
  <si>
    <t>Anu Structurals LLP (Job Work)</t>
  </si>
  <si>
    <t>62,66,795.64Cr</t>
  </si>
  <si>
    <t>Being labour charges for Galvanising qty-0.730mts@2700/- vide billno-ANUJ024 dated 30-5-2022</t>
  </si>
  <si>
    <t>JE:MAY-44</t>
  </si>
  <si>
    <t>62,66,718.14Cr</t>
  </si>
  <si>
    <t>Being weighment charges for the month of May 2022 vide billno- 7 dated 31-5-2022</t>
  </si>
  <si>
    <t>JE:MAY-58</t>
  </si>
  <si>
    <t>Amazon</t>
  </si>
  <si>
    <t>62,66,695.41Cr</t>
  </si>
  <si>
    <t>Being Purchase of rts rfid blocking credit card qty-1@252/- vide billno-1@252/- vide billno- 5909 dt</t>
  </si>
  <si>
    <t>JE:MAY-59</t>
  </si>
  <si>
    <t>62,66,676.35Cr</t>
  </si>
  <si>
    <t>Being purchase of maped essential soft qty-2no@105.48/- vide billno512528 dated 10-5-2022</t>
  </si>
  <si>
    <t>JE:MAY-61</t>
  </si>
  <si>
    <t>62,66,655.07Cr</t>
  </si>
  <si>
    <t xml:space="preserve">Being purchase of ElValumium qty-1no@@236.44/- vide billno- 10435dated- 18-5-2022 at Cocoblu Retail </t>
  </si>
  <si>
    <t>JE:MAY-62</t>
  </si>
  <si>
    <t>62,66,503.29Cr</t>
  </si>
  <si>
    <t>Being purchase of Vaya luxe tray qty-1No@1686 vide billno- 345 dated- 19-5-2022</t>
  </si>
  <si>
    <t>JE:MAY-63</t>
  </si>
  <si>
    <t>62,66,475.15Cr</t>
  </si>
  <si>
    <t>Being purchase of Merayo3 compartment metal qty-1no@353 dated- 19-5-2022</t>
  </si>
  <si>
    <t>JE:MAY-64</t>
  </si>
  <si>
    <t>62,66,452.27Cr</t>
  </si>
  <si>
    <t>Being purchase of Uniball qwik qty-1no@254/- vide billno- 584983 dated-23-5-2022 at Cocoblu retail l</t>
  </si>
  <si>
    <t>JE:MAY-65</t>
  </si>
  <si>
    <t>62,66,437.09Cr</t>
  </si>
  <si>
    <t>Being purchase of lapster 3 in 1 screen qty-1no@2168.64/- vide billno- 683089 dated- 24-5-2022 at AP</t>
  </si>
  <si>
    <t>JE:MAY-66</t>
  </si>
  <si>
    <t>62,66,316.51Cr</t>
  </si>
  <si>
    <t xml:space="preserve">Being purchase of dell wireless mouse qty-1no@1339/- vide billno- 72563 dated- 30-5-2022 at Appario </t>
  </si>
  <si>
    <t>JE:MAY-109</t>
  </si>
  <si>
    <t>62,66,306.16Cr</t>
  </si>
  <si>
    <t xml:space="preserve">Being internet charges for telephone vide Phone no- 040-29803464 against billno- SDCTS0016248175 dt </t>
  </si>
  <si>
    <t>JE-MAY-112</t>
  </si>
  <si>
    <t>Pug:MAR-11</t>
  </si>
  <si>
    <t xml:space="preserve">Swasthi Vishaka steels </t>
  </si>
  <si>
    <t>JE:MAR-78</t>
  </si>
  <si>
    <t>Surya Electricals</t>
  </si>
  <si>
    <t>JE-MAY-114</t>
  </si>
  <si>
    <t>24</t>
  </si>
  <si>
    <t>Kedarnath Hardware</t>
  </si>
  <si>
    <t>JE-MAY-106</t>
  </si>
  <si>
    <t>NSIC</t>
  </si>
  <si>
    <t>JE-MAY-108</t>
  </si>
  <si>
    <t>JE-MAY-107</t>
  </si>
  <si>
    <t>JE-MAY-113</t>
  </si>
  <si>
    <t>CANARA BANK</t>
  </si>
  <si>
    <t>JE-MAY-115</t>
  </si>
  <si>
    <t>RELIANCE JIO INFOCOMM LTD</t>
  </si>
  <si>
    <t>JE:MAR-221</t>
  </si>
  <si>
    <t>0764 </t>
  </si>
  <si>
    <t>FOCUS SOFTNET PVT.LTD.</t>
  </si>
  <si>
    <t>JE:MAR-222</t>
  </si>
  <si>
    <t>0765 </t>
  </si>
  <si>
    <t>JE-MAY-116</t>
  </si>
  <si>
    <t>HYD3-345 </t>
  </si>
  <si>
    <t>SHAMARU TRADING COMPANY</t>
  </si>
  <si>
    <t>Pug:JUN-1</t>
  </si>
  <si>
    <t>62,46,684.37Cr</t>
  </si>
  <si>
    <t>Pur of Cement qty-520bags@269.53/- vinvno- 135 dt 31-5-2022</t>
  </si>
  <si>
    <t>Pug:JUN-2</t>
  </si>
  <si>
    <t>62,21,834.71Cr</t>
  </si>
  <si>
    <t>Pur of Cement qty-640bags@277.34/- Invno- 129 dt 31-5-2022</t>
  </si>
  <si>
    <t>Svs:GST-SER-47</t>
  </si>
  <si>
    <t>62,28,182.59Cr</t>
  </si>
  <si>
    <t>Rental Charges of June'2022</t>
  </si>
  <si>
    <t>Svs:GST-SER-48</t>
  </si>
  <si>
    <t>63,10,231.81Cr</t>
  </si>
  <si>
    <t>Svs:GST-SER-49</t>
  </si>
  <si>
    <t>63,24,377.29Cr</t>
  </si>
  <si>
    <t>Svs:GST-SER-50</t>
  </si>
  <si>
    <t>63,25,964.53Cr</t>
  </si>
  <si>
    <t>Svs:GST-SER-51</t>
  </si>
  <si>
    <t>63,27,703.15Cr</t>
  </si>
  <si>
    <t>Maintenanace Charges of June'2022</t>
  </si>
  <si>
    <t>Svs:GST-SER-52</t>
  </si>
  <si>
    <t>63,41,860.15Cr</t>
  </si>
  <si>
    <t>Svs:GST-SER-53</t>
  </si>
  <si>
    <t>63,51,760.15Cr</t>
  </si>
  <si>
    <t>Svs:GST-SER-54</t>
  </si>
  <si>
    <t>63,52,637.11Cr</t>
  </si>
  <si>
    <t>Svs:GST-SER-55</t>
  </si>
  <si>
    <t>63,53,514.07Cr</t>
  </si>
  <si>
    <t>Svs:GST-SER-56</t>
  </si>
  <si>
    <t>63,54,113.02Cr</t>
  </si>
  <si>
    <t>Svs:GST-SER-57</t>
  </si>
  <si>
    <t>63,61,128.34Cr</t>
  </si>
  <si>
    <t>Svs:GST-SER-58</t>
  </si>
  <si>
    <t>63,63,828.34Cr</t>
  </si>
  <si>
    <t>Svs:GST-SER-59</t>
  </si>
  <si>
    <t>63,68,728.84Cr</t>
  </si>
  <si>
    <t>Svs:GST-SER-60</t>
  </si>
  <si>
    <t>63,77,379.64Cr</t>
  </si>
  <si>
    <t>Svs:GST-SER-61</t>
  </si>
  <si>
    <t>64,19,904.64Cr</t>
  </si>
  <si>
    <t>Svs:GST-SER-62</t>
  </si>
  <si>
    <t>64,25,250.64Cr</t>
  </si>
  <si>
    <t>Svs:GST-SER-63</t>
  </si>
  <si>
    <t>64,26,902.14Cr</t>
  </si>
  <si>
    <t>Svs:GST-SER-64</t>
  </si>
  <si>
    <t>64,29,872.14Cr</t>
  </si>
  <si>
    <t>Svs:GST-SER-65</t>
  </si>
  <si>
    <t>64,33,565.74Cr</t>
  </si>
  <si>
    <t>Rental Chsarges of June'2022</t>
  </si>
  <si>
    <t>Svs:GST-SER-66</t>
  </si>
  <si>
    <t>64,34,783.44Cr</t>
  </si>
  <si>
    <t>Svs:GST-SER-67</t>
  </si>
  <si>
    <t>Quality Inspection Services</t>
  </si>
  <si>
    <t>64,37,483.44Cr</t>
  </si>
  <si>
    <t>Svs:GST-SER-68</t>
  </si>
  <si>
    <t>64,37,789.44Cr</t>
  </si>
  <si>
    <t>Reimbursement Charges of June'22</t>
  </si>
  <si>
    <t>Svs:GST-SER-69</t>
  </si>
  <si>
    <t>64,38,268.24Cr</t>
  </si>
  <si>
    <t>JE:JUN-2</t>
  </si>
  <si>
    <t>64,38,129.19Cr</t>
  </si>
  <si>
    <t>NBeing telephone charges for Jio post paid for the month of May 2022 against billno-C36E222300024356</t>
  </si>
  <si>
    <t>Pug:JUN-3</t>
  </si>
  <si>
    <t>Dilpreet Tubes Pvt. Ltd.</t>
  </si>
  <si>
    <t>64,37,116.69Cr</t>
  </si>
  <si>
    <t>Pur of Steel tubes qty-0.150mts@75000/-vinvno-151 dt 2-6-22</t>
  </si>
  <si>
    <t>JE:JUN-3</t>
  </si>
  <si>
    <t>SP Electricals</t>
  </si>
  <si>
    <t>64,36,778.19Cr</t>
  </si>
  <si>
    <t>Being purchase of capacitors 15KVR qty-1no@3368/-etc vide billno-494 dated 3</t>
  </si>
  <si>
    <t>JE:JUN-5</t>
  </si>
  <si>
    <t>64,36,621.83Cr</t>
  </si>
  <si>
    <t>Being purhase of EWC cera W/C comba pack qty- 1no@1737/- vide billno-80 dated 3-6-2022</t>
  </si>
  <si>
    <t>JE:JUN-6</t>
  </si>
  <si>
    <t>Accutech Info Systems Pvt. Ltd</t>
  </si>
  <si>
    <t>64,36,246.83Cr</t>
  </si>
  <si>
    <t>Being purchase of black tonner qty-2no@2081/- vide billno- 3000665 dated 2-6-2022</t>
  </si>
  <si>
    <t>JE:JUN-8</t>
  </si>
  <si>
    <t>64,29,439.83Cr</t>
  </si>
  <si>
    <t>Being purchase of wire rope qty 300mtr@137.28/- qty 150mm @229.26/- vide billno-A000470 dated 1-6-20</t>
  </si>
  <si>
    <t>JE:JUN-9</t>
  </si>
  <si>
    <t>64,28,960.83Cr</t>
  </si>
  <si>
    <t>Being effluent treatment charges cod0-5000 qty-40KL@210/- vide billno- 234 dated 1-6-2022</t>
  </si>
  <si>
    <t>JE:JUN-11</t>
  </si>
  <si>
    <t>64,28,944.83Cr</t>
  </si>
  <si>
    <t>Being labour charges for galvanising qty-0.100mts@2700/- vide billno-ANUJ027 dated 3-6-2022</t>
  </si>
  <si>
    <t>JE:JUN-13</t>
  </si>
  <si>
    <t>64,26,959.83Cr</t>
  </si>
  <si>
    <t>Being purchase of safety belts qty-4no@950/- and Swivel Joint qty-2NO@10500/-vide billno- A000471 da</t>
  </si>
  <si>
    <t>Pug:JUN-4</t>
  </si>
  <si>
    <t>Sawaria Pipes Pvt. Ltd.</t>
  </si>
  <si>
    <t>64,15,493.83Cr</t>
  </si>
  <si>
    <t>Pur of MS angles and HT Angles qty-4.48mts vinvno- 0136</t>
  </si>
  <si>
    <t>64,13,835.76Cr</t>
  </si>
  <si>
    <t>63,99,694.69Cr</t>
  </si>
  <si>
    <t>Pug:JUN-5</t>
  </si>
  <si>
    <t>63,63,061.09Cr</t>
  </si>
  <si>
    <t>Pur of MA Angles qty-9.320mts@53000/- vinvno- 372</t>
  </si>
  <si>
    <t>63,55,238.29Cr</t>
  </si>
  <si>
    <t>Pug:JUN-6</t>
  </si>
  <si>
    <t>Jagriti Steel Pvt. Ltd.</t>
  </si>
  <si>
    <t>63,54,656.17Cr</t>
  </si>
  <si>
    <t>Pur of MS angles qty-0.960mts vinvno- 758 dt 6-6-2022</t>
  </si>
  <si>
    <t>63,50,604.01Cr</t>
  </si>
  <si>
    <t>Pug:JUN-7</t>
  </si>
  <si>
    <t>Gayathri Infra Concrete</t>
  </si>
  <si>
    <t>63,42,882.01Cr</t>
  </si>
  <si>
    <t>Pur of RMC M15 qty-26m3@3300/- vinno-312 dt 7-6-22</t>
  </si>
  <si>
    <t>Pug:JUN-8</t>
  </si>
  <si>
    <t>62,43,036.01Cr</t>
  </si>
  <si>
    <t>Pur of RMC M-20 qty-258M3@4300/- Inv no- 313 dt 7-6-22</t>
  </si>
  <si>
    <t>JE:JUN-16</t>
  </si>
  <si>
    <t>62,42,956.79Cr</t>
  </si>
  <si>
    <t>Being labour charges for galvanising qty-0.489mts@23700/- for tower parts vide billno- ANUJ028 dated</t>
  </si>
  <si>
    <t>Pug:JUN-9</t>
  </si>
  <si>
    <t>BSA Steels Pvt. Ltd.</t>
  </si>
  <si>
    <t>62,39,880.95Cr</t>
  </si>
  <si>
    <t>Pur ofMSflatqty-0.640@53400/-MSPlateqty7.33@63400invno-1387</t>
  </si>
  <si>
    <t>61,98,055.97Cr</t>
  </si>
  <si>
    <t>61,97,867.60Cr</t>
  </si>
  <si>
    <t>Sag:GST-TS-02</t>
  </si>
  <si>
    <t>62,27,132.60Cr</t>
  </si>
  <si>
    <t>62,96,428.60Cr</t>
  </si>
  <si>
    <t>62,97,465.60Cr</t>
  </si>
  <si>
    <t>63,40,513.60Cr</t>
  </si>
  <si>
    <t>63,77,066.60Cr</t>
  </si>
  <si>
    <t>63,78,372.60Cr</t>
  </si>
  <si>
    <t>63,81,451.60Cr</t>
  </si>
  <si>
    <t>Sag:GST-TS-03</t>
  </si>
  <si>
    <t>64,36,366.60Cr</t>
  </si>
  <si>
    <t>Sag:GST-TS-04</t>
  </si>
  <si>
    <t>64,40,900.60Cr</t>
  </si>
  <si>
    <t>64,43,006.60Cr</t>
  </si>
  <si>
    <t>64,45,671.60Cr</t>
  </si>
  <si>
    <t>Sag:GST-TS-05</t>
  </si>
  <si>
    <t>Transmission Corporation Of Te</t>
  </si>
  <si>
    <t>65,07,407.60Cr</t>
  </si>
  <si>
    <t>Sag:GST-TS-06</t>
  </si>
  <si>
    <t>65,07,871.60Cr</t>
  </si>
  <si>
    <t>65,30,858.60Cr</t>
  </si>
  <si>
    <t>65,59,765.60Cr</t>
  </si>
  <si>
    <t>66,16,064.60Cr</t>
  </si>
  <si>
    <t>Pug:JUN-10</t>
  </si>
  <si>
    <t>66,11,785.10Cr</t>
  </si>
  <si>
    <t>Pur of MS Plate qty-2.590mts vide billno- 1502</t>
  </si>
  <si>
    <t>66,01,451.66Cr</t>
  </si>
  <si>
    <t>66,01,384.16Cr</t>
  </si>
  <si>
    <t>Pug:JUN-11</t>
  </si>
  <si>
    <t>65,88,888.02Cr</t>
  </si>
  <si>
    <t>Being purof MS platesqty-2.190mts@63400/-MShseetinvno-1503</t>
  </si>
  <si>
    <t>65,87,021.51Cr</t>
  </si>
  <si>
    <t>65,86,965.26Cr</t>
  </si>
  <si>
    <t>JE:JUN-35</t>
  </si>
  <si>
    <t>R. Veerakumar (Surveyor)</t>
  </si>
  <si>
    <t>65,83,365.26Cr</t>
  </si>
  <si>
    <t>Being survey charges qty-5no@8000/- for proff setting against billno- 10 dated -1-6-2022 at narketpa</t>
  </si>
  <si>
    <t>Pug:JUN-12</t>
  </si>
  <si>
    <t>Oswal Cables Pvt. Ltd.</t>
  </si>
  <si>
    <t>64,97,667.26Cr</t>
  </si>
  <si>
    <t>Being purof ACSRMooseconductorqty-2.250KMS@423200/-vinvn-58</t>
  </si>
  <si>
    <t>JE:JUN-39</t>
  </si>
  <si>
    <t>Reiwance Engineering Pvt. Ltd.</t>
  </si>
  <si>
    <t>64,96,496.26Cr</t>
  </si>
  <si>
    <t>Being labour charges for galvanising of tower parts qty-6.970mts@2800/- vide bill no- 7 dt 6-4-2022</t>
  </si>
  <si>
    <t>JE:JUN-41</t>
  </si>
  <si>
    <t>64,95,889.76Cr</t>
  </si>
  <si>
    <t>Being Labour charges for galvanising for tower parts qty-3.370mts@2800/- vide billno-19 dt 11-4-2022</t>
  </si>
  <si>
    <t>JE:JUN-43</t>
  </si>
  <si>
    <t>64,94,817.26Cr</t>
  </si>
  <si>
    <t>Being labour charges for galvanising for tower parts qty-5.958mts@2800/-vide billno- 69 dt 30-4-2022</t>
  </si>
  <si>
    <t>JE:JUN-45</t>
  </si>
  <si>
    <t>64,93,402.26Cr</t>
  </si>
  <si>
    <t>Being labour charges for galvanising for tower parts qty-7.860mts@2800/- vide billno- 108 dt 28-5-20</t>
  </si>
  <si>
    <t>JE:JUN-47</t>
  </si>
  <si>
    <t>Dagliya &amp; Co.</t>
  </si>
  <si>
    <t>64,91,827.26Cr</t>
  </si>
  <si>
    <t>Being preparation of certificate of GSTR-9C for the year 2019-20 vide billno- 103 dt 9-4-2022</t>
  </si>
  <si>
    <t>JE:JUN-51</t>
  </si>
  <si>
    <t>Aakruthi Cement Work</t>
  </si>
  <si>
    <t>64,91,011.26Cr</t>
  </si>
  <si>
    <t>Being purchase of Zuari PPC qty-20bags@291.41/- vide billno-0 ACE98 dt 14-6-2022</t>
  </si>
  <si>
    <t>Pug:JUN-13</t>
  </si>
  <si>
    <t>63,23,424.06Cr</t>
  </si>
  <si>
    <t>BeingpurofACSRMoose Conductorqty-4.400KMS@423200/-vinvno-62</t>
  </si>
  <si>
    <t>Pug:JUN-14</t>
  </si>
  <si>
    <t>Spark Insulators Pvt Ltd.</t>
  </si>
  <si>
    <t>63,04,848.06Cr</t>
  </si>
  <si>
    <t>Beingpurof2120KNSRC Insulators qty-48no@4300/-vinvno-33</t>
  </si>
  <si>
    <t>Sag:GST-TS-07</t>
  </si>
  <si>
    <t>65,80,444.06Cr</t>
  </si>
  <si>
    <t>Pug:JUN-15</t>
  </si>
  <si>
    <t>65,76,194.71Cr</t>
  </si>
  <si>
    <t>Beingpurof HT MS anglesqty-6.04mts vide inv no- 00167</t>
  </si>
  <si>
    <t>65,70,868.06Cr</t>
  </si>
  <si>
    <t>65,43,495.46Cr</t>
  </si>
  <si>
    <t>JE:JUN-54</t>
  </si>
  <si>
    <t>Balaji Sanitary And Electrical</t>
  </si>
  <si>
    <t>65,42,068.96Cr</t>
  </si>
  <si>
    <t>Being payment for PVCpipe qty-4no@485/-coupler &amp; garnet etc vide bill no- 54 dt 18-6-2022</t>
  </si>
  <si>
    <t>JE:JUN-56</t>
  </si>
  <si>
    <t>Sunshine Roofing Pvt. Ltd.</t>
  </si>
  <si>
    <t>65,41,538.96Cr</t>
  </si>
  <si>
    <t>Being purchase of Profile sheets qty-15.37mts@383.02/- vide billno- 580 dt 21-6-2022</t>
  </si>
  <si>
    <t>JE:JUN-57</t>
  </si>
  <si>
    <t>Ganesh Traders</t>
  </si>
  <si>
    <t>65,41,336.46Cr</t>
  </si>
  <si>
    <t>Being purchase of rubber sheet qty1no@1800/- patta Screw qty-1no@1.80/- vide bill dt 22-6-2022</t>
  </si>
  <si>
    <t>JE:JUN-60</t>
  </si>
  <si>
    <t>65,41,014.71Cr</t>
  </si>
  <si>
    <t>Being testing charges for bend qty-5no@165/-chemical Analysis qty-5no@330/-tensile testing qty-5no@2</t>
  </si>
  <si>
    <t>JE:JUN-66</t>
  </si>
  <si>
    <t>65,40,024.71Cr</t>
  </si>
  <si>
    <t>Being service of tower factor adjustment qty-1no@11000/- vide billno- 7 dt 9-4-2022</t>
  </si>
  <si>
    <t>Pug:JUN-16</t>
  </si>
  <si>
    <t>65,20,674.71Cr</t>
  </si>
  <si>
    <t>Being purof120KV SRC Insulators qty-50no@4300/-vinvno-46</t>
  </si>
  <si>
    <t>Sag:GST-TS-08</t>
  </si>
  <si>
    <t>65,30,068.71Cr</t>
  </si>
  <si>
    <t>65,38,312.71Cr</t>
  </si>
  <si>
    <t>JE:JUN-69</t>
  </si>
  <si>
    <t>65,38,042.71Cr</t>
  </si>
  <si>
    <t>Being certification fee qty-2no@1500/- vide billno- 300 dt 25-6-2022</t>
  </si>
  <si>
    <t>JE:JUN-71</t>
  </si>
  <si>
    <t>65,36,032.21Cr</t>
  </si>
  <si>
    <t>Being purchase of paints etc vide billno- 1157 dt 24-6-2022</t>
  </si>
  <si>
    <t>JE:JUN-73</t>
  </si>
  <si>
    <t>Comfort Cool Systems</t>
  </si>
  <si>
    <t>65,27,533.21Cr</t>
  </si>
  <si>
    <t>Being purchase of FTKL50UV16U qty-2no@28906.25/- installation qty-2no@1500/-etc vide billno-122 dt 2</t>
  </si>
  <si>
    <t>JE:JUN-74</t>
  </si>
  <si>
    <t>65,26,829.52Cr</t>
  </si>
  <si>
    <t>Being purchase of profile sheet qty-225sft@34.75/- vide billno-620 dt 27-6-2022</t>
  </si>
  <si>
    <t>Pug:JUN-17</t>
  </si>
  <si>
    <t>65,26,717.02Cr</t>
  </si>
  <si>
    <t>Being purof OXygenqty-5no@250/-vide billno- 81 dt 30-6-2022</t>
  </si>
  <si>
    <t>Pug:JUN-18</t>
  </si>
  <si>
    <t>65,26,519.02Cr</t>
  </si>
  <si>
    <t>Being pur of LPG commercial gasqty-1no@2200/-vinvno-283</t>
  </si>
  <si>
    <t>Pug:JUN-19</t>
  </si>
  <si>
    <t>Sri Ram Engineering</t>
  </si>
  <si>
    <t>65,26,354.68Cr</t>
  </si>
  <si>
    <t>Beingpurof Number plates qty-11no@166/-vinvno-13</t>
  </si>
  <si>
    <t>Pug:JUN-20</t>
  </si>
  <si>
    <t>65,26,017.18Cr</t>
  </si>
  <si>
    <t>Being pur of oxygen qty-15nos@250/-vinvno-617 dt30-6-22</t>
  </si>
  <si>
    <t>65,25,648.18Cr</t>
  </si>
  <si>
    <t>JE:JUN-79</t>
  </si>
  <si>
    <t>65,25,554.68Cr</t>
  </si>
  <si>
    <t>being weighment charges for the month of June 2022 Track qty-10no@80/- and TATA Ace qty-4no@60/- vid</t>
  </si>
  <si>
    <t>JE:JUN-86</t>
  </si>
  <si>
    <t>65,23,070.68Cr</t>
  </si>
  <si>
    <t>Being security services charges qty-2no@27600/- vide billno-74 dt 30-6-2022</t>
  </si>
  <si>
    <t>JE:JUN-88</t>
  </si>
  <si>
    <t>65,22,764.68Cr</t>
  </si>
  <si>
    <t>Being transportation charges for effluent water qty-2no@1700/- vide billno- 689 dt 30-6-2022</t>
  </si>
  <si>
    <t>JE:JUN-92</t>
  </si>
  <si>
    <t>65,22,589.36Cr</t>
  </si>
  <si>
    <t>Being purchase of15W LID panel qty-3nos@324/- 24W LED qty-2nos@290/- etc vide billno-63 dt 29-6-2022</t>
  </si>
  <si>
    <t>JE:JUN-97</t>
  </si>
  <si>
    <t>Ramky Enviro Engineers Limited</t>
  </si>
  <si>
    <t>65,13,589.36Cr</t>
  </si>
  <si>
    <t>Being member ship for polution control board to deliver by product vide billno- 93000120666 dt 31-8-</t>
  </si>
  <si>
    <t>JE:JUN-100</t>
  </si>
  <si>
    <t>Jai Bhavani Electrical &amp; Hardw</t>
  </si>
  <si>
    <t>65,13,516.86Cr</t>
  </si>
  <si>
    <t>Being purchase of Godrej locks qty-1no@805/-vide billno- 082 dt 13-6-2022 at factory</t>
  </si>
  <si>
    <t>JE:JUN-115</t>
  </si>
  <si>
    <t>IKEA India Pvt Ltd</t>
  </si>
  <si>
    <t>65,04,478.86Cr</t>
  </si>
  <si>
    <t>Being purchase of handle , clothes etc vide billno- S50122A000468063 dt 25-6-2022</t>
  </si>
  <si>
    <t>JE:JUN-116</t>
  </si>
  <si>
    <t>65,04,173.86Cr</t>
  </si>
  <si>
    <t>being purchase of Ho,me delivery note qty-1no@3388.98/- vide billno- S50122A000468064 dt 25-6-2022</t>
  </si>
  <si>
    <t>JE:JUN-117</t>
  </si>
  <si>
    <t>65,04,086.15Cr</t>
  </si>
  <si>
    <t>Being purchase of Dell Wirelessmouse qty-1no@720.34/- computer cable qty-1@254/- vide billno- 0416 d</t>
  </si>
  <si>
    <t>JE:JUN-125</t>
  </si>
  <si>
    <t>BP:HD-JUL-159</t>
  </si>
  <si>
    <t>JE:JUN-128</t>
  </si>
  <si>
    <t>JE:JUN-129</t>
  </si>
  <si>
    <t>JE:JUN-130</t>
  </si>
  <si>
    <t>JE:JUN-127</t>
  </si>
  <si>
    <t>CB-JUN-05</t>
  </si>
  <si>
    <t>CB-JUN-01</t>
  </si>
  <si>
    <t>Sag:GST-TS-09</t>
  </si>
  <si>
    <t>66,70,591.15Cr</t>
  </si>
  <si>
    <t>Svs:GST-SER-70</t>
  </si>
  <si>
    <t>66,76,939.03Cr</t>
  </si>
  <si>
    <t>Rental for the Month July'22</t>
  </si>
  <si>
    <t>Svs:GST-SER-71</t>
  </si>
  <si>
    <t>67,58,988.25Cr</t>
  </si>
  <si>
    <t>Rental for the month of July'22</t>
  </si>
  <si>
    <t>Svs:GST-SER-72</t>
  </si>
  <si>
    <t>67,73,133.73Cr</t>
  </si>
  <si>
    <t>For the month of July'2022</t>
  </si>
  <si>
    <t>Svs:GST-SER-73</t>
  </si>
  <si>
    <t>67,74,720.97Cr</t>
  </si>
  <si>
    <t>Svs:GST-SER-74</t>
  </si>
  <si>
    <t>67,76,458.96Cr</t>
  </si>
  <si>
    <t>Svs:GST-SER-75</t>
  </si>
  <si>
    <t>67,90,615.96Cr</t>
  </si>
  <si>
    <t>Svs:GST-SER-76</t>
  </si>
  <si>
    <t>68,00,515.96Cr</t>
  </si>
  <si>
    <t>Svs:GST-SER-77</t>
  </si>
  <si>
    <t>68,01,392.92Cr</t>
  </si>
  <si>
    <t>Svs:GST-SER-78</t>
  </si>
  <si>
    <t>68,02,269.88Cr</t>
  </si>
  <si>
    <t>Svs:GST-SER-79</t>
  </si>
  <si>
    <t>68,02,868.83Cr</t>
  </si>
  <si>
    <t>Svs:GST-SER-80</t>
  </si>
  <si>
    <t>68,09,884.15Cr</t>
  </si>
  <si>
    <t>Svs:GST-SER-81</t>
  </si>
  <si>
    <t>68,12,584.15Cr</t>
  </si>
  <si>
    <t>Svs:GST-SER-82</t>
  </si>
  <si>
    <t>68,17,484.65Cr</t>
  </si>
  <si>
    <t>Svs:GST-SER-83</t>
  </si>
  <si>
    <t>68,26,827.55Cr</t>
  </si>
  <si>
    <t>Svs:GST-SER-84</t>
  </si>
  <si>
    <t>68,69,352.55Cr</t>
  </si>
  <si>
    <t>Svs:GST-SER-85</t>
  </si>
  <si>
    <t>68,74,698.55Cr</t>
  </si>
  <si>
    <t>Svs:GST-SER-86</t>
  </si>
  <si>
    <t>68,76,350.05Cr</t>
  </si>
  <si>
    <t>Svs:GST-SER-87</t>
  </si>
  <si>
    <t>68,79,320.05Cr</t>
  </si>
  <si>
    <t>Svs:GST-SER-88</t>
  </si>
  <si>
    <t>68,83,013.65Cr</t>
  </si>
  <si>
    <t>Svs:GST-SER-89</t>
  </si>
  <si>
    <t>68,84,231.35Cr</t>
  </si>
  <si>
    <t>Svs:GST-SER-90</t>
  </si>
  <si>
    <t>68,86,931.35Cr</t>
  </si>
  <si>
    <t>JE:JUL-2</t>
  </si>
  <si>
    <t>68,86,791.85Cr</t>
  </si>
  <si>
    <t>Being telephone charges for JIO post paid for the month of June 2022 vide billno-C36E222300034687 dt</t>
  </si>
  <si>
    <t>Pug:JUL-1</t>
  </si>
  <si>
    <t>68,45,909.35Cr</t>
  </si>
  <si>
    <t>beingpurof MS anglesqty-29.96mtsvinvno-1173</t>
  </si>
  <si>
    <t>68,40,009.85Cr</t>
  </si>
  <si>
    <t>68,29,293.55Cr</t>
  </si>
  <si>
    <t>68,10,562.30Cr</t>
  </si>
  <si>
    <t>67,37,997.64Cr</t>
  </si>
  <si>
    <t>67,35,535.24Cr</t>
  </si>
  <si>
    <t>Pug:JUL-2</t>
  </si>
  <si>
    <t>Hind Commercial LLP</t>
  </si>
  <si>
    <t>67,09,610.74Cr</t>
  </si>
  <si>
    <t>Beingpurofzinc qty-1mt@288000/-vinvno-295</t>
  </si>
  <si>
    <t>Pug:JUL-3</t>
  </si>
  <si>
    <t>66,18,233.29Cr</t>
  </si>
  <si>
    <t>Being purof TMT Barsqty-17.970mnts@56500/-vinvno-218</t>
  </si>
  <si>
    <t>Pug:JUL-4</t>
  </si>
  <si>
    <t>66,17,215.39Cr</t>
  </si>
  <si>
    <t>Being pur of MS plate25mm qty-0.145mts@78000vinvno-1953</t>
  </si>
  <si>
    <t>66,13,169.26Cr</t>
  </si>
  <si>
    <t>66,12,569.05Cr</t>
  </si>
  <si>
    <t>66,12,436.21Cr</t>
  </si>
  <si>
    <t>66,12,404.26Cr</t>
  </si>
  <si>
    <t>JE:JUL-9</t>
  </si>
  <si>
    <t>Arpiotha Interiors P Ltd</t>
  </si>
  <si>
    <t>66,11,397.48Cr</t>
  </si>
  <si>
    <t>Being future FS 2718HM qty-no@11186/-vide billno019 dt 2-7-2022</t>
  </si>
  <si>
    <t>Pug:JUL-5</t>
  </si>
  <si>
    <t>65,75,109.48Cr</t>
  </si>
  <si>
    <t>Being purof MS angles qty-25.030mtsvide billno- 1222</t>
  </si>
  <si>
    <t>65,62,760.22Cr</t>
  </si>
  <si>
    <t>65,49,430.86Cr</t>
  </si>
  <si>
    <t>65,24,972.01Cr</t>
  </si>
  <si>
    <t>65,20,677.93Cr</t>
  </si>
  <si>
    <t>65,10,369.87Cr</t>
  </si>
  <si>
    <t>64,89,907.47Cr</t>
  </si>
  <si>
    <t>64,84,647.15Cr</t>
  </si>
  <si>
    <t>Sag:GST-TS-10</t>
  </si>
  <si>
    <t>64,90,617.15Cr</t>
  </si>
  <si>
    <t>65,14,181.15Cr</t>
  </si>
  <si>
    <t>Svs:GST-SER-91</t>
  </si>
  <si>
    <t>65,14,487.15Cr</t>
  </si>
  <si>
    <t>Svs:GST-SER-92</t>
  </si>
  <si>
    <t>65,14,965.95Cr</t>
  </si>
  <si>
    <t>JE:JUL-18</t>
  </si>
  <si>
    <t>Jaydurga Furnishings</t>
  </si>
  <si>
    <t>65,14,174.95Cr</t>
  </si>
  <si>
    <t>Being purchase of wooden qty-79no@90/- PVC qty-16no@75/- etc vide bill no- SI22OST2934 dt 8-7-2022</t>
  </si>
  <si>
    <t>JE:JUL-24</t>
  </si>
  <si>
    <t>65,13,696.45Cr</t>
  </si>
  <si>
    <t>Being effluent treatment charges cod-5000 qty-40KL@210/- vide billno- 429 dt 1-7-2022</t>
  </si>
  <si>
    <t>CP:JUL-13</t>
  </si>
  <si>
    <t>65,13,563.45Cr</t>
  </si>
  <si>
    <t>Being purchase of Generator handle for foundation work</t>
  </si>
  <si>
    <t>JE:JUL-26</t>
  </si>
  <si>
    <t>BSNL - 040 23075005</t>
  </si>
  <si>
    <t>JE:JUL-27</t>
  </si>
  <si>
    <t>Nageshwari Engineering Works (</t>
  </si>
  <si>
    <t>65,13,480.95Cr</t>
  </si>
  <si>
    <t xml:space="preserve">Being threading work MS25 Rods qty-48nos@7.50/- and MS16 rods qty-226nos@4.5/- vide bilno-45 dated- </t>
  </si>
  <si>
    <t>JE:JUL-28</t>
  </si>
  <si>
    <t>JE:JUL-41</t>
  </si>
  <si>
    <t>Om Marmo World Pvt Ltd</t>
  </si>
  <si>
    <t>65,11,071.04Cr</t>
  </si>
  <si>
    <t xml:space="preserve">Being purchase of Granite qty-93.090sft@180/-sft and marble qty-20.670sqft@180/- vide billno- G-423 </t>
  </si>
  <si>
    <t>BP:HD-JUL-94</t>
  </si>
  <si>
    <t>65,10,296.04Cr</t>
  </si>
  <si>
    <t>Being insurance charges for AP</t>
  </si>
  <si>
    <t>Pug:JUL-6</t>
  </si>
  <si>
    <t>Maheswari Fasteners &amp; Bright P</t>
  </si>
  <si>
    <t>64,98,708.54Cr</t>
  </si>
  <si>
    <t>Being purof boltsand nuts qty-1.3mts@103000/-vinvno-609</t>
  </si>
  <si>
    <t>64,98,258.54Cr</t>
  </si>
  <si>
    <t>JE:JUL-43</t>
  </si>
  <si>
    <t>64,95,219.97Cr</t>
  </si>
  <si>
    <t>Being purchase oh Dlinkswitch qty-1no@7800/- TP link qty-4no@4650/- etc vide billno- 0506 dt 13-7-20</t>
  </si>
  <si>
    <t>JE:JUL-46</t>
  </si>
  <si>
    <t>Ashoka Wheels</t>
  </si>
  <si>
    <t>64,92,714.47Cr</t>
  </si>
  <si>
    <t>Being purchase of tyres qty-2no@8593.75/- wheel alignment and balacing qty-1no@1101.69/- vide billno</t>
  </si>
  <si>
    <t>Pug:JUL-7</t>
  </si>
  <si>
    <t>Kailash Enterprises</t>
  </si>
  <si>
    <t>64,89,690.47Cr</t>
  </si>
  <si>
    <t>Beingpurof Dshakel ,single suspensions vinvno-63</t>
  </si>
  <si>
    <t>64,89,604.07Cr</t>
  </si>
  <si>
    <t>64,77,859.07Cr</t>
  </si>
  <si>
    <t>64,75,132.07Cr</t>
  </si>
  <si>
    <t>JE:JUL-47</t>
  </si>
  <si>
    <t>Reliable Enterprises</t>
  </si>
  <si>
    <t>64,74,518.07Cr</t>
  </si>
  <si>
    <t>Being labour charges for galvanising qty-310kgs@22/- vide billno- 339 dt 15-7-2022</t>
  </si>
  <si>
    <t>Pug:JUL-8</t>
  </si>
  <si>
    <t>Swastik Steel Udyog</t>
  </si>
  <si>
    <t>64,52,258.07Cr</t>
  </si>
  <si>
    <t>Being purchase of cement qty-600bags@265vinvno-76</t>
  </si>
  <si>
    <t>Pug:JUL-9</t>
  </si>
  <si>
    <t>64,29,998.07Cr</t>
  </si>
  <si>
    <t>Being purof cement qty-600bags@265/-vinvno-74dt18-7-22</t>
  </si>
  <si>
    <t>JE:JUL-51</t>
  </si>
  <si>
    <t>64,29,274.26Cr</t>
  </si>
  <si>
    <t>Being purchase of Switch 8port Dlink qty-1no@1652/- router and computer converter etc videinvno- 017</t>
  </si>
  <si>
    <t>JE:JUL-61</t>
  </si>
  <si>
    <t>64,28,410.76Cr</t>
  </si>
  <si>
    <t>Being telephone charges for Jio prepaid qty-17no@666/- valid up to 3months vide billno- 532000162134</t>
  </si>
  <si>
    <t>CP:JUL-26</t>
  </si>
  <si>
    <t>64,28,230.76Cr</t>
  </si>
  <si>
    <t>Being purchase of Blade qty-1no@2000/- vide billno- 2654 dt 15-7-2022.</t>
  </si>
  <si>
    <t>Pug:JUL-10</t>
  </si>
  <si>
    <t>64,15,593.41Cr</t>
  </si>
  <si>
    <t>Being pur of MSangles qty-10.420mtsvinvno-1364dt20-7-2022</t>
  </si>
  <si>
    <t>63,81,658.46Cr</t>
  </si>
  <si>
    <t>63,78,080.06Cr</t>
  </si>
  <si>
    <t>63,75,399.32Cr</t>
  </si>
  <si>
    <t>Sag:GST-TS-11</t>
  </si>
  <si>
    <t>Transmission Corp.of India Ltd</t>
  </si>
  <si>
    <t>64,04,805.64Cr</t>
  </si>
  <si>
    <t>Sag:GST-TS-12</t>
  </si>
  <si>
    <t>64,04,937.64Cr</t>
  </si>
  <si>
    <t>64,05,404.64Cr</t>
  </si>
  <si>
    <t>64,05,752.64Cr</t>
  </si>
  <si>
    <t>64,06,303.64Cr</t>
  </si>
  <si>
    <t>64,06,954.64Cr</t>
  </si>
  <si>
    <t>JE:JUL-70</t>
  </si>
  <si>
    <t>64,06,187.89Cr</t>
  </si>
  <si>
    <t>Being labour charges for galvanising for tower parts qty-4.564mts@2800/-vide billno- ANUJ038 dt 21-7</t>
  </si>
  <si>
    <t>Pug:JUL-16</t>
  </si>
  <si>
    <t>62,37,048.52Cr</t>
  </si>
  <si>
    <t>Being pur of cement qty-540bags@265/-vinvno-80dt20/7/22</t>
  </si>
  <si>
    <t>Pug:JUL-17</t>
  </si>
  <si>
    <t>62,13,490.02Cr</t>
  </si>
  <si>
    <t>Being pur of cement qty-635bags@265/-vinvno-81dt21-7-22</t>
  </si>
  <si>
    <t>Pug:JUL-18</t>
  </si>
  <si>
    <t>62,06,070.02Cr</t>
  </si>
  <si>
    <t>Being pur of cement qty-200bags@265/-vinvno-83</t>
  </si>
  <si>
    <t>Pug:JUL-19</t>
  </si>
  <si>
    <t>Penna Cements Ltd.</t>
  </si>
  <si>
    <t>61,86,820.02Cr</t>
  </si>
  <si>
    <t>Being purofcement qty-550@320/-vinvno-28547</t>
  </si>
  <si>
    <t>Sag:GST-TS-13</t>
  </si>
  <si>
    <t>61,98,972.02Cr</t>
  </si>
  <si>
    <t>62,09,336.02Cr</t>
  </si>
  <si>
    <t>62,21,706.02Cr</t>
  </si>
  <si>
    <t>62,22,311.02Cr</t>
  </si>
  <si>
    <t>62,23,824.02Cr</t>
  </si>
  <si>
    <t>62,26,602.02Cr</t>
  </si>
  <si>
    <t>62,27,370.02Cr</t>
  </si>
  <si>
    <t>62,28,906.02Cr</t>
  </si>
  <si>
    <t>62,29,778.02Cr</t>
  </si>
  <si>
    <t>Sag:GST-TS-14</t>
  </si>
  <si>
    <t>62,56,011.02Cr</t>
  </si>
  <si>
    <t>Sag:GST-TS-15</t>
  </si>
  <si>
    <t>62,86,363.02Cr</t>
  </si>
  <si>
    <t>Sag:GST-TS-16</t>
  </si>
  <si>
    <t>64,75,115.02Cr</t>
  </si>
  <si>
    <t>Pug:JUL-20</t>
  </si>
  <si>
    <t>64,74,777.52Cr</t>
  </si>
  <si>
    <t>Beingpur ofOxygengs qty-15no@250/vinvno-135</t>
  </si>
  <si>
    <t>Pug:JUL-21</t>
  </si>
  <si>
    <t>64,74,485.02Cr</t>
  </si>
  <si>
    <t>Being purof OXygen gas qty-15nos@250/- vinv no-861dt31/7/22</t>
  </si>
  <si>
    <t>64,74,134.02Cr</t>
  </si>
  <si>
    <t>JE:JUL-91</t>
  </si>
  <si>
    <t>64,71,088.42Cr</t>
  </si>
  <si>
    <t>Being purchase of mattyres qty-1no@42300/- vide invno- SI220ST3442 DT 23-7-2022</t>
  </si>
  <si>
    <t>JE:JUL-92</t>
  </si>
  <si>
    <t>64,70,181.22Cr</t>
  </si>
  <si>
    <t>Being galvanising charges for tower parts qty-5.400mts@2800/- vinv no- 042dt 30/7/2022</t>
  </si>
  <si>
    <t>JE:JUL-94</t>
  </si>
  <si>
    <t>64,69,875.22Cr</t>
  </si>
  <si>
    <t>Being transportation charges for effluent water qty-2no@1700/- vide billno- 975 dt 31-7-2022</t>
  </si>
  <si>
    <t>JE:JUL-96</t>
  </si>
  <si>
    <t>Abishek Electricals</t>
  </si>
  <si>
    <t>64,69,559.77Cr</t>
  </si>
  <si>
    <t>Being purchase of fan regulator qty-4no@500/- etc vbide billno-181 dt 15-7-2022</t>
  </si>
  <si>
    <t>JE:JUL-97</t>
  </si>
  <si>
    <t>Mahaveer Bath Solutions</t>
  </si>
  <si>
    <t>64,69,211.97Cr</t>
  </si>
  <si>
    <t>Being purchase of FLR-CHR-5179B qty-1no@4460/- vide billno- 1548 dt 4-7-2022</t>
  </si>
  <si>
    <t>JE:JUL-99</t>
  </si>
  <si>
    <t>64,69,067.97Cr</t>
  </si>
  <si>
    <t>Being weighment charges DCM 3nos@80/- TATA ACE qty-4no@60/- TRuck 14wheeler qty-4no@280/-vide billno</t>
  </si>
  <si>
    <t>JE:JUL-105</t>
  </si>
  <si>
    <t>64,69,110.97Cr</t>
  </si>
  <si>
    <t>Being galvanising rate differnce charges debited to Anu Structurals LLP against billno- ANUJ032 dt 3</t>
  </si>
  <si>
    <t>JE:JUL-106</t>
  </si>
  <si>
    <t>64,69,173.73Cr</t>
  </si>
  <si>
    <t>Being galvanising rate difference charges debited to party account vide billno-ANUJ033 dt 30-6-2022</t>
  </si>
  <si>
    <t>JE:JUL-112</t>
  </si>
  <si>
    <t>64,68,983.23Cr</t>
  </si>
  <si>
    <t>Being Internet charges against billno- SDCTS0016550985 dt 3-7-2022</t>
  </si>
  <si>
    <t>64,08,639.23Cr</t>
  </si>
  <si>
    <t>Being payment for SGST and CGST TSthe month of June 2022</t>
  </si>
  <si>
    <t>JE:JUL-114</t>
  </si>
  <si>
    <t>IKEA INDIA PRIVATE LIMITED</t>
  </si>
  <si>
    <t>JE:JUL-115</t>
  </si>
  <si>
    <t>674375 </t>
  </si>
  <si>
    <t>JE:JUL-116</t>
  </si>
  <si>
    <t>JE:JUL-118</t>
  </si>
  <si>
    <t>JE:JUL-119</t>
  </si>
  <si>
    <t>JE:JUL-121</t>
  </si>
  <si>
    <t>JE:JUL-120</t>
  </si>
  <si>
    <t>JE:JUL-122</t>
  </si>
  <si>
    <t>JE:JUL-123</t>
  </si>
  <si>
    <t>JE:JUL-124</t>
  </si>
  <si>
    <t>JE:JUL-125</t>
  </si>
  <si>
    <t>Journal Entries Control A/C</t>
  </si>
  <si>
    <t>focus-JUN-22-22</t>
  </si>
  <si>
    <t>Svs:GST-SER-94</t>
  </si>
  <si>
    <t>64,90,688.45Cr</t>
  </si>
  <si>
    <t>Svs:GST-SER-95</t>
  </si>
  <si>
    <t>65,04,833.93Cr</t>
  </si>
  <si>
    <t>Svs:GST-SER-96</t>
  </si>
  <si>
    <t>65,06,421.17Cr</t>
  </si>
  <si>
    <t>Svs:GST-SER-97</t>
  </si>
  <si>
    <t>65,08,163.75Cr</t>
  </si>
  <si>
    <t>Svs:GST-SER-98</t>
  </si>
  <si>
    <t>65,22,320.75Cr</t>
  </si>
  <si>
    <t>Svs:GST-SER-99</t>
  </si>
  <si>
    <t>65,32,220.75Cr</t>
  </si>
  <si>
    <t>Svs:GST-SER-093</t>
  </si>
  <si>
    <t>65,38,994.06Cr</t>
  </si>
  <si>
    <t>Svs:GST-SER-100</t>
  </si>
  <si>
    <t>65,39,871.02Cr</t>
  </si>
  <si>
    <t>Svs:GST-SER-101</t>
  </si>
  <si>
    <t>65,40,747.98Cr</t>
  </si>
  <si>
    <t>Svs:GST-SER-102</t>
  </si>
  <si>
    <t>65,41,346.93Cr</t>
  </si>
  <si>
    <t>Svs:GST-SER-103</t>
  </si>
  <si>
    <t>65,48,362.25Cr</t>
  </si>
  <si>
    <t>Svs:GST-SER-104</t>
  </si>
  <si>
    <t>65,51,062.25Cr</t>
  </si>
  <si>
    <t>Svs:GST-SER-105</t>
  </si>
  <si>
    <t>65,55,962.75Cr</t>
  </si>
  <si>
    <t>Svs:GST-SER-106</t>
  </si>
  <si>
    <t>65,65,305.65Cr</t>
  </si>
  <si>
    <t>Svs:GST-SER-107</t>
  </si>
  <si>
    <t>66,09,956.90Cr</t>
  </si>
  <si>
    <t>Svs:GST-SER-108</t>
  </si>
  <si>
    <t>66,15,302.90Cr</t>
  </si>
  <si>
    <t>Svs:GST-SER-109</t>
  </si>
  <si>
    <t>66,16,954.40Cr</t>
  </si>
  <si>
    <t>Svs:GST-SER-110</t>
  </si>
  <si>
    <t>66,19,924.40Cr</t>
  </si>
  <si>
    <t>Svs:GST-SER-111</t>
  </si>
  <si>
    <t>66,23,618.00Cr</t>
  </si>
  <si>
    <t>Svs:GST-SER-112</t>
  </si>
  <si>
    <t>66,24,835.70Cr</t>
  </si>
  <si>
    <t>Svs:GST-SER-113</t>
  </si>
  <si>
    <t>66,27,535.70Cr</t>
  </si>
  <si>
    <t>JE:AUG-1</t>
  </si>
  <si>
    <t>Excelant Technologies</t>
  </si>
  <si>
    <t>66,27,412.20Cr</t>
  </si>
  <si>
    <t>Being purchase of M.carbon brush qty-2set@685/-vide billno- 140 dt 1-8-2022</t>
  </si>
  <si>
    <t>JE:AUG-2</t>
  </si>
  <si>
    <t>66,27,361.52Cr</t>
  </si>
  <si>
    <t>Being galvanising charges for F bolts qty-25.66kgs@22/-vide billno- 344 dt 1-8-2022</t>
  </si>
  <si>
    <t>JE:AUG-3</t>
  </si>
  <si>
    <t>New Sri Shiridi Sai Tyres</t>
  </si>
  <si>
    <t>66,24,594.33Cr</t>
  </si>
  <si>
    <t>Being purchase of DCM tyres qty-2nos@8789/-, INS tube qty-2nos@781.25/- inS flap qty-2no@312.50/-vin</t>
  </si>
  <si>
    <t>JE:AUG-4</t>
  </si>
  <si>
    <t>66,24,455.33Cr</t>
  </si>
  <si>
    <t>Being telephone charges for the month of July 2022 vide billno-S36E222300044940 dt 1-8-2022</t>
  </si>
  <si>
    <t>JE:AUG-5</t>
  </si>
  <si>
    <t>66,22,764.05Cr</t>
  </si>
  <si>
    <t>Being purchase of mattres qty-1no@23490/-vide billno- SI22OST3733 dt 3-8-2022</t>
  </si>
  <si>
    <t>JE:AUG-6</t>
  </si>
  <si>
    <t>66,22,669.40Cr</t>
  </si>
  <si>
    <t>Being telephoine charges for BSNL for the month of July-22 vide billno- SDCTS0016748320 dt 3-8-2022</t>
  </si>
  <si>
    <t>JE:AUG-7</t>
  </si>
  <si>
    <t>66,22,095.65Cr</t>
  </si>
  <si>
    <t>Being purchase of Accessories PPGI qty-15mts@425/- vide billno- 976 dt 5-8-2022</t>
  </si>
  <si>
    <t>BP:HD-AUG-97</t>
  </si>
  <si>
    <t>66,22,017.77Cr</t>
  </si>
  <si>
    <t>Beiong CGST charges debited by bank</t>
  </si>
  <si>
    <t>CP:AUG-29</t>
  </si>
  <si>
    <t>66,21,990.77Cr</t>
  </si>
  <si>
    <t>Being purchase of torch light qty-1no@296/- vide bill no-65 dt-8-8-2022</t>
  </si>
  <si>
    <t>Pug:AUG-3</t>
  </si>
  <si>
    <t>66,13,041.17Cr</t>
  </si>
  <si>
    <t>Being purofMS angles qty-13mts vide billno-1622 dt 9-8-2022</t>
  </si>
  <si>
    <t>66,02,366.18Cr</t>
  </si>
  <si>
    <t>65,81,611.46Cr</t>
  </si>
  <si>
    <t>65,76,249.98Cr</t>
  </si>
  <si>
    <t>65,55,218.33Cr</t>
  </si>
  <si>
    <t>Sag:GST-TS-17</t>
  </si>
  <si>
    <t>65,58,962.33Cr</t>
  </si>
  <si>
    <t>65,59,078.33Cr</t>
  </si>
  <si>
    <t>65,61,248.33Cr</t>
  </si>
  <si>
    <t>Sag:GST-TS-18</t>
  </si>
  <si>
    <t>65,69,539.33Cr</t>
  </si>
  <si>
    <t>65,70,313.33Cr</t>
  </si>
  <si>
    <t>65,70,543.33Cr</t>
  </si>
  <si>
    <t>65,70,862.33Cr</t>
  </si>
  <si>
    <t>JE:AUG-16</t>
  </si>
  <si>
    <t>HDFC - 4639 1800 1010 7382 (Ra</t>
  </si>
  <si>
    <t>65,69,600.74Cr</t>
  </si>
  <si>
    <t>Being servicing charges for TS07ER4747 vide inv no- B202207084 dt 2-8-2022</t>
  </si>
  <si>
    <t>JE:AUG-17</t>
  </si>
  <si>
    <t>Gopal Stationery &amp; Papaer Mart</t>
  </si>
  <si>
    <t>65,68,592.74Cr</t>
  </si>
  <si>
    <t>Being purchase of Casio FX CG50Graphic qty-1no@11200/-vide b illno- 112 dt 8-8-2022</t>
  </si>
  <si>
    <t>JE:AUG-18</t>
  </si>
  <si>
    <t>65,67,602.08Cr</t>
  </si>
  <si>
    <t xml:space="preserve">Being service charges for Invvoa Crysta vide Vehicle no- TS08FT1121 vide ref doc no- GSJ22-37819 dt </t>
  </si>
  <si>
    <t>Svs:GST-SER-114</t>
  </si>
  <si>
    <t>65,67,908.08Cr</t>
  </si>
  <si>
    <t>Svs:GST-SER-115</t>
  </si>
  <si>
    <t>65,68,386.88Cr</t>
  </si>
  <si>
    <t>JE:AUG-26</t>
  </si>
  <si>
    <t>Being effluent treatment charges COD 0-5000 qty-40KL@210/- vide billno- 620 dt 1-8-2022</t>
  </si>
  <si>
    <t>JE:AUG-28</t>
  </si>
  <si>
    <t>Being transportation charges for effluent water qty-2nos@1700/- vide billno- 975 dt 31-7-2022</t>
  </si>
  <si>
    <t>JE:AUG-30</t>
  </si>
  <si>
    <t>65,67,182.58Cr</t>
  </si>
  <si>
    <t>Being purchase of quick heal internet security qty-1@4661/- vide billno- 062 dt 11-8-2022</t>
  </si>
  <si>
    <t>JE:AUG-31</t>
  </si>
  <si>
    <t>65,66,536.38Cr</t>
  </si>
  <si>
    <t>Being labour charges for galvanising of towers partys qty-=3.590mts@2800/- vide billno-ANUJ032 dt 11</t>
  </si>
  <si>
    <t>JE:AUG-33</t>
  </si>
  <si>
    <t>65,64,052.38Cr</t>
  </si>
  <si>
    <t>Being security service charges qty-2nos@13800/- for the month of July 2022 vide billno- 127 dt 31-7-</t>
  </si>
  <si>
    <t>Pug:AUG-5</t>
  </si>
  <si>
    <t>Garg Steels Udyog India Pvt Lt</t>
  </si>
  <si>
    <t>65,51,790.24Cr</t>
  </si>
  <si>
    <t>Being purof Flat qty-3.710mts vide billno-C 02091dt 14/8/22</t>
  </si>
  <si>
    <t>65,45,195.76Cr</t>
  </si>
  <si>
    <t>Pug:AUG-6</t>
  </si>
  <si>
    <t>R.R. Associates</t>
  </si>
  <si>
    <t>65,43,778.26Cr</t>
  </si>
  <si>
    <t>being purof Weldingrods(Mangalam)qty-5no@3150etcvinvno-1836</t>
  </si>
  <si>
    <t>65,43,049.26Cr</t>
  </si>
  <si>
    <t>Pug:AUG-7</t>
  </si>
  <si>
    <t>65,43,016.86Cr</t>
  </si>
  <si>
    <t>BeingpurofOxygen cylinder key ertc videinvno-2208803</t>
  </si>
  <si>
    <t>65,42,989.86Cr</t>
  </si>
  <si>
    <t>65,42,633.46Cr</t>
  </si>
  <si>
    <t>65,42,595.96Cr</t>
  </si>
  <si>
    <t>65,42,472.21Cr</t>
  </si>
  <si>
    <t>65,42,435.31Cr</t>
  </si>
  <si>
    <t>65,42,102.31Cr</t>
  </si>
  <si>
    <t>65,42,064.51Cr</t>
  </si>
  <si>
    <t>65,42,030.76Cr</t>
  </si>
  <si>
    <t>65,41,998.36Cr</t>
  </si>
  <si>
    <t>65,41,976.76Cr</t>
  </si>
  <si>
    <t>65,41,722.96Cr</t>
  </si>
  <si>
    <t>65,41,695.96Cr</t>
  </si>
  <si>
    <t>65,41,661.76Cr</t>
  </si>
  <si>
    <t>65,41,649.16Cr</t>
  </si>
  <si>
    <t>65,41,603.26Cr</t>
  </si>
  <si>
    <t>65,41,527.39Cr</t>
  </si>
  <si>
    <t>JE:AUG-44</t>
  </si>
  <si>
    <t>Padmavati Fasteners</t>
  </si>
  <si>
    <t>65,41,189.89Cr</t>
  </si>
  <si>
    <t>Being purchase of Silicon sealent qty-25no@150/- vide billno PF/883 dt 12-8-2022</t>
  </si>
  <si>
    <t>JE:AUG-45</t>
  </si>
  <si>
    <t>Balaji Oil Stores</t>
  </si>
  <si>
    <t>65,40,372.89Cr</t>
  </si>
  <si>
    <t>Being purchase of 30oil qty-20ltrs@220/- 40oil qty-20ltrs@220/-MTcore qty-2core@70/-vinvno-2185 dt 1</t>
  </si>
  <si>
    <t>JE:AUG-48</t>
  </si>
  <si>
    <t>65,38,193.89Cr</t>
  </si>
  <si>
    <t>Being GST@2% deducted from the bill no- GST/CWC/03 dated-7-6-2021</t>
  </si>
  <si>
    <t>JE:AUG-52</t>
  </si>
  <si>
    <t>65,31,353.39Cr</t>
  </si>
  <si>
    <t>Being GST@2% deducted from the billno=- GST/CWC/05 dated-7-6-2021</t>
  </si>
  <si>
    <t>JE:AUG-53</t>
  </si>
  <si>
    <t>65,24,512.89Cr</t>
  </si>
  <si>
    <t>Being GST22% deducted from the billno- GST/CWC/05 dated 7-6-2021</t>
  </si>
  <si>
    <t>JE:AUG-57</t>
  </si>
  <si>
    <t>65,18,572.89Cr</t>
  </si>
  <si>
    <t>Being GST@2% deducted from the bill No GST/CWC/04/2020-21 dt 7-6-2021</t>
  </si>
  <si>
    <t>JE:AUG-58</t>
  </si>
  <si>
    <t>65,18,533.29Cr</t>
  </si>
  <si>
    <t>Being labour charges for galvanising charges for F bolts qty-20kgs@22/- vide billno- 347 dt 9-8-2022</t>
  </si>
  <si>
    <t>JE:AUG-59</t>
  </si>
  <si>
    <t>65,17,523.61Cr</t>
  </si>
  <si>
    <t>Being labour charges for galvanising for tower parts qty-6.010@2800/- vide billno-ANUJ056 dt 13-8-20</t>
  </si>
  <si>
    <t>JE:AUG-61</t>
  </si>
  <si>
    <t>65,15,749.53Cr</t>
  </si>
  <si>
    <t>Being labour charges for galvanising for tower parts qty- 10.560mts@2800/- vide billno-ANUJ055 dt 12</t>
  </si>
  <si>
    <t>Pug:AUG-8</t>
  </si>
  <si>
    <t>Hyderabad Steels</t>
  </si>
  <si>
    <t>65,10,453.03Cr</t>
  </si>
  <si>
    <t>Being pur of Transmission towers qty-11nos@5350/-vinno-112</t>
  </si>
  <si>
    <t>Pug:AUG-9</t>
  </si>
  <si>
    <t>65,09,910.33Cr</t>
  </si>
  <si>
    <t>Being purof steel tubes qty-0.090mt@67000/-vinvno-311</t>
  </si>
  <si>
    <t>Pug:AUG-12</t>
  </si>
  <si>
    <t>65,09,732.58Cr</t>
  </si>
  <si>
    <t>Being purof Gas cutter qty-1pcs@1975/-regulator vinvno-1881</t>
  </si>
  <si>
    <t>65,09,586.33Cr</t>
  </si>
  <si>
    <t>JE:AUG-64</t>
  </si>
  <si>
    <t>65,08,164.19Cr</t>
  </si>
  <si>
    <t>Being purchase of PPGL sheets qty-37.18sqm@425/- vide billno-1048 dt 18-8-2022</t>
  </si>
  <si>
    <t>JE:AUG-67</t>
  </si>
  <si>
    <t>65,08,084.11Cr</t>
  </si>
  <si>
    <t>Being Purchase of Accessories PPGI qty-3rmt@296.61/- vide billno- 1060 dt 19-8-2022</t>
  </si>
  <si>
    <t>JE:AUG-69</t>
  </si>
  <si>
    <t>Ganesh Trading Co</t>
  </si>
  <si>
    <t>65,06,284.11Cr</t>
  </si>
  <si>
    <t>Being purchase of Hard coke qty-3000kgs@24/- vide billno- 120 dt 19-8-2022</t>
  </si>
  <si>
    <t>JE:AUG-83</t>
  </si>
  <si>
    <t>65,05,535.66Cr</t>
  </si>
  <si>
    <t>Beingpurchase of nyname wall &amp; Skog hall hooke etc incurred vide bill no- S50122A000686547 dt 2-8-20</t>
  </si>
  <si>
    <t>JE:AUG-84</t>
  </si>
  <si>
    <t>65,04,335.18Cr</t>
  </si>
  <si>
    <t>Being purchase of vinarn hand towel dobuble hook etc incurred vide billno- S50122A00665364 dt 30-7-2</t>
  </si>
  <si>
    <t>JE:AUG-86</t>
  </si>
  <si>
    <t>65,03,576.53Cr</t>
  </si>
  <si>
    <t>Being purchase of forsa worl lamp nick etc vide billno- S50122A000667242 dt 30-7-2022</t>
  </si>
  <si>
    <t>JE:AUG-88</t>
  </si>
  <si>
    <t>HDFC - 4889 9407 0017 8119 (Di</t>
  </si>
  <si>
    <t>65,02,571.53Cr</t>
  </si>
  <si>
    <t>Being credit card expenses incurred</t>
  </si>
  <si>
    <t>JE:AUG-90</t>
  </si>
  <si>
    <t>65,00,475.00Cr</t>
  </si>
  <si>
    <t>being purchase of kuggis box wlid , toil roll etc incurred vide billno- S50122A000730926 dt 10-8-202</t>
  </si>
  <si>
    <t>JE:AUG-91</t>
  </si>
  <si>
    <t>65,00,112.63Cr</t>
  </si>
  <si>
    <t>Being purchase of tomat spray bottle etc vide billno- S50122A000738500 dt 12-8-2022</t>
  </si>
  <si>
    <t>JE:AUG-92</t>
  </si>
  <si>
    <t>64,99,610.60Cr</t>
  </si>
  <si>
    <t>Being purchase of door mat etc vide billno- S50122A000743159 dt 13-8-2022</t>
  </si>
  <si>
    <t>JE:AUG-93</t>
  </si>
  <si>
    <t>64,98,581.60Cr</t>
  </si>
  <si>
    <t>Being purchase of langf Jall Seat Shell etc vide billno- S50122A000743157 dt 13-8-2022</t>
  </si>
  <si>
    <t>JE:AUG-94</t>
  </si>
  <si>
    <t>64,98,543.54Cr</t>
  </si>
  <si>
    <t>Being purchase of home delivery items vide billno- S50122A000743158 dt 13-8-2022</t>
  </si>
  <si>
    <t>Sag:GST-TS-19</t>
  </si>
  <si>
    <t>65,36,182.54Cr</t>
  </si>
  <si>
    <t>65,43,404.54Cr</t>
  </si>
  <si>
    <t>JE:AUG-97</t>
  </si>
  <si>
    <t>65,42,151.60Cr</t>
  </si>
  <si>
    <t>Being Galvanising charges for tower parts qty- 0.7458mts@2800/- vide billno- 060 dt 20-8-2022</t>
  </si>
  <si>
    <t>JE:AUG-99</t>
  </si>
  <si>
    <t>65,41,876.10Cr</t>
  </si>
  <si>
    <t>Being labour charges for galvanising of tower parts qty-1640kgs@2.80/- vide billno- ANUJ067 dt 23-8-</t>
  </si>
  <si>
    <t>Pug:AUG-13</t>
  </si>
  <si>
    <t>Gupta Electricals</t>
  </si>
  <si>
    <t>65,40,634.10Cr</t>
  </si>
  <si>
    <t>Being purof ledlightsqty-4no@3450/-qty-2no@2300/vinvno-1477</t>
  </si>
  <si>
    <t>65,40,220.10Cr</t>
  </si>
  <si>
    <t>JE:AUG-101</t>
  </si>
  <si>
    <t>C.P. Battery</t>
  </si>
  <si>
    <t>65,37,266.98Cr</t>
  </si>
  <si>
    <t>Being purchase of Amaron batteries qty-6nos@4500/- INCL GST (After Exchanging of Old batteries ) vid</t>
  </si>
  <si>
    <t>Pug:AUG-14</t>
  </si>
  <si>
    <t>65,37,041.98Cr</t>
  </si>
  <si>
    <t>Being purof oxygen gas qty-10nos@250/-vinvno-179 dt 31-8-22</t>
  </si>
  <si>
    <t>Pug:AUG-15</t>
  </si>
  <si>
    <t>65,36,839.48Cr</t>
  </si>
  <si>
    <t>Beingpurofoxygengasqty-9no@250/-LPGqty-3nos@1950/-vinno1082</t>
  </si>
  <si>
    <t>65,36,312.98Cr</t>
  </si>
  <si>
    <t>65,36,240.98Cr</t>
  </si>
  <si>
    <t>JE:AUG-104</t>
  </si>
  <si>
    <t>65,36,162.48Cr</t>
  </si>
  <si>
    <t>Being weighment charges for Truck 14 wheeler qty-1no@280/-truck 10 wheeler qty-1no@130/- DCm qty-5no</t>
  </si>
  <si>
    <t>JE:AUG-133</t>
  </si>
  <si>
    <t>65,35,513.41Cr</t>
  </si>
  <si>
    <t>Being purchase of premium emulsion qty-7ltrs@322/- emulasion 0195qty-4ltr@330/- Emulsion qty-10l;tr@</t>
  </si>
  <si>
    <t>JE:AUG-121</t>
  </si>
  <si>
    <t>Nageswari Engg Works</t>
  </si>
  <si>
    <t xml:space="preserve">Penna Cement </t>
  </si>
  <si>
    <t>Focus-jul-22</t>
  </si>
  <si>
    <t>JE-AUG-136</t>
  </si>
  <si>
    <t>JE-AUG-138</t>
  </si>
  <si>
    <t>JE-AUG-137</t>
  </si>
  <si>
    <t>31/08/202</t>
  </si>
  <si>
    <t>round off</t>
  </si>
  <si>
    <t>Svs:GST-SER-116</t>
  </si>
  <si>
    <t>65,42,286.72Cr</t>
  </si>
  <si>
    <t>Svs:GST-SER-117</t>
  </si>
  <si>
    <t>66,24,335.94Cr</t>
  </si>
  <si>
    <t>JE:SEP-1</t>
  </si>
  <si>
    <t>66,24,196.89Cr</t>
  </si>
  <si>
    <t>Being jio post paid charges or the month of August 2022</t>
  </si>
  <si>
    <t>JE:SEP-3</t>
  </si>
  <si>
    <t>66,23,890.89Cr</t>
  </si>
  <si>
    <t>Being transportation charges for effluent water qty-2no@1700/- vide billno- 1226 dt 31-8-2022</t>
  </si>
  <si>
    <t>JE:SEP-5</t>
  </si>
  <si>
    <t>66,23,412.09Cr</t>
  </si>
  <si>
    <t>Being effluent treatment charges cod-0-5000 qty-40KL@210KL vide billno- 812 dt 1-9-2022</t>
  </si>
  <si>
    <t>JE:SEP-7</t>
  </si>
  <si>
    <t>66,23,353.79Cr</t>
  </si>
  <si>
    <t>Being galvanising charges for tower parts qty-347kgs@2800/- vide billno- ANUJ072 dt 2-9-2022</t>
  </si>
  <si>
    <t>Svs:GST-SER-118</t>
  </si>
  <si>
    <t>66,37,499.27Cr</t>
  </si>
  <si>
    <t>Svs:GST-SER-119</t>
  </si>
  <si>
    <t>66,39,086.51Cr</t>
  </si>
  <si>
    <t>Svs:GST-SER-120</t>
  </si>
  <si>
    <t>66,39,963.47Cr</t>
  </si>
  <si>
    <t>Svs:GST-SER-121</t>
  </si>
  <si>
    <t>66,40,840.43Cr</t>
  </si>
  <si>
    <t>Svs:GST-SER-122</t>
  </si>
  <si>
    <t>66,41,439.38Cr</t>
  </si>
  <si>
    <t>Svs:GST-SER-123</t>
  </si>
  <si>
    <t>66,48,454.70Cr</t>
  </si>
  <si>
    <t>Svs:GST-SER-124</t>
  </si>
  <si>
    <t>66,57,797.60Cr</t>
  </si>
  <si>
    <t>Svs:GST-SER-125</t>
  </si>
  <si>
    <t>67,02,448.85Cr</t>
  </si>
  <si>
    <t>Svs:GST-SER-126</t>
  </si>
  <si>
    <t>67,07,794.85Cr</t>
  </si>
  <si>
    <t>Svs:GST-SER-127</t>
  </si>
  <si>
    <t>67,09,446.35Cr</t>
  </si>
  <si>
    <t>Svs:GST-SER-128</t>
  </si>
  <si>
    <t>67,13,139.95Cr</t>
  </si>
  <si>
    <t>Svs:GST-SER-129</t>
  </si>
  <si>
    <t>67,14,357.65Cr</t>
  </si>
  <si>
    <t>Svs:GST-SER-130</t>
  </si>
  <si>
    <t>67,17,057.65Cr</t>
  </si>
  <si>
    <t>Svs:GST-SER-131</t>
  </si>
  <si>
    <t>67,22,448.20Cr</t>
  </si>
  <si>
    <t>Svs:GST-SER-132</t>
  </si>
  <si>
    <t>67,36,605.20Cr</t>
  </si>
  <si>
    <t>Svs:GST-SER-133</t>
  </si>
  <si>
    <t>67,38,343.19Cr</t>
  </si>
  <si>
    <t>JE:SEP-9</t>
  </si>
  <si>
    <t>67,38,249.19Cr</t>
  </si>
  <si>
    <t>Being telephone charges for the month of the month of Aug 2022 vide billno- SDCTS0016975174</t>
  </si>
  <si>
    <t>Pug:SEP-1</t>
  </si>
  <si>
    <t>Apex Metal Chem Pvt Ltd</t>
  </si>
  <si>
    <t>66,81,123.94Cr</t>
  </si>
  <si>
    <t>Being purofzincqty-1.953mt@325000/-vinvno-143</t>
  </si>
  <si>
    <t>66,81,096.94Cr</t>
  </si>
  <si>
    <t>Pug:SEP-2</t>
  </si>
  <si>
    <t>66,76,229.97Cr</t>
  </si>
  <si>
    <t>Being purof TNT BARS qty-26.880mtsvinvno-02065 dt6-9-22</t>
  </si>
  <si>
    <t>65,48,558.44Cr</t>
  </si>
  <si>
    <t>Svs:GST-SER-134</t>
  </si>
  <si>
    <t>65,49,409.84Cr</t>
  </si>
  <si>
    <t>Difference Amt.for Increment</t>
  </si>
  <si>
    <t>Svs:GST-SER-135</t>
  </si>
  <si>
    <t>65,52,307.84Cr</t>
  </si>
  <si>
    <t>Rent for Sep'2022</t>
  </si>
  <si>
    <t>Pug:SEP-3</t>
  </si>
  <si>
    <t>65,46,706.24Cr</t>
  </si>
  <si>
    <t>Being pur of TMT Bars qty-4.180mtsvinvno- 353dt7-9-22</t>
  </si>
  <si>
    <t>65,31,146.14Cr</t>
  </si>
  <si>
    <t>JE:SEP-16</t>
  </si>
  <si>
    <t>65,30,853.82Cr</t>
  </si>
  <si>
    <t>Being l;abour charges for galvanising charges for tower parts qty-1.740mts@2800/- vide billno- 075 d</t>
  </si>
  <si>
    <t>JE:SEP-19</t>
  </si>
  <si>
    <t>65,29,062.82Cr</t>
  </si>
  <si>
    <t>Being purchase of hardcoke qty-2985kgs@24/- vide billno-135 dt 5-9-2022</t>
  </si>
  <si>
    <t>Pug:SEP-5</t>
  </si>
  <si>
    <t>65,19,774.82Cr</t>
  </si>
  <si>
    <t>Being pur of 120KNSRC insulators qty-24no@4300/-vinvno-91</t>
  </si>
  <si>
    <t>Svs:GST-SER-136</t>
  </si>
  <si>
    <t>65,20,080.82Cr</t>
  </si>
  <si>
    <t>Svs:GST-SER-137</t>
  </si>
  <si>
    <t>65,20,559.62Cr</t>
  </si>
  <si>
    <t>Pug:SEP-6</t>
  </si>
  <si>
    <t>65,01,309.62Cr</t>
  </si>
  <si>
    <t>Being pur of cement qty-550bags@320/-vinvno- SL3622036802</t>
  </si>
  <si>
    <t>Pug:SEP-9</t>
  </si>
  <si>
    <t>63,97,447.37Cr</t>
  </si>
  <si>
    <t>Being purof TMTBarsqty-20.070mts@57500/-vinvno-374</t>
  </si>
  <si>
    <t>Pug:SEP-10</t>
  </si>
  <si>
    <t>63,02,860.97Cr</t>
  </si>
  <si>
    <t>Being purof TMT Bars qty-18.120mt@58000/-vinvno-379</t>
  </si>
  <si>
    <t>Pug:SEP-11</t>
  </si>
  <si>
    <t>62,84,267.87Cr</t>
  </si>
  <si>
    <t>Being purof MS plate qty-3.650mts@56600/- vide billno- 3502</t>
  </si>
  <si>
    <t>62,84,185.52Cr</t>
  </si>
  <si>
    <t>Pug:SEP-12</t>
  </si>
  <si>
    <t>62,83,760.72Cr</t>
  </si>
  <si>
    <t>Being purof MS channel qty-0.180mts vinno-3501</t>
  </si>
  <si>
    <t>62,83,234.22Cr</t>
  </si>
  <si>
    <t>62,83,221.17Cr</t>
  </si>
  <si>
    <t>Pug:SEP-13</t>
  </si>
  <si>
    <t>61,34,721.17Cr</t>
  </si>
  <si>
    <t>Being purofACSR Moose conductorqty-4.4 kms@375000/-vinno128</t>
  </si>
  <si>
    <t>JE:SEP-54</t>
  </si>
  <si>
    <t>61,33,594.92Cr</t>
  </si>
  <si>
    <t>Being purchase of bolmen toil brsh hld etc against billno- S50122A000864592 dt 3-9-2022</t>
  </si>
  <si>
    <t>Pug:SEP-14</t>
  </si>
  <si>
    <t>61,24,306.92Cr</t>
  </si>
  <si>
    <t>Being purof 120KN insulatorsqty-24nos@4300/-vinno-97</t>
  </si>
  <si>
    <t>Pug:SEP-15</t>
  </si>
  <si>
    <t>59,82,556.92Cr</t>
  </si>
  <si>
    <t>BeingpurofACSR moose conductor qty-4.2km@375000/-vinvno-134</t>
  </si>
  <si>
    <t>BP:CB-SEP-8</t>
  </si>
  <si>
    <t>59,82,469.42Cr</t>
  </si>
  <si>
    <t>Being BG commission charges debited by bank against Bg No- 523GPGE222695001</t>
  </si>
  <si>
    <t>BP:CB-SEP-9</t>
  </si>
  <si>
    <t>59,82,460.42Cr</t>
  </si>
  <si>
    <t>Being BG charges debited by bank</t>
  </si>
  <si>
    <t>BP:CB-SEP-10</t>
  </si>
  <si>
    <t>59,82,022.92Cr</t>
  </si>
  <si>
    <t>Being BG commission charges debited by bank against BG No- 523GPGE222695001</t>
  </si>
  <si>
    <t>BP:CB-SEP-11</t>
  </si>
  <si>
    <t>59,81,968.92Cr</t>
  </si>
  <si>
    <t>Being BG commission charges debited by bank</t>
  </si>
  <si>
    <t>BP:CB-SEP-12</t>
  </si>
  <si>
    <t>59,81,914.92Cr</t>
  </si>
  <si>
    <t>Pug:SEP-18</t>
  </si>
  <si>
    <t>58,35,521.00Cr</t>
  </si>
  <si>
    <t>BeingpurofACSR MOOSEqty-4.4kms@369681/-vinno-141</t>
  </si>
  <si>
    <t>JE:SEP-61</t>
  </si>
  <si>
    <t>57,43,214.87Cr</t>
  </si>
  <si>
    <t>Being purchase of shutters and pooja unit etc vide billno- ARP/034 dt 26-9-2022</t>
  </si>
  <si>
    <t>JE:SEP-66</t>
  </si>
  <si>
    <t>57,42,981.32Cr</t>
  </si>
  <si>
    <t xml:space="preserve">Being telephone charges for the period from 11-3-2022 to 10-4-2022 vide billno- BM23361000383447 dt </t>
  </si>
  <si>
    <t>JE:SEP-67</t>
  </si>
  <si>
    <t>.</t>
  </si>
  <si>
    <t>57,42,747.77Cr</t>
  </si>
  <si>
    <t xml:space="preserve">Being telephone charges for the period from 11-4-2022 to 10-5-2022 vide billno- BM23361001142134 dt </t>
  </si>
  <si>
    <t>JE:SEP-68</t>
  </si>
  <si>
    <t>57,42,522.77Cr</t>
  </si>
  <si>
    <t>being telephone charges from 11-5-2022 to 10-6-2022 vide billno- BM23361001968869 dt 12-6-2022</t>
  </si>
  <si>
    <t>JE:SEP-70</t>
  </si>
  <si>
    <t>57,42,073.58Cr</t>
  </si>
  <si>
    <t>Being telephone charges from 11-7-2022 to 10-8-2022 vide billno- BM233610035572726 dt 12-8-2022</t>
  </si>
  <si>
    <t>JE:SEP-71</t>
  </si>
  <si>
    <t>57,41,848.58Cr</t>
  </si>
  <si>
    <t>Being telephone charges from 11-8-2022 to 10-9-2022 vide billno- BM23361004406366 dt 12-9-2022</t>
  </si>
  <si>
    <t>JE:SEP-73</t>
  </si>
  <si>
    <t>Target Fabrication &amp; Construct</t>
  </si>
  <si>
    <t>57,13,200.58Cr</t>
  </si>
  <si>
    <t>Being price variation towards supplky of reinforcement steel vide billno- TARGET/GST-004 dt 21-9-202</t>
  </si>
  <si>
    <t>JE:SEP-75</t>
  </si>
  <si>
    <t>56,87,770.58Cr</t>
  </si>
  <si>
    <t>Being supply of erectionof 132kV bay at Warangal against billno- TARGET/GST-INV-03 dt 21-9-2022</t>
  </si>
  <si>
    <t>JE:SEP-77</t>
  </si>
  <si>
    <t>56,58,389.58Cr</t>
  </si>
  <si>
    <t>Being Supply of Erection of 1no 132KV bay at wardhanapet vide billno- Target/GST-INV-02 dt 21-9-2022</t>
  </si>
  <si>
    <t>JE:SEP-79</t>
  </si>
  <si>
    <t>54,75,497.58Cr</t>
  </si>
  <si>
    <t>Being Supply of erection testing etc at wardhanapet vide billno- Target/GSt-INV-01 dt 18-9-2022</t>
  </si>
  <si>
    <t>JE:SEP-81</t>
  </si>
  <si>
    <t xml:space="preserve">OTIS Elevator Company (India) </t>
  </si>
  <si>
    <t>54,66,857.58Cr</t>
  </si>
  <si>
    <t>Being OTIS left maintenance charges for 2years for the period from 1-8-2022 to 31-7-2024 vide billno</t>
  </si>
  <si>
    <t>JE:SEP-82</t>
  </si>
  <si>
    <t>54,65,890.58Cr</t>
  </si>
  <si>
    <t>Being purchase of NPG 59 drum unit qty-1no@10000/- service charges qty-1no@750/-vide billno- 3002012</t>
  </si>
  <si>
    <t>Pug:SEP-21</t>
  </si>
  <si>
    <t>54,41,734.58Cr</t>
  </si>
  <si>
    <t>BeingpurofMS angles qty-9.220mts@60000/-vinvno-282</t>
  </si>
  <si>
    <t>54,25,318.58Cr</t>
  </si>
  <si>
    <t>54,15,706.58Cr</t>
  </si>
  <si>
    <t>JE:SEP-85</t>
  </si>
  <si>
    <t>Lorven Marketing Services</t>
  </si>
  <si>
    <t>53,54,457.08Cr</t>
  </si>
  <si>
    <t>Being purchase of 12A tonner cartridge LIPI qty-5no@500/- and 88A tonner cartridge qty-5no@500/-vide</t>
  </si>
  <si>
    <t>JE:SEP-86</t>
  </si>
  <si>
    <t>53,53,813.58Cr</t>
  </si>
  <si>
    <t>Being testing charges for bend qty-10no@165/- , chemical qty-10no@330/-tensile qty-10no@220/- vide b</t>
  </si>
  <si>
    <t>Pug:SEP-24</t>
  </si>
  <si>
    <t>53,26,702.88Cr</t>
  </si>
  <si>
    <t>Beingpurofoxygenqty-13no@250/-etc vinvno-1307</t>
  </si>
  <si>
    <t>53,26,360.88Cr</t>
  </si>
  <si>
    <t>Pug:SEP-25</t>
  </si>
  <si>
    <t>53,26,135.88Cr</t>
  </si>
  <si>
    <t>Being pur of Oxygen gas qty-9nos@250/- vide billno- 217</t>
  </si>
  <si>
    <t>JE:SEP-88</t>
  </si>
  <si>
    <t>53,26,071.08Cr</t>
  </si>
  <si>
    <t>Being weighment charges for truck qty-6no@80/- anmd TATA Ace qty-4no@60/- vide billno- 26 dt 30-10-2</t>
  </si>
  <si>
    <t>JE:SEP-90</t>
  </si>
  <si>
    <t>53,25,980.08Cr</t>
  </si>
  <si>
    <t>Being labour charges for galvanising charges qty-5.400kags@2800/- vide billno- ANUJ087 dt 27-9-2022</t>
  </si>
  <si>
    <t>JE:SEP-153</t>
  </si>
  <si>
    <t>BP:CB-SEP-13</t>
  </si>
  <si>
    <t>CANARA BANK(=27097-6043)</t>
  </si>
  <si>
    <t>BP:CB-SEP-14</t>
  </si>
  <si>
    <t>BP:CB-SEP-15</t>
  </si>
  <si>
    <t>JE:SEP-152</t>
  </si>
  <si>
    <t>TE/O/2200171</t>
  </si>
  <si>
    <t>OTIS Elevator Company (India) Ltd.</t>
  </si>
  <si>
    <t>HD-SEPT-168</t>
  </si>
  <si>
    <t>1009222086281 </t>
  </si>
  <si>
    <t>ICICI LOMBARD GENERAL INSURANCE CO LTD</t>
  </si>
  <si>
    <t>HD-SEPT-169</t>
  </si>
  <si>
    <t>JE:JUL-68</t>
  </si>
  <si>
    <t>HD-SEPT-166</t>
  </si>
  <si>
    <t>IA066717890 </t>
  </si>
  <si>
    <t>Go Digit General Insurance Limited</t>
  </si>
  <si>
    <t>HD-SEPT-154</t>
  </si>
  <si>
    <t xml:space="preserve">JAYDURGA FURNISHINGS </t>
  </si>
  <si>
    <t>JAYDURGA FURNISHINGS C NOTE .SR220ST89 DT.03/08/2022</t>
  </si>
  <si>
    <t>HD-SEPT-155</t>
  </si>
  <si>
    <t xml:space="preserve">IKEA INDIA PRIVATE LIMITED </t>
  </si>
  <si>
    <t>IKEA INDIA PRIVATE LIMITED C NOTE NO.SS0122B000013234 DT.01/08/2022</t>
  </si>
  <si>
    <t>IKEA INDIA PRIVATE LIMITED C NOTE NO.SS0122B000013263 DT.01/08/2022</t>
  </si>
  <si>
    <t>IKEA INDIA PRIVATE LIMITED C NOTE NO.SS0122B000013327 DT.02/08/2022</t>
  </si>
  <si>
    <t>IKEA INDIA PRIVATE LIMITED C NOTE NO.SS0122B000014255 DT.10/08/2022</t>
  </si>
  <si>
    <t>HD-SEPT-157</t>
  </si>
  <si>
    <t xml:space="preserve">CANARABANK CREDIT </t>
  </si>
  <si>
    <t>CANARABANK CREDIT NOTE NO.36020922000000020 DT.30/09/2022</t>
  </si>
  <si>
    <t>IKEA INDIA PRIVATE LIMITED C NOTE NO.SS0122B0000018014 DT.14/09/2022</t>
  </si>
  <si>
    <t>HD-SEPT-156</t>
  </si>
  <si>
    <t>SPIGEN INDIA PRIVATE LIMITE</t>
  </si>
  <si>
    <t>SPIGEN INDIA PRIVATE LIMITED CR3DIT NOTE NO.FHYA-C520 DT.30/08/2022</t>
  </si>
  <si>
    <t>HD-SEPT-158</t>
  </si>
  <si>
    <t>CANARA BANK EXCESS CREDIT AVAILED-IN DEC-2021</t>
  </si>
  <si>
    <t>BP:HD-OCT-135</t>
  </si>
  <si>
    <t>DEPOSIT</t>
  </si>
  <si>
    <t>Focus-OCT-22</t>
  </si>
  <si>
    <t>Pug:OCT-1</t>
  </si>
  <si>
    <t>53,05,082.08Cr</t>
  </si>
  <si>
    <t>Being pur of SRC insulators qty-54nos@4300/-vinvno-103</t>
  </si>
  <si>
    <t>Svs:GST-SER-138</t>
  </si>
  <si>
    <t>53,11,855.39Cr</t>
  </si>
  <si>
    <t>Svs:GST-SER-139</t>
  </si>
  <si>
    <t>53,93,904.61Cr</t>
  </si>
  <si>
    <t>Svs:GST-SER-140</t>
  </si>
  <si>
    <t>54,08,050.09Cr</t>
  </si>
  <si>
    <t>Svs:GST-SER-141</t>
  </si>
  <si>
    <t>54,09,637.33Cr</t>
  </si>
  <si>
    <t>Svs:GST-SER-142</t>
  </si>
  <si>
    <t>54,10,514.29Cr</t>
  </si>
  <si>
    <t>Svs:GST-SER-143</t>
  </si>
  <si>
    <t>54,11,391.25Cr</t>
  </si>
  <si>
    <t>Svs:GST-SER-144</t>
  </si>
  <si>
    <t>54,11,990.20Cr</t>
  </si>
  <si>
    <t>Svs:GST-SER-145</t>
  </si>
  <si>
    <t>54,19,005.52Cr</t>
  </si>
  <si>
    <t>Svs:GST-SER-146</t>
  </si>
  <si>
    <t>54,28,348.42Cr</t>
  </si>
  <si>
    <t>Svs:GST-SER-147</t>
  </si>
  <si>
    <t>54,72,999.67Cr</t>
  </si>
  <si>
    <t>Svs:GST-SER-148</t>
  </si>
  <si>
    <t>54,78,345.67Cr</t>
  </si>
  <si>
    <t>Svs:GST-SER-149</t>
  </si>
  <si>
    <t>54,79,997.17Cr</t>
  </si>
  <si>
    <t>Svs:GST-SER-150</t>
  </si>
  <si>
    <t>54,83,690.77Cr</t>
  </si>
  <si>
    <t>Svs:GST-SER-151</t>
  </si>
  <si>
    <t>54,86,588.77Cr</t>
  </si>
  <si>
    <t>Svs:GST-SER-152</t>
  </si>
  <si>
    <t>54,89,288.77Cr</t>
  </si>
  <si>
    <t>Svs:GST-SER-153</t>
  </si>
  <si>
    <t>54,94,483.30Cr</t>
  </si>
  <si>
    <t>Svs:GST-SER-154</t>
  </si>
  <si>
    <t>55,08,640.30Cr</t>
  </si>
  <si>
    <t>Svs:GST-SER-155</t>
  </si>
  <si>
    <t>55,10,348.32Cr</t>
  </si>
  <si>
    <t>JE:OCT-4</t>
  </si>
  <si>
    <t>55,09,651.06Cr</t>
  </si>
  <si>
    <t>Being internet charges for BSNL against billno-SDCTS0017301998 dt 3-10-2022</t>
  </si>
  <si>
    <t>JE:OCT-5</t>
  </si>
  <si>
    <t>55,09,557.06Cr</t>
  </si>
  <si>
    <t>Being internet charges for BSNL against billno- SDCTS0017174311 dt 3-10-2022</t>
  </si>
  <si>
    <t>JE:OCT-10</t>
  </si>
  <si>
    <t>55,09,251.06Cr</t>
  </si>
  <si>
    <t>Being transportation charges for effluent water qty-2no@1700/- vide billno- 1516 dt 30-9-2022</t>
  </si>
  <si>
    <t>JE:OCT-16</t>
  </si>
  <si>
    <t>55,08,772.06Cr</t>
  </si>
  <si>
    <t>Being effluent treatment charges COD below 0-5000 qty-40KL@210/- vide billno- 1006 dt 3-10-2022</t>
  </si>
  <si>
    <t>JE:OCT-22</t>
  </si>
  <si>
    <t>55,08,632.06Cr</t>
  </si>
  <si>
    <t>Being telephone charges for Jio post paid for the month of September 2022 vide billno- 68844 dt 3-10</t>
  </si>
  <si>
    <t>JE:OCT-23</t>
  </si>
  <si>
    <t>55,07,920.91Cr</t>
  </si>
  <si>
    <t>Being telephone charges for jio prepaid qty-14no@666/- vide billno- 76971 dt4-10-2022</t>
  </si>
  <si>
    <t>Svs:GST-SER-156</t>
  </si>
  <si>
    <t>Megha Fruit Processing Pvt.Ltd</t>
  </si>
  <si>
    <t>55,13,455.91Cr</t>
  </si>
  <si>
    <t>Pug:OCT-4</t>
  </si>
  <si>
    <t>54,88,687.91Cr</t>
  </si>
  <si>
    <t>Being purof SRC insulatorsqty-64no@4300/-vinno-104</t>
  </si>
  <si>
    <t>Pug:OCT-5</t>
  </si>
  <si>
    <t>54,88,512.41Cr</t>
  </si>
  <si>
    <t>purofLPG gas qty-1no@1950/-vinno-1342</t>
  </si>
  <si>
    <t>Svs:GST-SER-157</t>
  </si>
  <si>
    <t>54,88,991.21Cr</t>
  </si>
  <si>
    <t>Svs:GST-SER-158</t>
  </si>
  <si>
    <t>54,89,297.21Cr</t>
  </si>
  <si>
    <t>JE:OCT-38</t>
  </si>
  <si>
    <t>General Electricals</t>
  </si>
  <si>
    <t>54,88,755.71Cr</t>
  </si>
  <si>
    <t>Being purchase of MCB Switch qty-1no@6017/- vide billno- 2379 dt 14-10-2022</t>
  </si>
  <si>
    <t>JE:OCT-39</t>
  </si>
  <si>
    <t>54,84,220.21Cr</t>
  </si>
  <si>
    <t>Being check survey 132KV Line locno-4 to27 qty-6.73@6000/- preparation of drawings qty-1no@10000/- v</t>
  </si>
  <si>
    <t>JE:OCT-41</t>
  </si>
  <si>
    <t>54,82,233.95Cr</t>
  </si>
  <si>
    <t>Being labour charges for galvanising of tower parts qty-11.823mts@2800/- vide billno-095 dt 12-10-20</t>
  </si>
  <si>
    <t>JE:OCT-43</t>
  </si>
  <si>
    <t>54,80,457.95Cr</t>
  </si>
  <si>
    <t>Being labour charges for galvanising of tower parts qty-10.570mts@2800/- vide billno- 096 dt 12-10-2</t>
  </si>
  <si>
    <t>JE:OCT-45</t>
  </si>
  <si>
    <t>54,78,799.95Cr</t>
  </si>
  <si>
    <t>Being labour charges for galvanising of tower parts qty-9.870mts@2800/- vide billno 0978 dt 12-10-20</t>
  </si>
  <si>
    <t>JE:OCT-47</t>
  </si>
  <si>
    <t>54,78,448.95Cr</t>
  </si>
  <si>
    <t>Being labour charges for galvanising of tower parts qty-2.090mts@2800/- vide billno- 098 dt 13-10-20</t>
  </si>
  <si>
    <t>JE:OCT-50</t>
  </si>
  <si>
    <t>54,78,169.95Cr</t>
  </si>
  <si>
    <t>Being labour charges for galvanising of tower parts qty-1.660mts@2800/- vide billno - 99 dt 15-10-20</t>
  </si>
  <si>
    <t>JE:OCT-52</t>
  </si>
  <si>
    <t>54,77,911.45Cr</t>
  </si>
  <si>
    <t>Being labour charges for galvanising of tower parts qty-1.540mts@2800/- vide bill no- 100 dt 15-10-2</t>
  </si>
  <si>
    <t>JE:OCT-54</t>
  </si>
  <si>
    <t>54,77,795.45Cr</t>
  </si>
  <si>
    <t>Being labour charges for galvanising of tower parts qty-0.690mts@2800/- vide billno-102 dt 17-10-202</t>
  </si>
  <si>
    <t>JE:OCT-57</t>
  </si>
  <si>
    <t>Jai Sai Motors</t>
  </si>
  <si>
    <t>54,77,452.95Cr</t>
  </si>
  <si>
    <t>Being service charges for Sctoor against billno 62623CJ22V1598 dt 18-10-2022</t>
  </si>
  <si>
    <t>JE:OCT-60</t>
  </si>
  <si>
    <t>54,20,011.18Cr</t>
  </si>
  <si>
    <t>Being labour charges for galvaniasing of tower parts qty-0.350kags@2800/- vide bill no-105 dt 20-10-</t>
  </si>
  <si>
    <t>Pug:OCT-6</t>
  </si>
  <si>
    <t>54,73,470.45Cr</t>
  </si>
  <si>
    <t>Being purchase of MS plate qty-10.2450mtvinvno-3369</t>
  </si>
  <si>
    <t>54,26,901.52Cr</t>
  </si>
  <si>
    <t>54,23,596.27Cr</t>
  </si>
  <si>
    <t>54,23,365.76Cr</t>
  </si>
  <si>
    <t>Pug:OCT-7</t>
  </si>
  <si>
    <t>54,20,263.91Cr</t>
  </si>
  <si>
    <t>Being purchase of MS flat qty-0.610mt vide billno- 3376</t>
  </si>
  <si>
    <t>54,20,250.18Cr</t>
  </si>
  <si>
    <t>54,20,070.18Cr</t>
  </si>
  <si>
    <t>CB-OCT-01</t>
  </si>
  <si>
    <t>JE:OCT-66</t>
  </si>
  <si>
    <t>54,23,316.43Cr</t>
  </si>
  <si>
    <t>Being material difference amount debited to party account against credit card no- CN-162 dt 20-10-20</t>
  </si>
  <si>
    <t>JE-OCT-97</t>
  </si>
  <si>
    <t>AGARWAL STEEL INDUSTRIES</t>
  </si>
  <si>
    <t>JE-OCT-106</t>
  </si>
  <si>
    <t>Industrial Equipment Centre</t>
  </si>
  <si>
    <t>JE-OCT-131</t>
  </si>
  <si>
    <t>SAI LAKSHMI TRACTORS</t>
  </si>
  <si>
    <t>JE-OCT-136</t>
  </si>
  <si>
    <t>IKEA PURCHASES</t>
  </si>
  <si>
    <t>REVERSAL OF ITC OF IKEA</t>
  </si>
  <si>
    <t>JE:OCT-67</t>
  </si>
  <si>
    <t>54,23,165.43Cr</t>
  </si>
  <si>
    <t>Being telephone charges from 11-9-2022 to 10-10-2022 vide billno- BM23361005171573 dt 12-10-2022</t>
  </si>
  <si>
    <t>54,21,495.43Cr</t>
  </si>
  <si>
    <t>Being payment for IGSt and CGST and SGST TS for the month of September 2022</t>
  </si>
  <si>
    <t>JE-OCT-137</t>
  </si>
  <si>
    <t>JE-OCT-138</t>
  </si>
  <si>
    <t>RCM PAYABLE</t>
  </si>
  <si>
    <t>JE-OCT-139</t>
  </si>
  <si>
    <t>RCM PAYABLE-ITC</t>
  </si>
  <si>
    <t>Pug:OCT-9</t>
  </si>
  <si>
    <t>Pug:OCT-10</t>
  </si>
  <si>
    <t>Pug:OCT-11</t>
  </si>
  <si>
    <t>JEEVAKA INDUS</t>
  </si>
  <si>
    <t>Pug:OCT-14</t>
  </si>
  <si>
    <t>HIND COMMERCIAL</t>
  </si>
  <si>
    <t>Pug:OCT-15</t>
  </si>
  <si>
    <t>Pug:OCT-19</t>
  </si>
  <si>
    <t>BABA GAS</t>
  </si>
  <si>
    <t>Pug:OCT-20</t>
  </si>
  <si>
    <t>SB GAS</t>
  </si>
  <si>
    <t>JE-OCT-72</t>
  </si>
  <si>
    <t>JE-OCT-74</t>
  </si>
  <si>
    <t>JE-OCT-77</t>
  </si>
  <si>
    <t>JE-OCT-79</t>
  </si>
  <si>
    <t>JE-OCT-85</t>
  </si>
  <si>
    <t>JE-OCT-87</t>
  </si>
  <si>
    <t>JE-OCT-89</t>
  </si>
  <si>
    <t>Focus-AUG-22</t>
  </si>
  <si>
    <t>Focus-SEPT-22</t>
  </si>
  <si>
    <t>BP:HD-NOV-97</t>
  </si>
  <si>
    <t>DEC=-22</t>
  </si>
  <si>
    <t>CGST -AP</t>
  </si>
  <si>
    <t>IGST -AP</t>
  </si>
  <si>
    <t>CASH</t>
  </si>
  <si>
    <t>Svs-GST-AP-01</t>
  </si>
  <si>
    <t>AP- TRANSCO LABOUR -SUPPLY</t>
  </si>
  <si>
    <t>Svs-GST-AP-02</t>
  </si>
  <si>
    <t>Svs-GST-AP-03</t>
  </si>
  <si>
    <t>JE:SEPT-</t>
  </si>
  <si>
    <t>JE:OCT-</t>
  </si>
  <si>
    <t>JE:NOV-</t>
  </si>
  <si>
    <t>SGST -AP</t>
  </si>
  <si>
    <t>JE:APRL--</t>
  </si>
  <si>
    <t>FREIGHT-RCM-ITC</t>
  </si>
  <si>
    <t>BP:HD-MAY-</t>
  </si>
  <si>
    <t>INTEREST PAID</t>
  </si>
  <si>
    <t>Siddartha Construc</t>
  </si>
  <si>
    <t>GST/SC/09</t>
  </si>
  <si>
    <t>GST/SC/10</t>
  </si>
  <si>
    <t>JE:AUG-153-</t>
  </si>
  <si>
    <t>JE:AUG-153</t>
  </si>
  <si>
    <t>JE-0CT-132</t>
  </si>
  <si>
    <t>JE:SEPT-110</t>
  </si>
  <si>
    <t>JE:AUG-148</t>
  </si>
  <si>
    <t>JE-OCT-132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</si>
</sst>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yyyy/mm/dd;@"/>
  </numFmts>
  <fonts count="5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mbria"/>
      <family val="1"/>
      <scheme val="major"/>
    </font>
    <font>
      <b/>
      <sz val="12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color rgb="FF212121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name val="Verdana"/>
      <family val="2"/>
    </font>
    <font>
      <sz val="18"/>
      <color theme="3"/>
      <name val="Cambria"/>
      <family val="2"/>
      <scheme val="major"/>
    </font>
    <font>
      <b/>
      <sz val="10"/>
      <color theme="0"/>
      <name val="Arial"/>
      <family val="2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FFFF00"/>
      <name val="Arial"/>
      <family val="2"/>
    </font>
    <font>
      <b/>
      <sz val="10"/>
      <name val="Verdana"/>
      <family val="2"/>
    </font>
    <font>
      <b/>
      <sz val="11"/>
      <name val="Cambria"/>
      <family val="1"/>
      <scheme val="major"/>
    </font>
    <font>
      <b/>
      <sz val="14"/>
      <color rgb="FF7030A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Arial"/>
      <family val="2"/>
    </font>
    <font>
      <b/>
      <i/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8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8"/>
      <name val="Verdana"/>
      <family val="2"/>
    </font>
    <font>
      <b/>
      <i/>
      <sz val="8"/>
      <color rgb="FF000000"/>
      <name val="Verdana"/>
      <family val="2"/>
    </font>
    <font>
      <b/>
      <i/>
      <sz val="10"/>
      <color rgb="FF000000"/>
      <name val="Verdana"/>
      <family val="2"/>
    </font>
    <font>
      <b/>
      <sz val="8"/>
      <color rgb="FFFF0000"/>
      <name val="Arial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8"/>
      <name val="Arial"/>
      <family val="2"/>
    </font>
    <font>
      <b/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theme="1"/>
      <name val="Arial"/>
      <family val="2"/>
    </font>
    <font>
      <b/>
      <sz val="11"/>
      <name val="Verdana"/>
      <family val="2"/>
    </font>
    <font>
      <b/>
      <sz val="11"/>
      <color rgb="FF000000"/>
      <name val="Verdana"/>
      <family val="2"/>
    </font>
    <font>
      <b/>
      <i/>
      <sz val="9"/>
      <name val="Arial"/>
      <family val="2"/>
    </font>
    <font>
      <b/>
      <i/>
      <sz val="9"/>
      <color rgb="FFFF0000"/>
      <name val="Verdana"/>
      <family val="2"/>
    </font>
    <font>
      <sz val="9"/>
      <color rgb="FFFF0000"/>
      <name val="Arial"/>
      <family val="2"/>
    </font>
    <font>
      <sz val="11"/>
      <name val="Arial"/>
      <family val="2"/>
    </font>
    <font>
      <b/>
      <i/>
      <sz val="9"/>
      <name val="Verdana"/>
      <family val="2"/>
    </font>
    <font>
      <b/>
      <i/>
      <sz val="8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629">
    <xf numFmtId="0" fontId="0" fillId="0" borderId="0" xfId="0"/>
    <xf numFmtId="0" fontId="1" fillId="0" borderId="0" xfId="1"/>
    <xf numFmtId="0" fontId="1" fillId="0" borderId="0" xfId="1" applyNumberFormat="1" applyAlignment="1">
      <alignment horizontal="center" vertical="center"/>
    </xf>
    <xf numFmtId="0" fontId="3" fillId="0" borderId="0" xfId="1" applyFont="1"/>
    <xf numFmtId="0" fontId="5" fillId="4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164" fontId="11" fillId="2" borderId="1" xfId="2" applyNumberFormat="1" applyFont="1" applyFill="1" applyBorder="1" applyAlignment="1" applyProtection="1">
      <alignment horizontal="center" vertical="center"/>
      <protection hidden="1"/>
    </xf>
    <xf numFmtId="0" fontId="7" fillId="0" borderId="1" xfId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" fontId="7" fillId="0" borderId="1" xfId="5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" fontId="7" fillId="4" borderId="1" xfId="5" applyNumberFormat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 vertical="center"/>
    </xf>
    <xf numFmtId="1" fontId="5" fillId="4" borderId="1" xfId="1" applyNumberFormat="1" applyFont="1" applyFill="1" applyBorder="1" applyAlignment="1">
      <alignment horizontal="center" vertical="center"/>
    </xf>
    <xf numFmtId="1" fontId="5" fillId="4" borderId="1" xfId="5" applyNumberFormat="1" applyFont="1" applyFill="1" applyBorder="1" applyAlignment="1">
      <alignment horizontal="center" vertical="center"/>
    </xf>
    <xf numFmtId="0" fontId="1" fillId="5" borderId="1" xfId="1" applyFill="1" applyBorder="1"/>
    <xf numFmtId="1" fontId="6" fillId="5" borderId="1" xfId="1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left" vertical="center"/>
    </xf>
    <xf numFmtId="1" fontId="7" fillId="0" borderId="1" xfId="5" applyNumberFormat="1" applyFont="1" applyBorder="1" applyAlignment="1">
      <alignment horizontal="left" vertical="center"/>
    </xf>
    <xf numFmtId="1" fontId="12" fillId="0" borderId="1" xfId="1" applyNumberFormat="1" applyFont="1" applyBorder="1" applyAlignment="1">
      <alignment horizontal="left" vertical="center"/>
    </xf>
    <xf numFmtId="1" fontId="12" fillId="0" borderId="1" xfId="1" applyNumberFormat="1" applyFont="1" applyBorder="1" applyAlignment="1">
      <alignment horizontal="left" vertical="center" wrapText="1"/>
    </xf>
    <xf numFmtId="1" fontId="17" fillId="0" borderId="0" xfId="0" applyNumberFormat="1" applyFont="1" applyAlignment="1">
      <alignment horizontal="left"/>
    </xf>
    <xf numFmtId="1" fontId="17" fillId="6" borderId="7" xfId="0" applyNumberFormat="1" applyFont="1" applyFill="1" applyBorder="1" applyAlignment="1">
      <alignment horizontal="left" vertical="center" wrapText="1"/>
    </xf>
    <xf numFmtId="1" fontId="7" fillId="4" borderId="1" xfId="1" applyNumberFormat="1" applyFont="1" applyFill="1" applyBorder="1" applyAlignment="1">
      <alignment horizontal="left" vertical="center"/>
    </xf>
    <xf numFmtId="1" fontId="7" fillId="4" borderId="1" xfId="5" applyNumberFormat="1" applyFont="1" applyFill="1" applyBorder="1" applyAlignment="1">
      <alignment horizontal="left" vertical="center"/>
    </xf>
    <xf numFmtId="14" fontId="12" fillId="0" borderId="1" xfId="1" applyNumberFormat="1" applyFont="1" applyBorder="1" applyAlignment="1">
      <alignment horizontal="left" vertical="center"/>
    </xf>
    <xf numFmtId="0" fontId="19" fillId="7" borderId="1" xfId="6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left"/>
    </xf>
    <xf numFmtId="1" fontId="5" fillId="14" borderId="1" xfId="0" applyNumberFormat="1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left"/>
    </xf>
    <xf numFmtId="1" fontId="21" fillId="7" borderId="1" xfId="0" applyNumberFormat="1" applyFont="1" applyFill="1" applyBorder="1" applyAlignment="1">
      <alignment horizontal="center" vertical="center"/>
    </xf>
    <xf numFmtId="0" fontId="7" fillId="3" borderId="1" xfId="6" applyNumberFormat="1" applyFont="1" applyFill="1" applyBorder="1" applyAlignment="1">
      <alignment horizontal="left" vertical="center"/>
    </xf>
    <xf numFmtId="0" fontId="12" fillId="8" borderId="10" xfId="6" applyNumberFormat="1" applyFont="1" applyFill="1" applyBorder="1" applyAlignment="1">
      <alignment horizontal="center" vertical="center"/>
    </xf>
    <xf numFmtId="0" fontId="7" fillId="8" borderId="1" xfId="6" applyNumberFormat="1" applyFont="1" applyFill="1" applyBorder="1" applyAlignment="1">
      <alignment horizontal="left" vertical="center"/>
    </xf>
    <xf numFmtId="0" fontId="7" fillId="8" borderId="1" xfId="6" applyNumberFormat="1" applyFont="1" applyFill="1" applyBorder="1" applyAlignment="1">
      <alignment horizontal="center" vertical="center"/>
    </xf>
    <xf numFmtId="0" fontId="7" fillId="2" borderId="1" xfId="6" applyNumberFormat="1" applyFont="1" applyFill="1" applyBorder="1" applyAlignment="1">
      <alignment horizontal="left" vertical="center"/>
    </xf>
    <xf numFmtId="1" fontId="7" fillId="2" borderId="1" xfId="6" applyNumberFormat="1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/>
    </xf>
    <xf numFmtId="1" fontId="5" fillId="5" borderId="1" xfId="6" applyNumberFormat="1" applyFont="1" applyFill="1" applyBorder="1" applyAlignment="1">
      <alignment horizontal="left" vertical="center"/>
    </xf>
    <xf numFmtId="1" fontId="5" fillId="5" borderId="1" xfId="0" applyNumberFormat="1" applyFont="1" applyFill="1" applyBorder="1" applyAlignment="1">
      <alignment horizontal="center"/>
    </xf>
    <xf numFmtId="1" fontId="5" fillId="2" borderId="1" xfId="6" applyNumberFormat="1" applyFont="1" applyFill="1" applyBorder="1" applyAlignment="1">
      <alignment horizontal="left" vertical="center"/>
    </xf>
    <xf numFmtId="0" fontId="19" fillId="7" borderId="1" xfId="6" applyFont="1" applyFill="1" applyBorder="1" applyAlignment="1">
      <alignment horizontal="center" vertical="center" wrapText="1"/>
    </xf>
    <xf numFmtId="0" fontId="6" fillId="8" borderId="1" xfId="6" applyFont="1" applyFill="1" applyBorder="1" applyAlignment="1">
      <alignment horizontal="center" vertical="center" wrapText="1"/>
    </xf>
    <xf numFmtId="0" fontId="5" fillId="10" borderId="1" xfId="6" applyFont="1" applyFill="1" applyBorder="1" applyAlignment="1">
      <alignment horizontal="center" vertical="center" wrapText="1"/>
    </xf>
    <xf numFmtId="0" fontId="6" fillId="10" borderId="1" xfId="6" applyFont="1" applyFill="1" applyBorder="1" applyAlignment="1">
      <alignment horizontal="center" vertical="center" wrapText="1"/>
    </xf>
    <xf numFmtId="0" fontId="6" fillId="16" borderId="1" xfId="6" applyFont="1" applyFill="1" applyBorder="1" applyAlignment="1">
      <alignment horizontal="center" vertical="center" wrapText="1"/>
    </xf>
    <xf numFmtId="0" fontId="6" fillId="19" borderId="1" xfId="6" applyFont="1" applyFill="1" applyBorder="1" applyAlignment="1">
      <alignment horizontal="center" vertical="center" wrapText="1"/>
    </xf>
    <xf numFmtId="0" fontId="6" fillId="4" borderId="1" xfId="6" applyFont="1" applyFill="1" applyBorder="1" applyAlignment="1">
      <alignment horizontal="center" vertical="center" wrapText="1"/>
    </xf>
    <xf numFmtId="1" fontId="5" fillId="3" borderId="1" xfId="6" applyNumberFormat="1" applyFont="1" applyFill="1" applyBorder="1" applyAlignment="1">
      <alignment horizontal="left" vertical="center"/>
    </xf>
    <xf numFmtId="0" fontId="5" fillId="3" borderId="1" xfId="6" applyNumberFormat="1" applyFont="1" applyFill="1" applyBorder="1" applyAlignment="1">
      <alignment horizontal="left" vertical="center"/>
    </xf>
    <xf numFmtId="1" fontId="5" fillId="12" borderId="1" xfId="6" applyNumberFormat="1" applyFont="1" applyFill="1" applyBorder="1" applyAlignment="1">
      <alignment horizontal="left" vertical="center" wrapText="1"/>
    </xf>
    <xf numFmtId="1" fontId="5" fillId="12" borderId="1" xfId="6" applyNumberFormat="1" applyFont="1" applyFill="1" applyBorder="1" applyAlignment="1">
      <alignment horizontal="left" vertical="center"/>
    </xf>
    <xf numFmtId="0" fontId="5" fillId="12" borderId="1" xfId="6" applyNumberFormat="1" applyFont="1" applyFill="1" applyBorder="1" applyAlignment="1">
      <alignment horizontal="left" vertical="center"/>
    </xf>
    <xf numFmtId="0" fontId="5" fillId="12" borderId="1" xfId="6" applyNumberFormat="1" applyFont="1" applyFill="1" applyBorder="1" applyAlignment="1">
      <alignment horizontal="left" vertical="center" wrapText="1"/>
    </xf>
    <xf numFmtId="1" fontId="5" fillId="14" borderId="1" xfId="6" applyNumberFormat="1" applyFont="1" applyFill="1" applyBorder="1" applyAlignment="1">
      <alignment horizontal="left"/>
    </xf>
    <xf numFmtId="0" fontId="5" fillId="14" borderId="1" xfId="6" applyNumberFormat="1" applyFont="1" applyFill="1" applyBorder="1" applyAlignment="1">
      <alignment horizontal="left"/>
    </xf>
    <xf numFmtId="0" fontId="5" fillId="15" borderId="1" xfId="6" applyNumberFormat="1" applyFont="1" applyFill="1" applyBorder="1" applyAlignment="1">
      <alignment horizontal="left"/>
    </xf>
    <xf numFmtId="1" fontId="5" fillId="15" borderId="1" xfId="6" applyNumberFormat="1" applyFont="1" applyFill="1" applyBorder="1" applyAlignment="1">
      <alignment horizontal="left"/>
    </xf>
    <xf numFmtId="0" fontId="5" fillId="4" borderId="1" xfId="6" applyNumberFormat="1" applyFont="1" applyFill="1" applyBorder="1" applyAlignment="1">
      <alignment horizontal="left"/>
    </xf>
    <xf numFmtId="1" fontId="5" fillId="4" borderId="1" xfId="6" applyNumberFormat="1" applyFont="1" applyFill="1" applyBorder="1" applyAlignment="1">
      <alignment horizontal="left"/>
    </xf>
    <xf numFmtId="1" fontId="20" fillId="5" borderId="9" xfId="6" applyNumberFormat="1" applyFont="1" applyFill="1" applyBorder="1" applyAlignment="1">
      <alignment horizontal="left" vertical="center"/>
    </xf>
    <xf numFmtId="0" fontId="5" fillId="5" borderId="9" xfId="6" applyNumberFormat="1" applyFont="1" applyFill="1" applyBorder="1" applyAlignment="1">
      <alignment horizontal="left" wrapText="1"/>
    </xf>
    <xf numFmtId="1" fontId="5" fillId="5" borderId="9" xfId="6" applyNumberFormat="1" applyFont="1" applyFill="1" applyBorder="1" applyAlignment="1">
      <alignment horizontal="left"/>
    </xf>
    <xf numFmtId="0" fontId="5" fillId="5" borderId="9" xfId="6" applyNumberFormat="1" applyFont="1" applyFill="1" applyBorder="1" applyAlignment="1">
      <alignment horizontal="left" vertical="center"/>
    </xf>
    <xf numFmtId="1" fontId="5" fillId="5" borderId="9" xfId="6" applyNumberFormat="1" applyFont="1" applyFill="1" applyBorder="1" applyAlignment="1">
      <alignment horizontal="left" vertical="center"/>
    </xf>
    <xf numFmtId="0" fontId="5" fillId="5" borderId="9" xfId="6" applyNumberFormat="1" applyFont="1" applyFill="1" applyBorder="1" applyAlignment="1">
      <alignment horizontal="left"/>
    </xf>
    <xf numFmtId="1" fontId="20" fillId="14" borderId="9" xfId="6" applyNumberFormat="1" applyFont="1" applyFill="1" applyBorder="1" applyAlignment="1">
      <alignment horizontal="left" vertical="center"/>
    </xf>
    <xf numFmtId="0" fontId="5" fillId="14" borderId="9" xfId="6" applyNumberFormat="1" applyFont="1" applyFill="1" applyBorder="1" applyAlignment="1">
      <alignment horizontal="left" wrapText="1"/>
    </xf>
    <xf numFmtId="1" fontId="5" fillId="14" borderId="9" xfId="6" applyNumberFormat="1" applyFont="1" applyFill="1" applyBorder="1" applyAlignment="1">
      <alignment horizontal="left"/>
    </xf>
    <xf numFmtId="0" fontId="5" fillId="14" borderId="9" xfId="6" applyNumberFormat="1" applyFont="1" applyFill="1" applyBorder="1" applyAlignment="1">
      <alignment horizontal="left" vertical="center"/>
    </xf>
    <xf numFmtId="1" fontId="5" fillId="14" borderId="9" xfId="6" applyNumberFormat="1" applyFont="1" applyFill="1" applyBorder="1" applyAlignment="1">
      <alignment horizontal="left" vertical="center"/>
    </xf>
    <xf numFmtId="0" fontId="5" fillId="14" borderId="9" xfId="6" applyNumberFormat="1" applyFont="1" applyFill="1" applyBorder="1" applyAlignment="1">
      <alignment horizontal="left"/>
    </xf>
    <xf numFmtId="0" fontId="6" fillId="2" borderId="1" xfId="6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" fontId="6" fillId="5" borderId="1" xfId="0" applyNumberFormat="1" applyFont="1" applyFill="1" applyBorder="1" applyAlignment="1">
      <alignment horizontal="left"/>
    </xf>
    <xf numFmtId="0" fontId="6" fillId="5" borderId="1" xfId="6" applyNumberFormat="1" applyFont="1" applyFill="1" applyBorder="1" applyAlignment="1">
      <alignment horizontal="left"/>
    </xf>
    <xf numFmtId="1" fontId="6" fillId="5" borderId="1" xfId="6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5" fillId="2" borderId="1" xfId="6" applyNumberFormat="1" applyFont="1" applyFill="1" applyBorder="1" applyAlignment="1">
      <alignment horizontal="left" vertical="center"/>
    </xf>
    <xf numFmtId="0" fontId="5" fillId="2" borderId="1" xfId="6" applyNumberFormat="1" applyFont="1" applyFill="1" applyBorder="1" applyAlignment="1">
      <alignment horizontal="left" vertical="center" wrapText="1"/>
    </xf>
    <xf numFmtId="0" fontId="5" fillId="2" borderId="1" xfId="6" applyNumberFormat="1" applyFont="1" applyFill="1" applyBorder="1" applyAlignment="1">
      <alignment horizontal="left" vertical="center"/>
    </xf>
    <xf numFmtId="1" fontId="6" fillId="15" borderId="1" xfId="0" applyNumberFormat="1" applyFont="1" applyFill="1" applyBorder="1" applyAlignment="1">
      <alignment horizontal="left"/>
    </xf>
    <xf numFmtId="0" fontId="6" fillId="15" borderId="1" xfId="6" applyNumberFormat="1" applyFont="1" applyFill="1" applyBorder="1" applyAlignment="1">
      <alignment horizontal="left"/>
    </xf>
    <xf numFmtId="0" fontId="6" fillId="5" borderId="1" xfId="6" applyNumberFormat="1" applyFont="1" applyFill="1" applyBorder="1" applyAlignment="1">
      <alignment horizontal="left" vertical="center"/>
    </xf>
    <xf numFmtId="0" fontId="6" fillId="5" borderId="1" xfId="6" applyNumberFormat="1" applyFont="1" applyFill="1" applyBorder="1" applyAlignment="1">
      <alignment horizontal="left" vertical="center" wrapText="1"/>
    </xf>
    <xf numFmtId="1" fontId="25" fillId="10" borderId="1" xfId="6" applyNumberFormat="1" applyFont="1" applyFill="1" applyBorder="1" applyAlignment="1">
      <alignment horizontal="left" vertical="center"/>
    </xf>
    <xf numFmtId="0" fontId="6" fillId="11" borderId="1" xfId="6" applyNumberFormat="1" applyFont="1" applyFill="1" applyBorder="1" applyAlignment="1">
      <alignment horizontal="center" vertical="center"/>
    </xf>
    <xf numFmtId="1" fontId="6" fillId="11" borderId="1" xfId="6" applyNumberFormat="1" applyFont="1" applyFill="1" applyBorder="1" applyAlignment="1">
      <alignment horizontal="center" vertical="center"/>
    </xf>
    <xf numFmtId="0" fontId="6" fillId="16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0" fontId="7" fillId="2" borderId="3" xfId="6" applyNumberFormat="1" applyFont="1" applyFill="1" applyBorder="1" applyAlignment="1">
      <alignment vertical="center"/>
    </xf>
    <xf numFmtId="0" fontId="7" fillId="2" borderId="4" xfId="6" applyNumberFormat="1" applyFont="1" applyFill="1" applyBorder="1" applyAlignment="1">
      <alignment vertical="center"/>
    </xf>
    <xf numFmtId="0" fontId="7" fillId="2" borderId="5" xfId="6" applyNumberFormat="1" applyFont="1" applyFill="1" applyBorder="1" applyAlignment="1">
      <alignment vertical="center"/>
    </xf>
    <xf numFmtId="0" fontId="0" fillId="8" borderId="0" xfId="0" applyFill="1"/>
    <xf numFmtId="1" fontId="7" fillId="2" borderId="1" xfId="6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6" applyNumberFormat="1" applyFont="1" applyFill="1" applyBorder="1" applyAlignment="1">
      <alignment horizontal="left" vertical="center"/>
    </xf>
    <xf numFmtId="1" fontId="6" fillId="3" borderId="1" xfId="6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2" fontId="0" fillId="3" borderId="0" xfId="0" applyNumberFormat="1" applyFill="1" applyAlignment="1">
      <alignment horizontal="left"/>
    </xf>
    <xf numFmtId="0" fontId="27" fillId="3" borderId="15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4" fontId="5" fillId="3" borderId="1" xfId="0" applyNumberFormat="1" applyFont="1" applyFill="1" applyBorder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4" fontId="28" fillId="0" borderId="1" xfId="0" applyNumberFormat="1" applyFont="1" applyBorder="1" applyAlignment="1">
      <alignment horizontal="left"/>
    </xf>
    <xf numFmtId="1" fontId="29" fillId="2" borderId="1" xfId="0" applyNumberFormat="1" applyFont="1" applyFill="1" applyBorder="1" applyAlignment="1">
      <alignment horizontal="center"/>
    </xf>
    <xf numFmtId="0" fontId="28" fillId="3" borderId="1" xfId="0" applyFont="1" applyFill="1" applyBorder="1" applyAlignment="1">
      <alignment horizontal="left"/>
    </xf>
    <xf numFmtId="4" fontId="28" fillId="3" borderId="1" xfId="0" applyNumberFormat="1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7" fontId="5" fillId="2" borderId="1" xfId="0" applyNumberFormat="1" applyFont="1" applyFill="1" applyBorder="1" applyAlignment="1">
      <alignment horizontal="left"/>
    </xf>
    <xf numFmtId="17" fontId="28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0" fontId="30" fillId="2" borderId="0" xfId="0" applyFont="1" applyFill="1" applyAlignment="1">
      <alignment horizontal="left"/>
    </xf>
    <xf numFmtId="14" fontId="31" fillId="2" borderId="1" xfId="6" applyNumberFormat="1" applyFont="1" applyFill="1" applyBorder="1" applyAlignment="1">
      <alignment horizontal="left" vertical="center" wrapText="1"/>
    </xf>
    <xf numFmtId="0" fontId="31" fillId="2" borderId="1" xfId="6" applyFont="1" applyFill="1" applyBorder="1" applyAlignment="1">
      <alignment horizontal="left" vertical="center" wrapText="1"/>
    </xf>
    <xf numFmtId="0" fontId="32" fillId="3" borderId="1" xfId="2" applyNumberFormat="1" applyFont="1" applyFill="1" applyBorder="1" applyAlignment="1">
      <alignment horizontal="left" vertical="center" wrapText="1"/>
    </xf>
    <xf numFmtId="1" fontId="31" fillId="2" borderId="1" xfId="6" quotePrefix="1" applyNumberFormat="1" applyFont="1" applyFill="1" applyBorder="1" applyAlignment="1">
      <alignment horizontal="left" vertical="center" wrapText="1"/>
    </xf>
    <xf numFmtId="1" fontId="31" fillId="3" borderId="1" xfId="2" applyNumberFormat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0" fillId="3" borderId="0" xfId="0" applyFont="1" applyFill="1" applyAlignment="1">
      <alignment horizontal="left"/>
    </xf>
    <xf numFmtId="0" fontId="34" fillId="2" borderId="1" xfId="0" applyFont="1" applyFill="1" applyBorder="1" applyAlignment="1">
      <alignment horizontal="left" vertical="top"/>
    </xf>
    <xf numFmtId="14" fontId="5" fillId="3" borderId="1" xfId="0" applyNumberFormat="1" applyFont="1" applyFill="1" applyBorder="1" applyAlignment="1">
      <alignment horizontal="left"/>
    </xf>
    <xf numFmtId="17" fontId="35" fillId="3" borderId="1" xfId="0" applyNumberFormat="1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35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/>
    </xf>
    <xf numFmtId="1" fontId="35" fillId="3" borderId="1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/>
    <xf numFmtId="0" fontId="5" fillId="16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left"/>
    </xf>
    <xf numFmtId="0" fontId="37" fillId="0" borderId="1" xfId="0" applyFont="1" applyBorder="1" applyAlignment="1">
      <alignment wrapText="1"/>
    </xf>
    <xf numFmtId="0" fontId="5" fillId="2" borderId="3" xfId="6" applyNumberFormat="1" applyFont="1" applyFill="1" applyBorder="1" applyAlignment="1">
      <alignment horizontal="left" vertical="center"/>
    </xf>
    <xf numFmtId="0" fontId="5" fillId="2" borderId="4" xfId="6" applyNumberFormat="1" applyFont="1" applyFill="1" applyBorder="1" applyAlignment="1">
      <alignment horizontal="center" vertical="center"/>
    </xf>
    <xf numFmtId="0" fontId="5" fillId="3" borderId="4" xfId="6" applyNumberFormat="1" applyFont="1" applyFill="1" applyBorder="1" applyAlignment="1">
      <alignment horizontal="center" vertical="center"/>
    </xf>
    <xf numFmtId="0" fontId="5" fillId="2" borderId="5" xfId="6" applyNumberFormat="1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2" fontId="6" fillId="3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left"/>
    </xf>
    <xf numFmtId="2" fontId="6" fillId="18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left"/>
    </xf>
    <xf numFmtId="0" fontId="0" fillId="0" borderId="1" xfId="0" applyBorder="1"/>
    <xf numFmtId="4" fontId="28" fillId="0" borderId="1" xfId="0" applyNumberFormat="1" applyFont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1" fontId="28" fillId="2" borderId="1" xfId="0" applyNumberFormat="1" applyFont="1" applyFill="1" applyBorder="1" applyAlignment="1">
      <alignment horizontal="left"/>
    </xf>
    <xf numFmtId="1" fontId="5" fillId="3" borderId="11" xfId="0" applyNumberFormat="1" applyFont="1" applyFill="1" applyBorder="1" applyAlignment="1">
      <alignment horizontal="left"/>
    </xf>
    <xf numFmtId="0" fontId="28" fillId="2" borderId="3" xfId="6" applyNumberFormat="1" applyFont="1" applyFill="1" applyBorder="1" applyAlignment="1">
      <alignment horizontal="left" vertical="center"/>
    </xf>
    <xf numFmtId="0" fontId="5" fillId="2" borderId="3" xfId="6" applyNumberFormat="1" applyFont="1" applyFill="1" applyBorder="1" applyAlignment="1">
      <alignment horizontal="center" vertical="center"/>
    </xf>
    <xf numFmtId="0" fontId="29" fillId="2" borderId="1" xfId="4" quotePrefix="1" applyFont="1" applyFill="1" applyBorder="1" applyAlignment="1">
      <alignment horizontal="left" vertical="center"/>
    </xf>
    <xf numFmtId="14" fontId="38" fillId="2" borderId="1" xfId="4" applyNumberFormat="1" applyFont="1" applyFill="1" applyBorder="1" applyAlignment="1">
      <alignment horizontal="left" vertical="center"/>
    </xf>
    <xf numFmtId="0" fontId="29" fillId="2" borderId="1" xfId="6" applyFont="1" applyFill="1" applyBorder="1" applyAlignment="1">
      <alignment horizontal="left" vertical="center" wrapText="1"/>
    </xf>
    <xf numFmtId="0" fontId="29" fillId="2" borderId="9" xfId="6" applyFont="1" applyFill="1" applyBorder="1" applyAlignment="1">
      <alignment horizontal="left" vertical="center" wrapText="1"/>
    </xf>
    <xf numFmtId="1" fontId="29" fillId="2" borderId="1" xfId="6" quotePrefix="1" applyNumberFormat="1" applyFont="1" applyFill="1" applyBorder="1" applyAlignment="1">
      <alignment horizontal="left" vertical="center" wrapText="1"/>
    </xf>
    <xf numFmtId="14" fontId="38" fillId="2" borderId="1" xfId="6" applyNumberFormat="1" applyFont="1" applyFill="1" applyBorder="1" applyAlignment="1">
      <alignment horizontal="left" vertical="center" wrapText="1"/>
    </xf>
    <xf numFmtId="0" fontId="29" fillId="2" borderId="10" xfId="6" applyFont="1" applyFill="1" applyBorder="1" applyAlignment="1">
      <alignment horizontal="left" vertical="center" wrapText="1"/>
    </xf>
    <xf numFmtId="0" fontId="5" fillId="0" borderId="1" xfId="0" applyFont="1" applyBorder="1"/>
    <xf numFmtId="14" fontId="8" fillId="2" borderId="1" xfId="6" quotePrefix="1" applyNumberFormat="1" applyFont="1" applyFill="1" applyBorder="1" applyAlignment="1">
      <alignment horizontal="left" vertical="center"/>
    </xf>
    <xf numFmtId="14" fontId="8" fillId="2" borderId="1" xfId="4" applyNumberFormat="1" applyFont="1" applyFill="1" applyBorder="1" applyAlignment="1">
      <alignment horizontal="left" vertical="center"/>
    </xf>
    <xf numFmtId="0" fontId="8" fillId="2" borderId="1" xfId="6" applyFont="1" applyFill="1" applyBorder="1" applyAlignment="1">
      <alignment horizontal="left" vertical="center"/>
    </xf>
    <xf numFmtId="0" fontId="8" fillId="2" borderId="3" xfId="6" applyFont="1" applyFill="1" applyBorder="1" applyAlignment="1">
      <alignment horizontal="left" vertical="center"/>
    </xf>
    <xf numFmtId="14" fontId="39" fillId="2" borderId="1" xfId="0" applyNumberFormat="1" applyFont="1" applyFill="1" applyBorder="1" applyAlignment="1">
      <alignment horizontal="left" vertical="top"/>
    </xf>
    <xf numFmtId="0" fontId="39" fillId="2" borderId="1" xfId="0" applyFont="1" applyFill="1" applyBorder="1" applyAlignment="1">
      <alignment horizontal="left" vertical="top"/>
    </xf>
    <xf numFmtId="0" fontId="39" fillId="2" borderId="3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" fontId="8" fillId="3" borderId="1" xfId="6" applyNumberFormat="1" applyFont="1" applyFill="1" applyBorder="1" applyAlignment="1">
      <alignment horizontal="left" vertical="center"/>
    </xf>
    <xf numFmtId="0" fontId="40" fillId="2" borderId="1" xfId="0" applyFont="1" applyFill="1" applyBorder="1" applyAlignment="1">
      <alignment horizontal="left" vertical="top"/>
    </xf>
    <xf numFmtId="14" fontId="40" fillId="2" borderId="1" xfId="0" applyNumberFormat="1" applyFont="1" applyFill="1" applyBorder="1" applyAlignment="1">
      <alignment horizontal="left" vertical="top"/>
    </xf>
    <xf numFmtId="0" fontId="40" fillId="2" borderId="9" xfId="0" applyFont="1" applyFill="1" applyBorder="1" applyAlignment="1">
      <alignment horizontal="left" vertical="top"/>
    </xf>
    <xf numFmtId="1" fontId="28" fillId="3" borderId="1" xfId="0" applyNumberFormat="1" applyFont="1" applyFill="1" applyBorder="1" applyAlignment="1">
      <alignment horizontal="left"/>
    </xf>
    <xf numFmtId="0" fontId="40" fillId="2" borderId="10" xfId="0" applyFont="1" applyFill="1" applyBorder="1" applyAlignment="1">
      <alignment horizontal="left" vertical="top"/>
    </xf>
    <xf numFmtId="17" fontId="35" fillId="2" borderId="1" xfId="0" applyNumberFormat="1" applyFont="1" applyFill="1" applyBorder="1" applyAlignment="1">
      <alignment horizontal="left" vertical="center" wrapText="1"/>
    </xf>
    <xf numFmtId="17" fontId="28" fillId="2" borderId="14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left"/>
    </xf>
    <xf numFmtId="4" fontId="6" fillId="3" borderId="1" xfId="0" applyNumberFormat="1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0" fillId="2" borderId="0" xfId="0" applyFill="1"/>
    <xf numFmtId="14" fontId="28" fillId="3" borderId="1" xfId="0" applyNumberFormat="1" applyFont="1" applyFill="1" applyBorder="1" applyAlignment="1">
      <alignment horizontal="left"/>
    </xf>
    <xf numFmtId="17" fontId="28" fillId="3" borderId="1" xfId="0" applyNumberFormat="1" applyFont="1" applyFill="1" applyBorder="1" applyAlignment="1">
      <alignment horizontal="left"/>
    </xf>
    <xf numFmtId="17" fontId="28" fillId="3" borderId="9" xfId="0" applyNumberFormat="1" applyFont="1" applyFill="1" applyBorder="1" applyAlignment="1">
      <alignment horizontal="center" vertical="center"/>
    </xf>
    <xf numFmtId="1" fontId="29" fillId="3" borderId="1" xfId="0" applyNumberFormat="1" applyFont="1" applyFill="1" applyBorder="1" applyAlignment="1">
      <alignment horizontal="center"/>
    </xf>
    <xf numFmtId="17" fontId="28" fillId="3" borderId="1" xfId="0" applyNumberFormat="1" applyFont="1" applyFill="1" applyBorder="1" applyAlignment="1">
      <alignment horizontal="center"/>
    </xf>
    <xf numFmtId="0" fontId="28" fillId="3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0" fillId="3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8" fillId="2" borderId="0" xfId="0" applyFont="1" applyFill="1" applyBorder="1" applyAlignment="1">
      <alignment horizontal="left"/>
    </xf>
    <xf numFmtId="14" fontId="28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left"/>
    </xf>
    <xf numFmtId="0" fontId="28" fillId="3" borderId="3" xfId="6" applyNumberFormat="1" applyFont="1" applyFill="1" applyBorder="1" applyAlignment="1">
      <alignment horizontal="left" vertical="center"/>
    </xf>
    <xf numFmtId="0" fontId="28" fillId="2" borderId="3" xfId="6" applyNumberFormat="1" applyFont="1" applyFill="1" applyBorder="1" applyAlignment="1">
      <alignment horizontal="center" vertical="center"/>
    </xf>
    <xf numFmtId="0" fontId="28" fillId="3" borderId="10" xfId="6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14" fontId="17" fillId="6" borderId="1" xfId="0" applyNumberFormat="1" applyFont="1" applyFill="1" applyBorder="1" applyAlignment="1">
      <alignment horizontal="left" vertical="center" wrapText="1"/>
    </xf>
    <xf numFmtId="14" fontId="8" fillId="2" borderId="1" xfId="6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14" fontId="8" fillId="2" borderId="9" xfId="6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left"/>
    </xf>
    <xf numFmtId="4" fontId="41" fillId="0" borderId="1" xfId="0" applyNumberFormat="1" applyFont="1" applyBorder="1" applyAlignment="1">
      <alignment horizontal="left"/>
    </xf>
    <xf numFmtId="0" fontId="42" fillId="2" borderId="0" xfId="0" applyFont="1" applyFill="1" applyAlignment="1">
      <alignment horizontal="left"/>
    </xf>
    <xf numFmtId="0" fontId="42" fillId="2" borderId="1" xfId="0" applyFont="1" applyFill="1" applyBorder="1" applyAlignment="1">
      <alignment horizontal="left"/>
    </xf>
    <xf numFmtId="17" fontId="5" fillId="3" borderId="1" xfId="0" applyNumberFormat="1" applyFont="1" applyFill="1" applyBorder="1" applyAlignment="1">
      <alignment horizontal="left"/>
    </xf>
    <xf numFmtId="0" fontId="0" fillId="3" borderId="0" xfId="0" applyFill="1"/>
    <xf numFmtId="0" fontId="41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7" fontId="5" fillId="2" borderId="1" xfId="0" applyNumberFormat="1" applyFont="1" applyFill="1" applyBorder="1" applyAlignment="1">
      <alignment horizontal="left" vertical="center"/>
    </xf>
    <xf numFmtId="4" fontId="6" fillId="2" borderId="1" xfId="0" applyNumberFormat="1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0" fontId="0" fillId="8" borderId="1" xfId="0" applyFill="1" applyBorder="1"/>
    <xf numFmtId="0" fontId="39" fillId="8" borderId="1" xfId="0" applyFont="1" applyFill="1" applyBorder="1" applyAlignment="1">
      <alignment horizontal="left" vertical="top"/>
    </xf>
    <xf numFmtId="1" fontId="7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1" fontId="17" fillId="3" borderId="1" xfId="0" applyNumberFormat="1" applyFont="1" applyFill="1" applyBorder="1" applyAlignment="1">
      <alignment horizontal="left" vertical="top"/>
    </xf>
    <xf numFmtId="0" fontId="5" fillId="3" borderId="1" xfId="6" applyNumberFormat="1" applyFont="1" applyFill="1" applyBorder="1" applyAlignment="1">
      <alignment horizontal="center" vertical="center"/>
    </xf>
    <xf numFmtId="0" fontId="43" fillId="2" borderId="1" xfId="0" applyFont="1" applyFill="1" applyBorder="1"/>
    <xf numFmtId="0" fontId="30" fillId="2" borderId="9" xfId="0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horizontal="left"/>
    </xf>
    <xf numFmtId="0" fontId="39" fillId="8" borderId="0" xfId="0" applyFont="1" applyFill="1" applyBorder="1" applyAlignment="1">
      <alignment horizontal="left" vertical="top"/>
    </xf>
    <xf numFmtId="0" fontId="28" fillId="3" borderId="1" xfId="6" applyNumberFormat="1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/>
    </xf>
    <xf numFmtId="0" fontId="0" fillId="3" borderId="1" xfId="0" applyFill="1" applyBorder="1"/>
    <xf numFmtId="0" fontId="30" fillId="3" borderId="9" xfId="0" applyFont="1" applyFill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left"/>
    </xf>
    <xf numFmtId="0" fontId="39" fillId="17" borderId="0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center" wrapText="1"/>
    </xf>
    <xf numFmtId="0" fontId="28" fillId="0" borderId="0" xfId="0" applyFont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left"/>
    </xf>
    <xf numFmtId="0" fontId="43" fillId="0" borderId="0" xfId="0" applyFont="1"/>
    <xf numFmtId="0" fontId="0" fillId="0" borderId="0" xfId="0" applyFont="1"/>
    <xf numFmtId="0" fontId="0" fillId="2" borderId="0" xfId="0" applyFont="1" applyFill="1"/>
    <xf numFmtId="165" fontId="44" fillId="2" borderId="1" xfId="6" applyNumberFormat="1" applyFont="1" applyFill="1" applyBorder="1" applyAlignment="1">
      <alignment horizontal="left" vertical="center"/>
    </xf>
    <xf numFmtId="0" fontId="24" fillId="2" borderId="1" xfId="6" applyFont="1" applyFill="1" applyBorder="1" applyAlignment="1">
      <alignment vertical="center" wrapText="1"/>
    </xf>
    <xf numFmtId="0" fontId="24" fillId="2" borderId="9" xfId="6" applyFont="1" applyFill="1" applyBorder="1" applyAlignment="1">
      <alignment vertical="center" wrapText="1"/>
    </xf>
    <xf numFmtId="17" fontId="28" fillId="2" borderId="9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14" fontId="30" fillId="3" borderId="1" xfId="0" applyNumberFormat="1" applyFont="1" applyFill="1" applyBorder="1" applyAlignment="1">
      <alignment horizontal="left"/>
    </xf>
    <xf numFmtId="17" fontId="30" fillId="3" borderId="1" xfId="0" applyNumberFormat="1" applyFont="1" applyFill="1" applyBorder="1" applyAlignment="1">
      <alignment horizontal="left"/>
    </xf>
    <xf numFmtId="0" fontId="45" fillId="3" borderId="1" xfId="0" applyFont="1" applyFill="1" applyBorder="1" applyAlignment="1">
      <alignment horizontal="left" vertical="center" wrapText="1"/>
    </xf>
    <xf numFmtId="0" fontId="45" fillId="3" borderId="9" xfId="0" applyFont="1" applyFill="1" applyBorder="1" applyAlignment="1">
      <alignment horizontal="left" vertical="center" wrapText="1"/>
    </xf>
    <xf numFmtId="17" fontId="29" fillId="3" borderId="9" xfId="0" applyNumberFormat="1" applyFont="1" applyFill="1" applyBorder="1" applyAlignment="1">
      <alignment horizontal="center" vertical="center"/>
    </xf>
    <xf numFmtId="1" fontId="46" fillId="3" borderId="1" xfId="4" applyNumberFormat="1" applyFont="1" applyFill="1" applyBorder="1" applyAlignment="1">
      <alignment horizontal="left" vertical="top"/>
    </xf>
    <xf numFmtId="0" fontId="28" fillId="3" borderId="9" xfId="0" applyFont="1" applyFill="1" applyBorder="1" applyAlignment="1">
      <alignment horizontal="left"/>
    </xf>
    <xf numFmtId="14" fontId="28" fillId="3" borderId="9" xfId="0" applyNumberFormat="1" applyFont="1" applyFill="1" applyBorder="1" applyAlignment="1">
      <alignment horizontal="left"/>
    </xf>
    <xf numFmtId="1" fontId="7" fillId="2" borderId="9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3" borderId="1" xfId="0" applyFont="1" applyFill="1" applyBorder="1"/>
    <xf numFmtId="1" fontId="47" fillId="3" borderId="1" xfId="4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" fontId="7" fillId="2" borderId="9" xfId="0" applyNumberFormat="1" applyFont="1" applyFill="1" applyBorder="1" applyAlignment="1">
      <alignment horizontal="left"/>
    </xf>
    <xf numFmtId="0" fontId="28" fillId="3" borderId="3" xfId="0" applyFont="1" applyFill="1" applyBorder="1" applyAlignment="1">
      <alignment horizontal="left"/>
    </xf>
    <xf numFmtId="14" fontId="28" fillId="3" borderId="4" xfId="0" applyNumberFormat="1" applyFont="1" applyFill="1" applyBorder="1" applyAlignment="1">
      <alignment horizontal="left"/>
    </xf>
    <xf numFmtId="0" fontId="28" fillId="3" borderId="4" xfId="0" applyFont="1" applyFill="1" applyBorder="1" applyAlignment="1">
      <alignment horizontal="left"/>
    </xf>
    <xf numFmtId="0" fontId="28" fillId="3" borderId="5" xfId="0" applyFont="1" applyFill="1" applyBorder="1" applyAlignment="1">
      <alignment horizontal="left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14" fontId="41" fillId="0" borderId="1" xfId="0" applyNumberFormat="1" applyFont="1" applyBorder="1" applyAlignment="1">
      <alignment horizontal="left"/>
    </xf>
    <xf numFmtId="0" fontId="42" fillId="0" borderId="1" xfId="0" applyFont="1" applyBorder="1"/>
    <xf numFmtId="1" fontId="41" fillId="0" borderId="1" xfId="0" applyNumberFormat="1" applyFont="1" applyBorder="1" applyAlignment="1">
      <alignment horizontal="left"/>
    </xf>
    <xf numFmtId="0" fontId="41" fillId="2" borderId="1" xfId="0" applyFont="1" applyFill="1" applyBorder="1" applyAlignment="1">
      <alignment horizontal="left"/>
    </xf>
    <xf numFmtId="14" fontId="41" fillId="2" borderId="1" xfId="0" applyNumberFormat="1" applyFont="1" applyFill="1" applyBorder="1" applyAlignment="1">
      <alignment horizontal="left"/>
    </xf>
    <xf numFmtId="1" fontId="41" fillId="2" borderId="1" xfId="0" applyNumberFormat="1" applyFont="1" applyFill="1" applyBorder="1" applyAlignment="1">
      <alignment horizontal="left"/>
    </xf>
    <xf numFmtId="0" fontId="42" fillId="2" borderId="1" xfId="0" applyFont="1" applyFill="1" applyBorder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5" fillId="3" borderId="3" xfId="6" applyNumberFormat="1" applyFont="1" applyFill="1" applyBorder="1" applyAlignment="1">
      <alignment horizontal="left" vertical="center"/>
    </xf>
    <xf numFmtId="0" fontId="5" fillId="3" borderId="3" xfId="6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left" vertical="top"/>
    </xf>
    <xf numFmtId="14" fontId="12" fillId="2" borderId="1" xfId="4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top"/>
    </xf>
    <xf numFmtId="0" fontId="48" fillId="2" borderId="1" xfId="0" applyFont="1" applyFill="1" applyBorder="1" applyAlignment="1">
      <alignment horizontal="left" vertical="top"/>
    </xf>
    <xf numFmtId="1" fontId="48" fillId="2" borderId="1" xfId="0" applyNumberFormat="1" applyFont="1" applyFill="1" applyBorder="1" applyAlignment="1">
      <alignment horizontal="left" vertical="top"/>
    </xf>
    <xf numFmtId="1" fontId="12" fillId="2" borderId="1" xfId="6" applyNumberFormat="1" applyFont="1" applyFill="1" applyBorder="1" applyAlignment="1">
      <alignment horizontal="left" vertical="center" wrapText="1"/>
    </xf>
    <xf numFmtId="14" fontId="12" fillId="2" borderId="1" xfId="6" applyNumberFormat="1" applyFont="1" applyFill="1" applyBorder="1" applyAlignment="1">
      <alignment horizontal="left" vertical="center"/>
    </xf>
    <xf numFmtId="0" fontId="12" fillId="2" borderId="1" xfId="6" applyFont="1" applyFill="1" applyBorder="1" applyAlignment="1">
      <alignment horizontal="left" vertical="center" wrapText="1"/>
    </xf>
    <xf numFmtId="0" fontId="6" fillId="2" borderId="1" xfId="6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49" fillId="2" borderId="1" xfId="0" applyFont="1" applyFill="1" applyBorder="1" applyAlignment="1">
      <alignment horizontal="left" vertical="top"/>
    </xf>
    <xf numFmtId="1" fontId="6" fillId="2" borderId="1" xfId="4" applyNumberFormat="1" applyFont="1" applyFill="1" applyBorder="1" applyAlignment="1">
      <alignment horizontal="left" vertical="center"/>
    </xf>
    <xf numFmtId="1" fontId="17" fillId="2" borderId="1" xfId="0" applyNumberFormat="1" applyFont="1" applyFill="1" applyBorder="1" applyAlignment="1">
      <alignment horizontal="left" vertical="top"/>
    </xf>
    <xf numFmtId="0" fontId="39" fillId="2" borderId="1" xfId="0" applyFont="1" applyFill="1" applyBorder="1"/>
    <xf numFmtId="0" fontId="30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left"/>
    </xf>
    <xf numFmtId="0" fontId="32" fillId="3" borderId="3" xfId="6" applyFont="1" applyFill="1" applyBorder="1" applyAlignment="1">
      <alignment horizontal="left" vertical="center" wrapText="1"/>
    </xf>
    <xf numFmtId="0" fontId="32" fillId="2" borderId="0" xfId="6" applyFont="1" applyFill="1" applyBorder="1" applyAlignment="1">
      <alignment horizontal="left" vertical="center" wrapText="1"/>
    </xf>
    <xf numFmtId="17" fontId="17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" fontId="10" fillId="2" borderId="1" xfId="6" applyNumberFormat="1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left"/>
    </xf>
    <xf numFmtId="1" fontId="44" fillId="2" borderId="1" xfId="0" applyNumberFormat="1" applyFont="1" applyFill="1" applyBorder="1" applyAlignment="1">
      <alignment horizontal="left"/>
    </xf>
    <xf numFmtId="0" fontId="50" fillId="2" borderId="1" xfId="0" applyFont="1" applyFill="1" applyBorder="1" applyAlignment="1">
      <alignment horizontal="left"/>
    </xf>
    <xf numFmtId="0" fontId="7" fillId="2" borderId="1" xfId="0" applyFont="1" applyFill="1" applyBorder="1"/>
    <xf numFmtId="1" fontId="50" fillId="2" borderId="1" xfId="0" applyNumberFormat="1" applyFont="1" applyFill="1" applyBorder="1" applyAlignment="1">
      <alignment horizontal="left"/>
    </xf>
    <xf numFmtId="17" fontId="17" fillId="3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top"/>
    </xf>
    <xf numFmtId="0" fontId="52" fillId="2" borderId="1" xfId="0" applyFont="1" applyFill="1" applyBorder="1" applyAlignment="1">
      <alignment horizontal="left"/>
    </xf>
    <xf numFmtId="1" fontId="52" fillId="2" borderId="1" xfId="0" applyNumberFormat="1" applyFont="1" applyFill="1" applyBorder="1" applyAlignment="1">
      <alignment horizontal="left"/>
    </xf>
    <xf numFmtId="1" fontId="29" fillId="2" borderId="1" xfId="0" applyNumberFormat="1" applyFont="1" applyFill="1" applyBorder="1" applyAlignment="1">
      <alignment horizontal="left"/>
    </xf>
    <xf numFmtId="1" fontId="51" fillId="2" borderId="1" xfId="0" applyNumberFormat="1" applyFont="1" applyFill="1" applyBorder="1" applyAlignment="1">
      <alignment horizontal="left" vertical="top"/>
    </xf>
    <xf numFmtId="17" fontId="43" fillId="3" borderId="0" xfId="0" applyNumberFormat="1" applyFont="1" applyFill="1" applyAlignment="1">
      <alignment horizontal="left"/>
    </xf>
    <xf numFmtId="0" fontId="28" fillId="2" borderId="1" xfId="0" applyFont="1" applyFill="1" applyBorder="1"/>
    <xf numFmtId="0" fontId="28" fillId="2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4" applyNumberFormat="1" applyFont="1" applyBorder="1" applyAlignment="1">
      <alignment horizontal="left" vertical="center"/>
    </xf>
    <xf numFmtId="0" fontId="53" fillId="0" borderId="1" xfId="0" applyFont="1" applyBorder="1"/>
    <xf numFmtId="14" fontId="6" fillId="2" borderId="1" xfId="4" applyNumberFormat="1" applyFont="1" applyFill="1" applyBorder="1" applyAlignment="1">
      <alignment horizontal="left" vertical="center"/>
    </xf>
    <xf numFmtId="17" fontId="7" fillId="2" borderId="9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46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1" fontId="46" fillId="2" borderId="1" xfId="0" applyNumberFormat="1" applyFont="1" applyFill="1" applyBorder="1" applyAlignment="1">
      <alignment horizontal="left"/>
    </xf>
    <xf numFmtId="0" fontId="46" fillId="0" borderId="9" xfId="0" applyFont="1" applyBorder="1" applyAlignment="1">
      <alignment horizontal="left" vertical="center"/>
    </xf>
    <xf numFmtId="2" fontId="0" fillId="0" borderId="1" xfId="0" applyNumberFormat="1" applyBorder="1"/>
    <xf numFmtId="1" fontId="45" fillId="2" borderId="1" xfId="4" applyNumberFormat="1" applyFont="1" applyFill="1" applyBorder="1" applyAlignment="1">
      <alignment horizontal="left" vertical="center"/>
    </xf>
    <xf numFmtId="17" fontId="29" fillId="2" borderId="9" xfId="0" applyNumberFormat="1" applyFont="1" applyFill="1" applyBorder="1" applyAlignment="1">
      <alignment horizontal="center" vertical="center"/>
    </xf>
    <xf numFmtId="2" fontId="43" fillId="0" borderId="1" xfId="0" applyNumberFormat="1" applyFont="1" applyBorder="1"/>
    <xf numFmtId="0" fontId="43" fillId="0" borderId="1" xfId="0" applyFont="1" applyBorder="1"/>
    <xf numFmtId="0" fontId="5" fillId="2" borderId="3" xfId="0" applyFont="1" applyFill="1" applyBorder="1" applyAlignment="1">
      <alignment horizontal="left"/>
    </xf>
    <xf numFmtId="14" fontId="5" fillId="2" borderId="4" xfId="0" applyNumberFormat="1" applyFont="1" applyFill="1" applyBorder="1" applyAlignment="1">
      <alignment horizontal="left"/>
    </xf>
    <xf numFmtId="17" fontId="5" fillId="0" borderId="4" xfId="0" applyNumberFormat="1" applyFont="1" applyBorder="1" applyAlignment="1">
      <alignment horizontal="left"/>
    </xf>
    <xf numFmtId="0" fontId="54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17" fontId="7" fillId="2" borderId="14" xfId="0" applyNumberFormat="1" applyFont="1" applyFill="1" applyBorder="1" applyAlignment="1">
      <alignment horizontal="center" vertical="center"/>
    </xf>
    <xf numFmtId="1" fontId="54" fillId="2" borderId="1" xfId="0" applyNumberFormat="1" applyFont="1" applyFill="1" applyBorder="1" applyAlignment="1">
      <alignment horizontal="left" vertical="top"/>
    </xf>
    <xf numFmtId="17" fontId="29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4" fontId="6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14" fontId="28" fillId="2" borderId="0" xfId="0" applyNumberFormat="1" applyFont="1" applyFill="1" applyAlignment="1">
      <alignment horizontal="left"/>
    </xf>
    <xf numFmtId="1" fontId="35" fillId="2" borderId="0" xfId="0" applyNumberFormat="1" applyFont="1" applyFill="1" applyBorder="1" applyAlignment="1">
      <alignment horizontal="left" vertical="top"/>
    </xf>
    <xf numFmtId="4" fontId="0" fillId="2" borderId="0" xfId="0" applyNumberFormat="1" applyFill="1"/>
    <xf numFmtId="1" fontId="47" fillId="2" borderId="1" xfId="4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1" fontId="47" fillId="2" borderId="0" xfId="4" applyNumberFormat="1" applyFont="1" applyFill="1" applyBorder="1" applyAlignment="1">
      <alignment horizontal="left" vertical="center"/>
    </xf>
    <xf numFmtId="0" fontId="0" fillId="2" borderId="0" xfId="0" applyFill="1" applyBorder="1"/>
    <xf numFmtId="1" fontId="7" fillId="2" borderId="0" xfId="0" applyNumberFormat="1" applyFont="1" applyFill="1" applyBorder="1" applyAlignment="1">
      <alignment horizontal="center"/>
    </xf>
    <xf numFmtId="14" fontId="31" fillId="2" borderId="1" xfId="6" applyNumberFormat="1" applyFont="1" applyFill="1" applyBorder="1" applyAlignment="1">
      <alignment horizontal="left" vertical="top"/>
    </xf>
    <xf numFmtId="165" fontId="31" fillId="2" borderId="1" xfId="6" applyNumberFormat="1" applyFont="1" applyFill="1" applyBorder="1" applyAlignment="1">
      <alignment horizontal="left" vertical="center"/>
    </xf>
    <xf numFmtId="0" fontId="55" fillId="2" borderId="1" xfId="6" applyFont="1" applyFill="1" applyBorder="1" applyAlignment="1">
      <alignment horizontal="left" vertical="top"/>
    </xf>
    <xf numFmtId="0" fontId="45" fillId="2" borderId="1" xfId="6" applyFont="1" applyFill="1" applyBorder="1" applyAlignment="1">
      <alignment horizontal="left" vertical="top"/>
    </xf>
    <xf numFmtId="0" fontId="43" fillId="2" borderId="0" xfId="0" applyFont="1" applyFill="1" applyBorder="1"/>
    <xf numFmtId="1" fontId="45" fillId="2" borderId="0" xfId="6" applyNumberFormat="1" applyFont="1" applyFill="1" applyBorder="1" applyAlignment="1">
      <alignment horizontal="left" vertical="center"/>
    </xf>
    <xf numFmtId="1" fontId="29" fillId="2" borderId="0" xfId="0" applyNumberFormat="1" applyFont="1" applyFill="1" applyBorder="1" applyAlignment="1">
      <alignment horizontal="left"/>
    </xf>
    <xf numFmtId="1" fontId="51" fillId="2" borderId="0" xfId="0" applyNumberFormat="1" applyFont="1" applyFill="1" applyBorder="1" applyAlignment="1">
      <alignment horizontal="left" vertical="top"/>
    </xf>
    <xf numFmtId="0" fontId="27" fillId="8" borderId="3" xfId="0" applyFont="1" applyFill="1" applyBorder="1" applyAlignment="1">
      <alignment horizontal="center"/>
    </xf>
    <xf numFmtId="0" fontId="27" fillId="8" borderId="4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1" fontId="24" fillId="0" borderId="0" xfId="0" applyNumberFormat="1" applyFont="1" applyAlignment="1">
      <alignment horizontal="left"/>
    </xf>
    <xf numFmtId="2" fontId="0" fillId="0" borderId="0" xfId="0" applyNumberFormat="1"/>
    <xf numFmtId="0" fontId="27" fillId="3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2" fontId="57" fillId="12" borderId="1" xfId="0" applyNumberFormat="1" applyFont="1" applyFill="1" applyBorder="1" applyAlignment="1">
      <alignment horizontal="center"/>
    </xf>
    <xf numFmtId="0" fontId="57" fillId="12" borderId="1" xfId="0" applyFont="1" applyFill="1" applyBorder="1"/>
    <xf numFmtId="0" fontId="6" fillId="2" borderId="9" xfId="0" applyFont="1" applyFill="1" applyBorder="1" applyAlignment="1">
      <alignment horizontal="center"/>
    </xf>
    <xf numFmtId="0" fontId="5" fillId="2" borderId="1" xfId="6" applyFont="1" applyFill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14" fontId="17" fillId="0" borderId="0" xfId="0" applyNumberFormat="1" applyFont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32" fillId="2" borderId="3" xfId="6" applyFont="1" applyFill="1" applyBorder="1" applyAlignment="1">
      <alignment horizontal="left" vertical="center" wrapText="1"/>
    </xf>
    <xf numFmtId="0" fontId="32" fillId="2" borderId="4" xfId="6" applyFont="1" applyFill="1" applyBorder="1" applyAlignment="1">
      <alignment horizontal="left" vertical="center" wrapText="1"/>
    </xf>
    <xf numFmtId="0" fontId="32" fillId="2" borderId="5" xfId="6" applyFont="1" applyFill="1" applyBorder="1" applyAlignment="1">
      <alignment horizontal="left" vertical="center" wrapText="1"/>
    </xf>
    <xf numFmtId="0" fontId="6" fillId="18" borderId="3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8" fillId="3" borderId="9" xfId="6" applyNumberFormat="1" applyFont="1" applyFill="1" applyBorder="1" applyAlignment="1">
      <alignment horizontal="left" vertical="center"/>
    </xf>
    <xf numFmtId="0" fontId="28" fillId="3" borderId="10" xfId="6" applyNumberFormat="1" applyFont="1" applyFill="1" applyBorder="1" applyAlignment="1">
      <alignment horizontal="left" vertical="center"/>
    </xf>
    <xf numFmtId="0" fontId="28" fillId="2" borderId="9" xfId="6" applyNumberFormat="1" applyFont="1" applyFill="1" applyBorder="1" applyAlignment="1">
      <alignment horizontal="left" vertical="center"/>
    </xf>
    <xf numFmtId="0" fontId="28" fillId="2" borderId="11" xfId="6" applyNumberFormat="1" applyFont="1" applyFill="1" applyBorder="1" applyAlignment="1">
      <alignment horizontal="left" vertical="center"/>
    </xf>
    <xf numFmtId="0" fontId="28" fillId="2" borderId="10" xfId="6" applyNumberFormat="1" applyFont="1" applyFill="1" applyBorder="1" applyAlignment="1">
      <alignment horizontal="left" vertical="center"/>
    </xf>
    <xf numFmtId="0" fontId="27" fillId="8" borderId="3" xfId="0" applyFont="1" applyFill="1" applyBorder="1" applyAlignment="1">
      <alignment horizontal="center"/>
    </xf>
    <xf numFmtId="0" fontId="27" fillId="8" borderId="4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17" fontId="31" fillId="2" borderId="1" xfId="6" applyNumberFormat="1" applyFont="1" applyFill="1" applyBorder="1" applyAlignment="1">
      <alignment horizontal="center" vertical="center" wrapText="1"/>
    </xf>
    <xf numFmtId="0" fontId="31" fillId="2" borderId="1" xfId="6" applyFont="1" applyFill="1" applyBorder="1" applyAlignment="1">
      <alignment horizontal="center" vertical="center" wrapText="1"/>
    </xf>
    <xf numFmtId="0" fontId="28" fillId="2" borderId="9" xfId="6" applyNumberFormat="1" applyFont="1" applyFill="1" applyBorder="1" applyAlignment="1">
      <alignment horizontal="center" vertical="center"/>
    </xf>
    <xf numFmtId="0" fontId="28" fillId="2" borderId="10" xfId="6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64" fontId="12" fillId="2" borderId="1" xfId="2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 applyProtection="1">
      <alignment horizontal="center" vertical="center" wrapText="1"/>
      <protection hidden="1"/>
    </xf>
    <xf numFmtId="0" fontId="12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/>
    </xf>
    <xf numFmtId="0" fontId="7" fillId="2" borderId="1" xfId="6" applyNumberFormat="1" applyFont="1" applyFill="1" applyBorder="1" applyAlignment="1">
      <alignment horizontal="left" vertical="center"/>
    </xf>
    <xf numFmtId="0" fontId="5" fillId="2" borderId="9" xfId="6" applyNumberFormat="1" applyFont="1" applyFill="1" applyBorder="1" applyAlignment="1">
      <alignment horizontal="left" vertical="center"/>
    </xf>
    <xf numFmtId="0" fontId="5" fillId="2" borderId="10" xfId="6" applyNumberFormat="1" applyFont="1" applyFill="1" applyBorder="1" applyAlignment="1">
      <alignment horizontal="left" vertical="center"/>
    </xf>
    <xf numFmtId="14" fontId="6" fillId="2" borderId="1" xfId="6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6" applyNumberFormat="1" applyFont="1" applyFill="1" applyBorder="1" applyAlignment="1">
      <alignment horizontal="left" vertical="center"/>
    </xf>
    <xf numFmtId="0" fontId="6" fillId="2" borderId="10" xfId="6" applyNumberFormat="1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14" fontId="5" fillId="2" borderId="9" xfId="6" applyNumberFormat="1" applyFont="1" applyFill="1" applyBorder="1" applyAlignment="1">
      <alignment horizontal="left" vertical="center"/>
    </xf>
    <xf numFmtId="14" fontId="5" fillId="2" borderId="10" xfId="6" applyNumberFormat="1" applyFont="1" applyFill="1" applyBorder="1" applyAlignment="1">
      <alignment horizontal="left" vertical="center"/>
    </xf>
    <xf numFmtId="0" fontId="7" fillId="5" borderId="9" xfId="6" applyFont="1" applyFill="1" applyBorder="1" applyAlignment="1">
      <alignment horizontal="left" vertical="center"/>
    </xf>
    <xf numFmtId="0" fontId="7" fillId="5" borderId="10" xfId="6" applyFont="1" applyFill="1" applyBorder="1" applyAlignment="1">
      <alignment horizontal="left" vertical="center"/>
    </xf>
    <xf numFmtId="0" fontId="5" fillId="9" borderId="9" xfId="6" applyNumberFormat="1" applyFont="1" applyFill="1" applyBorder="1" applyAlignment="1">
      <alignment horizontal="left" vertical="center"/>
    </xf>
    <xf numFmtId="0" fontId="5" fillId="9" borderId="10" xfId="6" applyNumberFormat="1" applyFont="1" applyFill="1" applyBorder="1" applyAlignment="1">
      <alignment horizontal="left" vertical="center"/>
    </xf>
    <xf numFmtId="0" fontId="5" fillId="5" borderId="1" xfId="6" applyFont="1" applyFill="1" applyBorder="1" applyAlignment="1">
      <alignment horizontal="center" vertical="center" wrapText="1"/>
    </xf>
    <xf numFmtId="0" fontId="5" fillId="12" borderId="3" xfId="6" applyFont="1" applyFill="1" applyBorder="1" applyAlignment="1">
      <alignment horizontal="center" vertical="center" wrapText="1"/>
    </xf>
    <xf numFmtId="0" fontId="5" fillId="12" borderId="4" xfId="6" applyFont="1" applyFill="1" applyBorder="1" applyAlignment="1">
      <alignment horizontal="center" vertical="center" wrapText="1"/>
    </xf>
    <xf numFmtId="0" fontId="5" fillId="12" borderId="5" xfId="6" applyFont="1" applyFill="1" applyBorder="1" applyAlignment="1">
      <alignment horizontal="center" vertical="center" wrapText="1"/>
    </xf>
    <xf numFmtId="0" fontId="5" fillId="18" borderId="3" xfId="6" applyFont="1" applyFill="1" applyBorder="1" applyAlignment="1">
      <alignment horizontal="center" vertical="center" wrapText="1"/>
    </xf>
    <xf numFmtId="0" fontId="5" fillId="18" borderId="4" xfId="6" applyFont="1" applyFill="1" applyBorder="1" applyAlignment="1">
      <alignment horizontal="center" vertical="center" wrapText="1"/>
    </xf>
    <xf numFmtId="0" fontId="5" fillId="18" borderId="5" xfId="6" applyFont="1" applyFill="1" applyBorder="1" applyAlignment="1">
      <alignment horizontal="center" vertical="center" wrapText="1"/>
    </xf>
    <xf numFmtId="0" fontId="5" fillId="8" borderId="1" xfId="6" applyFont="1" applyFill="1" applyBorder="1" applyAlignment="1">
      <alignment horizontal="center" wrapText="1"/>
    </xf>
    <xf numFmtId="0" fontId="5" fillId="8" borderId="9" xfId="6" applyFont="1" applyFill="1" applyBorder="1" applyAlignment="1">
      <alignment horizontal="center" vertical="center"/>
    </xf>
    <xf numFmtId="0" fontId="5" fillId="8" borderId="10" xfId="6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 wrapText="1"/>
    </xf>
    <xf numFmtId="0" fontId="24" fillId="9" borderId="10" xfId="0" applyFont="1" applyFill="1" applyBorder="1" applyAlignment="1">
      <alignment horizontal="center" vertical="center" wrapText="1"/>
    </xf>
    <xf numFmtId="0" fontId="5" fillId="3" borderId="1" xfId="6" applyFont="1" applyFill="1" applyBorder="1" applyAlignment="1">
      <alignment horizontal="center" vertical="center" wrapText="1"/>
    </xf>
    <xf numFmtId="0" fontId="5" fillId="17" borderId="1" xfId="6" applyFont="1" applyFill="1" applyBorder="1" applyAlignment="1">
      <alignment horizontal="center" vertical="center" wrapText="1"/>
    </xf>
    <xf numFmtId="0" fontId="5" fillId="2" borderId="1" xfId="6" applyNumberFormat="1" applyFont="1" applyFill="1" applyBorder="1" applyAlignment="1">
      <alignment horizontal="left" vertical="center"/>
    </xf>
    <xf numFmtId="0" fontId="5" fillId="5" borderId="1" xfId="6" applyNumberFormat="1" applyFont="1" applyFill="1" applyBorder="1" applyAlignment="1">
      <alignment horizontal="center" vertical="center"/>
    </xf>
    <xf numFmtId="0" fontId="5" fillId="10" borderId="1" xfId="6" applyNumberFormat="1" applyFont="1" applyFill="1" applyBorder="1" applyAlignment="1">
      <alignment horizontal="left" vertical="center"/>
    </xf>
    <xf numFmtId="17" fontId="6" fillId="3" borderId="9" xfId="6" applyNumberFormat="1" applyFont="1" applyFill="1" applyBorder="1" applyAlignment="1">
      <alignment horizontal="left" vertical="center"/>
    </xf>
    <xf numFmtId="17" fontId="6" fillId="3" borderId="11" xfId="6" applyNumberFormat="1" applyFont="1" applyFill="1" applyBorder="1" applyAlignment="1">
      <alignment horizontal="left" vertical="center"/>
    </xf>
    <xf numFmtId="0" fontId="5" fillId="3" borderId="3" xfId="6" applyNumberFormat="1" applyFont="1" applyFill="1" applyBorder="1" applyAlignment="1">
      <alignment horizontal="center"/>
    </xf>
    <xf numFmtId="0" fontId="5" fillId="3" borderId="4" xfId="6" applyNumberFormat="1" applyFont="1" applyFill="1" applyBorder="1" applyAlignment="1">
      <alignment horizontal="center"/>
    </xf>
    <xf numFmtId="0" fontId="5" fillId="3" borderId="5" xfId="6" applyNumberFormat="1" applyFont="1" applyFill="1" applyBorder="1" applyAlignment="1">
      <alignment horizontal="center"/>
    </xf>
    <xf numFmtId="0" fontId="5" fillId="11" borderId="9" xfId="6" applyNumberFormat="1" applyFont="1" applyFill="1" applyBorder="1" applyAlignment="1">
      <alignment horizontal="left" vertical="center"/>
    </xf>
    <xf numFmtId="0" fontId="5" fillId="11" borderId="10" xfId="6" applyNumberFormat="1" applyFont="1" applyFill="1" applyBorder="1" applyAlignment="1">
      <alignment horizontal="left" vertical="center"/>
    </xf>
    <xf numFmtId="0" fontId="7" fillId="2" borderId="9" xfId="6" applyNumberFormat="1" applyFont="1" applyFill="1" applyBorder="1" applyAlignment="1">
      <alignment horizontal="left" vertical="center"/>
    </xf>
    <xf numFmtId="0" fontId="7" fillId="2" borderId="10" xfId="6" applyNumberFormat="1" applyFont="1" applyFill="1" applyBorder="1" applyAlignment="1">
      <alignment horizontal="left" vertical="center"/>
    </xf>
    <xf numFmtId="17" fontId="6" fillId="12" borderId="9" xfId="6" applyNumberFormat="1" applyFont="1" applyFill="1" applyBorder="1" applyAlignment="1">
      <alignment horizontal="left" vertical="center" textRotation="1"/>
    </xf>
    <xf numFmtId="17" fontId="6" fillId="12" borderId="10" xfId="6" applyNumberFormat="1" applyFont="1" applyFill="1" applyBorder="1" applyAlignment="1">
      <alignment horizontal="left" vertical="center" textRotation="1"/>
    </xf>
    <xf numFmtId="0" fontId="5" fillId="12" borderId="3" xfId="6" applyNumberFormat="1" applyFont="1" applyFill="1" applyBorder="1" applyAlignment="1">
      <alignment horizontal="center"/>
    </xf>
    <xf numFmtId="0" fontId="5" fillId="12" borderId="4" xfId="6" applyNumberFormat="1" applyFont="1" applyFill="1" applyBorder="1" applyAlignment="1">
      <alignment horizontal="center"/>
    </xf>
    <xf numFmtId="0" fontId="5" fillId="12" borderId="5" xfId="6" applyNumberFormat="1" applyFont="1" applyFill="1" applyBorder="1" applyAlignment="1">
      <alignment horizontal="center"/>
    </xf>
    <xf numFmtId="0" fontId="5" fillId="13" borderId="1" xfId="6" applyNumberFormat="1" applyFont="1" applyFill="1" applyBorder="1" applyAlignment="1">
      <alignment horizontal="left" vertical="center"/>
    </xf>
    <xf numFmtId="17" fontId="6" fillId="14" borderId="9" xfId="6" applyNumberFormat="1" applyFont="1" applyFill="1" applyBorder="1" applyAlignment="1">
      <alignment horizontal="left" vertical="center" textRotation="92"/>
    </xf>
    <xf numFmtId="17" fontId="6" fillId="14" borderId="10" xfId="6" applyNumberFormat="1" applyFont="1" applyFill="1" applyBorder="1" applyAlignment="1">
      <alignment horizontal="left" vertical="center" textRotation="92"/>
    </xf>
    <xf numFmtId="14" fontId="6" fillId="2" borderId="9" xfId="6" applyNumberFormat="1" applyFont="1" applyFill="1" applyBorder="1" applyAlignment="1">
      <alignment horizontal="left" vertical="center"/>
    </xf>
    <xf numFmtId="14" fontId="6" fillId="2" borderId="10" xfId="6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17" fontId="6" fillId="15" borderId="15" xfId="6" applyNumberFormat="1" applyFont="1" applyFill="1" applyBorder="1" applyAlignment="1">
      <alignment horizontal="left" vertical="center" textRotation="92"/>
    </xf>
    <xf numFmtId="17" fontId="6" fillId="15" borderId="0" xfId="6" applyNumberFormat="1" applyFont="1" applyFill="1" applyBorder="1" applyAlignment="1">
      <alignment horizontal="left" vertical="center" textRotation="92"/>
    </xf>
    <xf numFmtId="1" fontId="6" fillId="2" borderId="9" xfId="6" applyNumberFormat="1" applyFont="1" applyFill="1" applyBorder="1" applyAlignment="1">
      <alignment horizontal="left" vertical="center"/>
    </xf>
    <xf numFmtId="1" fontId="6" fillId="2" borderId="11" xfId="6" applyNumberFormat="1" applyFont="1" applyFill="1" applyBorder="1" applyAlignment="1">
      <alignment horizontal="left" vertical="center"/>
    </xf>
    <xf numFmtId="0" fontId="5" fillId="14" borderId="3" xfId="6" applyNumberFormat="1" applyFont="1" applyFill="1" applyBorder="1" applyAlignment="1">
      <alignment horizontal="center"/>
    </xf>
    <xf numFmtId="0" fontId="5" fillId="14" borderId="4" xfId="6" applyNumberFormat="1" applyFont="1" applyFill="1" applyBorder="1" applyAlignment="1">
      <alignment horizontal="center"/>
    </xf>
    <xf numFmtId="0" fontId="5" fillId="14" borderId="5" xfId="6" applyNumberFormat="1" applyFont="1" applyFill="1" applyBorder="1" applyAlignment="1">
      <alignment horizontal="center"/>
    </xf>
    <xf numFmtId="0" fontId="6" fillId="2" borderId="11" xfId="6" applyNumberFormat="1" applyFont="1" applyFill="1" applyBorder="1" applyAlignment="1">
      <alignment horizontal="left" vertical="center"/>
    </xf>
    <xf numFmtId="0" fontId="6" fillId="2" borderId="13" xfId="6" applyNumberFormat="1" applyFont="1" applyFill="1" applyBorder="1" applyAlignment="1">
      <alignment horizontal="left" vertical="center"/>
    </xf>
    <xf numFmtId="0" fontId="6" fillId="2" borderId="16" xfId="6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" fontId="6" fillId="2" borderId="10" xfId="6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" fontId="26" fillId="17" borderId="3" xfId="6" applyNumberFormat="1" applyFont="1" applyFill="1" applyBorder="1" applyAlignment="1">
      <alignment horizontal="center" vertical="center"/>
    </xf>
    <xf numFmtId="1" fontId="26" fillId="17" borderId="4" xfId="6" applyNumberFormat="1" applyFont="1" applyFill="1" applyBorder="1" applyAlignment="1">
      <alignment horizontal="center" vertical="center"/>
    </xf>
    <xf numFmtId="1" fontId="26" fillId="17" borderId="5" xfId="6" applyNumberFormat="1" applyFont="1" applyFill="1" applyBorder="1" applyAlignment="1">
      <alignment horizontal="center" vertical="center"/>
    </xf>
    <xf numFmtId="1" fontId="26" fillId="5" borderId="3" xfId="6" applyNumberFormat="1" applyFont="1" applyFill="1" applyBorder="1" applyAlignment="1">
      <alignment horizontal="center" vertical="center"/>
    </xf>
    <xf numFmtId="1" fontId="26" fillId="5" borderId="4" xfId="6" applyNumberFormat="1" applyFont="1" applyFill="1" applyBorder="1" applyAlignment="1">
      <alignment horizontal="center" vertical="center"/>
    </xf>
    <xf numFmtId="1" fontId="26" fillId="5" borderId="5" xfId="6" applyNumberFormat="1" applyFont="1" applyFill="1" applyBorder="1" applyAlignment="1">
      <alignment horizontal="center" vertical="center"/>
    </xf>
    <xf numFmtId="1" fontId="26" fillId="12" borderId="3" xfId="6" applyNumberFormat="1" applyFont="1" applyFill="1" applyBorder="1" applyAlignment="1">
      <alignment horizontal="center" vertical="center"/>
    </xf>
    <xf numFmtId="1" fontId="26" fillId="12" borderId="4" xfId="6" applyNumberFormat="1" applyFont="1" applyFill="1" applyBorder="1" applyAlignment="1">
      <alignment horizontal="center" vertical="center"/>
    </xf>
    <xf numFmtId="1" fontId="26" fillId="12" borderId="5" xfId="6" applyNumberFormat="1" applyFont="1" applyFill="1" applyBorder="1" applyAlignment="1">
      <alignment horizontal="center" vertical="center"/>
    </xf>
    <xf numFmtId="1" fontId="26" fillId="18" borderId="3" xfId="6" applyNumberFormat="1" applyFont="1" applyFill="1" applyBorder="1" applyAlignment="1">
      <alignment horizontal="center" vertical="center"/>
    </xf>
    <xf numFmtId="1" fontId="26" fillId="18" borderId="4" xfId="6" applyNumberFormat="1" applyFont="1" applyFill="1" applyBorder="1" applyAlignment="1">
      <alignment horizontal="center" vertical="center"/>
    </xf>
    <xf numFmtId="1" fontId="26" fillId="18" borderId="5" xfId="6" applyNumberFormat="1" applyFont="1" applyFill="1" applyBorder="1" applyAlignment="1">
      <alignment horizontal="center" vertical="center"/>
    </xf>
    <xf numFmtId="0" fontId="7" fillId="10" borderId="1" xfId="6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5" fillId="12" borderId="1" xfId="6" applyNumberFormat="1" applyFont="1" applyFill="1" applyBorder="1" applyAlignment="1">
      <alignment horizontal="center" vertical="center"/>
    </xf>
    <xf numFmtId="1" fontId="5" fillId="12" borderId="1" xfId="6" applyNumberFormat="1" applyFont="1" applyFill="1" applyBorder="1" applyAlignment="1">
      <alignment horizontal="center" vertical="center"/>
    </xf>
    <xf numFmtId="1" fontId="5" fillId="12" borderId="3" xfId="6" applyNumberFormat="1" applyFont="1" applyFill="1" applyBorder="1" applyAlignment="1">
      <alignment horizontal="center" vertical="center"/>
    </xf>
    <xf numFmtId="1" fontId="5" fillId="12" borderId="4" xfId="6" applyNumberFormat="1" applyFont="1" applyFill="1" applyBorder="1" applyAlignment="1">
      <alignment horizontal="center" vertical="center"/>
    </xf>
    <xf numFmtId="1" fontId="5" fillId="12" borderId="5" xfId="6" applyNumberFormat="1" applyFont="1" applyFill="1" applyBorder="1" applyAlignment="1">
      <alignment horizontal="center" vertical="center"/>
    </xf>
    <xf numFmtId="0" fontId="5" fillId="2" borderId="1" xfId="6" applyNumberFormat="1" applyFont="1" applyFill="1" applyBorder="1" applyAlignment="1">
      <alignment horizontal="center" vertical="center"/>
    </xf>
    <xf numFmtId="1" fontId="5" fillId="2" borderId="1" xfId="6" applyNumberFormat="1" applyFont="1" applyFill="1" applyBorder="1" applyAlignment="1">
      <alignment horizontal="center" vertical="center"/>
    </xf>
    <xf numFmtId="0" fontId="7" fillId="8" borderId="3" xfId="6" applyNumberFormat="1" applyFont="1" applyFill="1" applyBorder="1" applyAlignment="1">
      <alignment horizontal="left" vertical="center"/>
    </xf>
    <xf numFmtId="0" fontId="7" fillId="8" borderId="4" xfId="6" applyNumberFormat="1" applyFont="1" applyFill="1" applyBorder="1" applyAlignment="1">
      <alignment horizontal="left" vertical="center"/>
    </xf>
    <xf numFmtId="0" fontId="7" fillId="8" borderId="5" xfId="6" applyNumberFormat="1" applyFont="1" applyFill="1" applyBorder="1" applyAlignment="1">
      <alignment horizontal="left" vertical="center"/>
    </xf>
    <xf numFmtId="17" fontId="6" fillId="5" borderId="9" xfId="6" applyNumberFormat="1" applyFont="1" applyFill="1" applyBorder="1" applyAlignment="1">
      <alignment horizontal="left" vertical="center" textRotation="92"/>
    </xf>
    <xf numFmtId="17" fontId="6" fillId="5" borderId="10" xfId="6" applyNumberFormat="1" applyFont="1" applyFill="1" applyBorder="1" applyAlignment="1">
      <alignment horizontal="left" vertical="center" textRotation="92"/>
    </xf>
    <xf numFmtId="0" fontId="6" fillId="2" borderId="8" xfId="6" applyNumberFormat="1" applyFont="1" applyFill="1" applyBorder="1" applyAlignment="1">
      <alignment horizontal="left" vertical="center"/>
    </xf>
    <xf numFmtId="0" fontId="7" fillId="2" borderId="3" xfId="6" applyNumberFormat="1" applyFont="1" applyFill="1" applyBorder="1" applyAlignment="1">
      <alignment horizontal="left" vertical="center"/>
    </xf>
    <xf numFmtId="0" fontId="7" fillId="2" borderId="4" xfId="6" applyNumberFormat="1" applyFont="1" applyFill="1" applyBorder="1" applyAlignment="1">
      <alignment horizontal="left" vertical="center"/>
    </xf>
    <xf numFmtId="0" fontId="7" fillId="2" borderId="5" xfId="6" applyNumberFormat="1" applyFont="1" applyFill="1" applyBorder="1" applyAlignment="1">
      <alignment horizontal="left" vertical="center"/>
    </xf>
    <xf numFmtId="0" fontId="6" fillId="11" borderId="13" xfId="6" applyNumberFormat="1" applyFont="1" applyFill="1" applyBorder="1" applyAlignment="1">
      <alignment horizontal="center" vertical="center"/>
    </xf>
    <xf numFmtId="0" fontId="6" fillId="11" borderId="15" xfId="6" applyNumberFormat="1" applyFont="1" applyFill="1" applyBorder="1" applyAlignment="1">
      <alignment horizontal="center" vertical="center"/>
    </xf>
    <xf numFmtId="0" fontId="6" fillId="11" borderId="14" xfId="6" applyNumberFormat="1" applyFont="1" applyFill="1" applyBorder="1" applyAlignment="1">
      <alignment horizontal="center" vertical="center"/>
    </xf>
    <xf numFmtId="0" fontId="6" fillId="11" borderId="8" xfId="6" applyNumberFormat="1" applyFont="1" applyFill="1" applyBorder="1" applyAlignment="1">
      <alignment horizontal="center" vertical="center"/>
    </xf>
    <xf numFmtId="0" fontId="6" fillId="11" borderId="2" xfId="6" applyNumberFormat="1" applyFont="1" applyFill="1" applyBorder="1" applyAlignment="1">
      <alignment horizontal="center" vertical="center"/>
    </xf>
    <xf numFmtId="0" fontId="6" fillId="11" borderId="12" xfId="6" applyNumberFormat="1" applyFont="1" applyFill="1" applyBorder="1" applyAlignment="1">
      <alignment horizontal="center" vertical="center"/>
    </xf>
    <xf numFmtId="1" fontId="27" fillId="14" borderId="3" xfId="0" applyNumberFormat="1" applyFont="1" applyFill="1" applyBorder="1" applyAlignment="1">
      <alignment horizontal="center"/>
    </xf>
    <xf numFmtId="1" fontId="27" fillId="14" borderId="4" xfId="0" applyNumberFormat="1" applyFont="1" applyFill="1" applyBorder="1" applyAlignment="1">
      <alignment horizontal="center"/>
    </xf>
    <xf numFmtId="1" fontId="27" fillId="14" borderId="5" xfId="0" applyNumberFormat="1" applyFont="1" applyFill="1" applyBorder="1" applyAlignment="1">
      <alignment horizontal="center"/>
    </xf>
    <xf numFmtId="1" fontId="27" fillId="15" borderId="3" xfId="0" applyNumberFormat="1" applyFont="1" applyFill="1" applyBorder="1" applyAlignment="1">
      <alignment horizontal="center"/>
    </xf>
    <xf numFmtId="1" fontId="27" fillId="15" borderId="4" xfId="0" applyNumberFormat="1" applyFont="1" applyFill="1" applyBorder="1" applyAlignment="1">
      <alignment horizontal="center"/>
    </xf>
    <xf numFmtId="1" fontId="27" fillId="15" borderId="5" xfId="0" applyNumberFormat="1" applyFont="1" applyFill="1" applyBorder="1" applyAlignment="1">
      <alignment horizontal="center"/>
    </xf>
    <xf numFmtId="0" fontId="22" fillId="7" borderId="1" xfId="6" applyNumberFormat="1" applyFont="1" applyFill="1" applyBorder="1" applyAlignment="1">
      <alignment horizontal="center" vertical="center"/>
    </xf>
    <xf numFmtId="0" fontId="12" fillId="3" borderId="9" xfId="6" applyNumberFormat="1" applyFont="1" applyFill="1" applyBorder="1" applyAlignment="1">
      <alignment horizontal="center" vertical="center"/>
    </xf>
    <xf numFmtId="0" fontId="12" fillId="3" borderId="10" xfId="6" applyNumberFormat="1" applyFont="1" applyFill="1" applyBorder="1" applyAlignment="1">
      <alignment horizontal="center" vertical="center"/>
    </xf>
    <xf numFmtId="0" fontId="7" fillId="3" borderId="13" xfId="6" applyNumberFormat="1" applyFont="1" applyFill="1" applyBorder="1" applyAlignment="1">
      <alignment horizontal="center" vertical="center"/>
    </xf>
    <xf numFmtId="0" fontId="7" fillId="3" borderId="15" xfId="6" applyNumberFormat="1" applyFont="1" applyFill="1" applyBorder="1" applyAlignment="1">
      <alignment horizontal="center" vertical="center"/>
    </xf>
    <xf numFmtId="0" fontId="7" fillId="3" borderId="14" xfId="6" applyNumberFormat="1" applyFont="1" applyFill="1" applyBorder="1" applyAlignment="1">
      <alignment horizontal="center" vertical="center"/>
    </xf>
    <xf numFmtId="0" fontId="7" fillId="3" borderId="8" xfId="6" applyNumberFormat="1" applyFont="1" applyFill="1" applyBorder="1" applyAlignment="1">
      <alignment horizontal="center" vertical="center"/>
    </xf>
    <xf numFmtId="0" fontId="7" fillId="3" borderId="2" xfId="6" applyNumberFormat="1" applyFont="1" applyFill="1" applyBorder="1" applyAlignment="1">
      <alignment horizontal="center" vertical="center"/>
    </xf>
    <xf numFmtId="0" fontId="7" fillId="3" borderId="12" xfId="6" applyNumberFormat="1" applyFont="1" applyFill="1" applyBorder="1" applyAlignment="1">
      <alignment horizontal="center" vertical="center"/>
    </xf>
    <xf numFmtId="0" fontId="7" fillId="3" borderId="3" xfId="6" applyNumberFormat="1" applyFont="1" applyFill="1" applyBorder="1" applyAlignment="1">
      <alignment horizontal="center" vertical="center"/>
    </xf>
    <xf numFmtId="0" fontId="7" fillId="3" borderId="4" xfId="6" applyNumberFormat="1" applyFont="1" applyFill="1" applyBorder="1" applyAlignment="1">
      <alignment horizontal="center" vertical="center"/>
    </xf>
    <xf numFmtId="0" fontId="7" fillId="3" borderId="5" xfId="6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/>
    </xf>
    <xf numFmtId="1" fontId="7" fillId="3" borderId="4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" fontId="26" fillId="3" borderId="3" xfId="6" applyNumberFormat="1" applyFont="1" applyFill="1" applyBorder="1" applyAlignment="1">
      <alignment horizontal="center" vertical="center"/>
    </xf>
    <xf numFmtId="1" fontId="26" fillId="3" borderId="4" xfId="6" applyNumberFormat="1" applyFont="1" applyFill="1" applyBorder="1" applyAlignment="1">
      <alignment horizontal="center" vertical="center"/>
    </xf>
    <xf numFmtId="1" fontId="26" fillId="3" borderId="5" xfId="6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7" fontId="5" fillId="5" borderId="15" xfId="6" applyNumberFormat="1" applyFont="1" applyFill="1" applyBorder="1" applyAlignment="1">
      <alignment horizontal="center" vertical="center" textRotation="91"/>
    </xf>
    <xf numFmtId="17" fontId="5" fillId="5" borderId="0" xfId="6" applyNumberFormat="1" applyFont="1" applyFill="1" applyBorder="1" applyAlignment="1">
      <alignment horizontal="center" vertical="center" textRotation="91"/>
    </xf>
    <xf numFmtId="0" fontId="5" fillId="2" borderId="13" xfId="6" applyNumberFormat="1" applyFont="1" applyFill="1" applyBorder="1" applyAlignment="1">
      <alignment horizontal="center" vertical="center"/>
    </xf>
    <xf numFmtId="0" fontId="5" fillId="2" borderId="16" xfId="6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19" fillId="7" borderId="3" xfId="6" applyFont="1" applyFill="1" applyBorder="1" applyAlignment="1">
      <alignment horizontal="center" vertical="center" wrapText="1"/>
    </xf>
    <xf numFmtId="0" fontId="19" fillId="7" borderId="4" xfId="6" applyFont="1" applyFill="1" applyBorder="1" applyAlignment="1">
      <alignment horizontal="center" vertical="center" wrapText="1"/>
    </xf>
    <xf numFmtId="0" fontId="19" fillId="7" borderId="5" xfId="6" applyFont="1" applyFill="1" applyBorder="1" applyAlignment="1">
      <alignment horizontal="center" vertical="center" wrapText="1"/>
    </xf>
    <xf numFmtId="0" fontId="6" fillId="15" borderId="3" xfId="6" applyNumberFormat="1" applyFont="1" applyFill="1" applyBorder="1" applyAlignment="1">
      <alignment horizontal="center"/>
    </xf>
    <xf numFmtId="0" fontId="6" fillId="15" borderId="4" xfId="6" applyNumberFormat="1" applyFont="1" applyFill="1" applyBorder="1" applyAlignment="1">
      <alignment horizontal="center"/>
    </xf>
    <xf numFmtId="0" fontId="6" fillId="15" borderId="5" xfId="6" applyNumberFormat="1" applyFont="1" applyFill="1" applyBorder="1" applyAlignment="1">
      <alignment horizontal="center"/>
    </xf>
    <xf numFmtId="17" fontId="5" fillId="14" borderId="9" xfId="6" applyNumberFormat="1" applyFont="1" applyFill="1" applyBorder="1" applyAlignment="1">
      <alignment horizontal="center" vertical="center" textRotation="93"/>
    </xf>
    <xf numFmtId="17" fontId="5" fillId="14" borderId="11" xfId="6" applyNumberFormat="1" applyFont="1" applyFill="1" applyBorder="1" applyAlignment="1">
      <alignment horizontal="center" vertical="center" textRotation="93"/>
    </xf>
    <xf numFmtId="0" fontId="5" fillId="2" borderId="9" xfId="6" applyNumberFormat="1" applyFont="1" applyFill="1" applyBorder="1" applyAlignment="1">
      <alignment horizontal="center" vertical="center"/>
    </xf>
    <xf numFmtId="0" fontId="5" fillId="2" borderId="11" xfId="6" applyNumberFormat="1" applyFont="1" applyFill="1" applyBorder="1" applyAlignment="1">
      <alignment horizontal="center" vertical="center"/>
    </xf>
    <xf numFmtId="17" fontId="7" fillId="10" borderId="9" xfId="6" applyNumberFormat="1" applyFont="1" applyFill="1" applyBorder="1" applyAlignment="1">
      <alignment horizontal="center" vertical="center" textRotation="1"/>
    </xf>
    <xf numFmtId="17" fontId="7" fillId="10" borderId="11" xfId="6" applyNumberFormat="1" applyFont="1" applyFill="1" applyBorder="1" applyAlignment="1">
      <alignment horizontal="center" vertical="center" textRotation="1"/>
    </xf>
    <xf numFmtId="0" fontId="7" fillId="2" borderId="9" xfId="6" applyNumberFormat="1" applyFont="1" applyFill="1" applyBorder="1" applyAlignment="1">
      <alignment horizontal="center" vertical="center"/>
    </xf>
    <xf numFmtId="0" fontId="7" fillId="2" borderId="11" xfId="6" applyNumberFormat="1" applyFont="1" applyFill="1" applyBorder="1" applyAlignment="1">
      <alignment horizontal="center" vertical="center"/>
    </xf>
    <xf numFmtId="17" fontId="6" fillId="14" borderId="15" xfId="6" applyNumberFormat="1" applyFont="1" applyFill="1" applyBorder="1" applyAlignment="1">
      <alignment horizontal="center" vertical="center"/>
    </xf>
    <xf numFmtId="17" fontId="6" fillId="14" borderId="0" xfId="6" applyNumberFormat="1" applyFont="1" applyFill="1" applyBorder="1" applyAlignment="1">
      <alignment horizontal="center" vertical="center"/>
    </xf>
    <xf numFmtId="0" fontId="5" fillId="2" borderId="13" xfId="6" applyNumberFormat="1" applyFont="1" applyFill="1" applyBorder="1" applyAlignment="1">
      <alignment horizontal="left" vertical="center"/>
    </xf>
    <xf numFmtId="0" fontId="5" fillId="2" borderId="16" xfId="6" applyNumberFormat="1" applyFont="1" applyFill="1" applyBorder="1" applyAlignment="1">
      <alignment horizontal="left" vertical="center"/>
    </xf>
    <xf numFmtId="17" fontId="5" fillId="4" borderId="15" xfId="6" applyNumberFormat="1" applyFont="1" applyFill="1" applyBorder="1" applyAlignment="1">
      <alignment horizontal="center" vertical="center"/>
    </xf>
    <xf numFmtId="17" fontId="5" fillId="4" borderId="0" xfId="6" applyNumberFormat="1" applyFont="1" applyFill="1" applyBorder="1" applyAlignment="1">
      <alignment horizontal="center" vertical="center"/>
    </xf>
    <xf numFmtId="14" fontId="5" fillId="14" borderId="1" xfId="6" applyNumberFormat="1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17" fontId="6" fillId="3" borderId="9" xfId="6" applyNumberFormat="1" applyFont="1" applyFill="1" applyBorder="1" applyAlignment="1">
      <alignment horizontal="left" vertical="center" textRotation="92"/>
    </xf>
    <xf numFmtId="17" fontId="6" fillId="3" borderId="10" xfId="6" applyNumberFormat="1" applyFont="1" applyFill="1" applyBorder="1" applyAlignment="1">
      <alignment horizontal="left" vertical="center" textRotation="92"/>
    </xf>
    <xf numFmtId="0" fontId="6" fillId="2" borderId="1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7" fillId="12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left" vertical="center"/>
    </xf>
    <xf numFmtId="2" fontId="6" fillId="2" borderId="10" xfId="0" applyNumberFormat="1" applyFont="1" applyFill="1" applyBorder="1" applyAlignment="1">
      <alignment horizontal="left" vertical="center"/>
    </xf>
    <xf numFmtId="2" fontId="6" fillId="2" borderId="10" xfId="0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</cellXfs>
  <cellStyles count="7">
    <cellStyle name="Comma" xfId="5" builtinId="3"/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Style 1" xfId="3" xr:uid="{00000000-0005-0000-0000-000005000000}"/>
    <cellStyle name="Title" xfId="6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0178-10AD-430D-A9A4-60793369F2C3}">
  <dimension ref="A2:O745"/>
  <sheetViews>
    <sheetView workbookViewId="0">
      <selection activeCell="F14" sqref="F14"/>
    </sheetView>
  </sheetViews>
  <sheetFormatPr defaultRowHeight="15" x14ac:dyDescent="0.25"/>
  <cols>
    <col min="1" max="1" width="18" customWidth="1"/>
    <col min="2" max="2" width="12.7109375" customWidth="1"/>
    <col min="4" max="4" width="35.140625" customWidth="1"/>
    <col min="8" max="8" width="13.28515625" customWidth="1"/>
    <col min="9" max="9" width="13.7109375" customWidth="1"/>
    <col min="11" max="11" width="21.7109375" customWidth="1"/>
  </cols>
  <sheetData>
    <row r="2" spans="1:12" ht="18" x14ac:dyDescent="0.25">
      <c r="A2" s="418" t="s">
        <v>1737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20"/>
    </row>
    <row r="3" spans="1:12" x14ac:dyDescent="0.25">
      <c r="A3" s="109" t="s">
        <v>73</v>
      </c>
      <c r="B3" s="109" t="s">
        <v>74</v>
      </c>
      <c r="C3" s="109" t="s">
        <v>75</v>
      </c>
      <c r="D3" s="109" t="s">
        <v>76</v>
      </c>
      <c r="E3" s="109"/>
      <c r="F3" s="109">
        <v>1646339.48</v>
      </c>
      <c r="G3" s="109">
        <v>328808.48</v>
      </c>
      <c r="H3" s="109" t="s">
        <v>77</v>
      </c>
      <c r="I3" s="109" t="s">
        <v>78</v>
      </c>
      <c r="J3" s="109"/>
      <c r="K3" s="109" t="s">
        <v>79</v>
      </c>
      <c r="L3" s="109" t="s">
        <v>80</v>
      </c>
    </row>
    <row r="4" spans="1:12" ht="18" x14ac:dyDescent="0.25">
      <c r="A4" s="421" t="s">
        <v>51</v>
      </c>
      <c r="B4" s="422"/>
      <c r="C4" s="422"/>
      <c r="D4" s="422"/>
      <c r="E4" s="110"/>
      <c r="F4" s="110"/>
      <c r="G4" s="111">
        <v>4410</v>
      </c>
      <c r="H4" s="112"/>
      <c r="I4" s="112"/>
      <c r="J4" s="112"/>
      <c r="K4" s="112"/>
      <c r="L4" s="113"/>
    </row>
    <row r="5" spans="1:12" ht="18" x14ac:dyDescent="0.25">
      <c r="A5" s="114" t="s">
        <v>81</v>
      </c>
      <c r="B5" s="114">
        <v>1646339.48</v>
      </c>
      <c r="C5" s="114">
        <v>328808.48</v>
      </c>
      <c r="D5" s="114">
        <v>1317531</v>
      </c>
      <c r="E5" s="114"/>
      <c r="F5" s="114">
        <v>1317531</v>
      </c>
      <c r="G5" s="46">
        <v>0</v>
      </c>
      <c r="H5" s="115">
        <v>0</v>
      </c>
      <c r="I5" s="115">
        <v>0</v>
      </c>
      <c r="J5" s="115">
        <v>0</v>
      </c>
      <c r="K5" s="115">
        <v>0</v>
      </c>
      <c r="L5" s="116"/>
    </row>
    <row r="6" spans="1:12" ht="18" x14ac:dyDescent="0.25">
      <c r="A6" s="114">
        <v>0</v>
      </c>
      <c r="B6" s="114">
        <v>0</v>
      </c>
      <c r="C6" s="114">
        <v>0</v>
      </c>
      <c r="D6" s="114" t="s">
        <v>82</v>
      </c>
      <c r="E6" s="114"/>
      <c r="F6" s="114">
        <v>1321941</v>
      </c>
      <c r="G6" s="46">
        <v>0</v>
      </c>
      <c r="H6" s="115">
        <v>0</v>
      </c>
      <c r="I6" s="115">
        <v>0</v>
      </c>
      <c r="J6" s="115">
        <v>0</v>
      </c>
      <c r="K6" s="115">
        <v>0</v>
      </c>
      <c r="L6" s="116"/>
    </row>
    <row r="7" spans="1:12" ht="18" x14ac:dyDescent="0.25">
      <c r="A7" s="117"/>
      <c r="B7" s="117"/>
      <c r="C7" s="117"/>
      <c r="D7" s="117" t="s">
        <v>83</v>
      </c>
      <c r="E7" s="117"/>
      <c r="F7" s="117">
        <f>F6-F5</f>
        <v>4410</v>
      </c>
      <c r="G7" s="118">
        <v>0</v>
      </c>
      <c r="H7" s="117">
        <v>0</v>
      </c>
      <c r="I7" s="117">
        <v>0</v>
      </c>
      <c r="J7" s="117">
        <v>0</v>
      </c>
      <c r="K7" s="117">
        <v>0</v>
      </c>
      <c r="L7" s="116"/>
    </row>
    <row r="8" spans="1:12" x14ac:dyDescent="0.25">
      <c r="A8" s="109" t="s">
        <v>84</v>
      </c>
      <c r="B8" s="119">
        <v>44652</v>
      </c>
      <c r="C8" s="109"/>
      <c r="D8" s="109" t="s">
        <v>85</v>
      </c>
      <c r="E8" s="109"/>
      <c r="F8" s="109"/>
      <c r="G8" s="46">
        <v>0</v>
      </c>
      <c r="H8" s="120">
        <v>193.73</v>
      </c>
      <c r="I8" s="46">
        <v>0</v>
      </c>
      <c r="J8" s="46">
        <v>0</v>
      </c>
      <c r="K8" s="109" t="s">
        <v>86</v>
      </c>
      <c r="L8" s="109" t="s">
        <v>87</v>
      </c>
    </row>
    <row r="9" spans="1:12" x14ac:dyDescent="0.25">
      <c r="A9" s="109" t="s">
        <v>88</v>
      </c>
      <c r="B9" s="119">
        <v>44652</v>
      </c>
      <c r="C9" s="109"/>
      <c r="D9" s="109" t="s">
        <v>89</v>
      </c>
      <c r="E9" s="109"/>
      <c r="F9" s="109"/>
      <c r="G9" s="46">
        <v>0</v>
      </c>
      <c r="H9" s="120">
        <v>152.5</v>
      </c>
      <c r="I9" s="46">
        <v>0</v>
      </c>
      <c r="J9" s="46">
        <v>0</v>
      </c>
      <c r="K9" s="109" t="s">
        <v>90</v>
      </c>
      <c r="L9" s="109" t="s">
        <v>91</v>
      </c>
    </row>
    <row r="10" spans="1:12" x14ac:dyDescent="0.25">
      <c r="A10" s="109" t="s">
        <v>92</v>
      </c>
      <c r="B10" s="119">
        <v>44656</v>
      </c>
      <c r="C10" s="109"/>
      <c r="D10" s="109" t="s">
        <v>93</v>
      </c>
      <c r="E10" s="109"/>
      <c r="F10" s="109"/>
      <c r="G10" s="46">
        <v>0</v>
      </c>
      <c r="H10" s="46">
        <v>0</v>
      </c>
      <c r="I10" s="121">
        <v>1587.24</v>
      </c>
      <c r="J10" s="46">
        <v>0</v>
      </c>
      <c r="K10" s="109" t="s">
        <v>94</v>
      </c>
      <c r="L10" s="109"/>
    </row>
    <row r="11" spans="1:12" x14ac:dyDescent="0.25">
      <c r="A11" s="109" t="s">
        <v>95</v>
      </c>
      <c r="B11" s="119">
        <v>44657</v>
      </c>
      <c r="C11" s="109"/>
      <c r="D11" s="109" t="s">
        <v>96</v>
      </c>
      <c r="E11" s="109"/>
      <c r="F11" s="122"/>
      <c r="G11" s="46">
        <v>0</v>
      </c>
      <c r="H11" s="120">
        <v>180</v>
      </c>
      <c r="I11" s="46">
        <v>0</v>
      </c>
      <c r="J11" s="46">
        <v>0</v>
      </c>
      <c r="K11" s="109" t="s">
        <v>97</v>
      </c>
      <c r="L11" s="109" t="s">
        <v>98</v>
      </c>
    </row>
    <row r="12" spans="1:12" x14ac:dyDescent="0.25">
      <c r="A12" s="109" t="s">
        <v>99</v>
      </c>
      <c r="B12" s="119">
        <v>44657</v>
      </c>
      <c r="C12" s="109"/>
      <c r="D12" s="109" t="s">
        <v>100</v>
      </c>
      <c r="E12" s="109"/>
      <c r="F12" s="109"/>
      <c r="G12" s="46">
        <v>0</v>
      </c>
      <c r="H12" s="123">
        <v>2377.5</v>
      </c>
      <c r="I12" s="46">
        <v>0</v>
      </c>
      <c r="J12" s="46">
        <v>0</v>
      </c>
      <c r="K12" s="109" t="s">
        <v>101</v>
      </c>
      <c r="L12" s="109" t="s">
        <v>102</v>
      </c>
    </row>
    <row r="13" spans="1:12" x14ac:dyDescent="0.25">
      <c r="A13" s="109" t="s">
        <v>103</v>
      </c>
      <c r="B13" s="119">
        <v>44658</v>
      </c>
      <c r="C13" s="109"/>
      <c r="D13" s="109" t="s">
        <v>104</v>
      </c>
      <c r="E13" s="109"/>
      <c r="F13" s="109"/>
      <c r="G13" s="46">
        <v>0</v>
      </c>
      <c r="H13" s="46">
        <v>0</v>
      </c>
      <c r="I13" s="121">
        <v>82049.22</v>
      </c>
      <c r="J13" s="46">
        <v>0</v>
      </c>
      <c r="K13" s="109" t="s">
        <v>105</v>
      </c>
      <c r="L13" s="109" t="s">
        <v>106</v>
      </c>
    </row>
    <row r="14" spans="1:12" x14ac:dyDescent="0.25">
      <c r="A14" s="109" t="s">
        <v>107</v>
      </c>
      <c r="B14" s="119">
        <v>44658</v>
      </c>
      <c r="C14" s="109"/>
      <c r="D14" s="109" t="s">
        <v>108</v>
      </c>
      <c r="E14" s="109"/>
      <c r="F14" s="109"/>
      <c r="G14" s="46">
        <v>0</v>
      </c>
      <c r="H14" s="46">
        <v>0</v>
      </c>
      <c r="I14" s="121">
        <v>14145.47</v>
      </c>
      <c r="J14" s="46">
        <v>0</v>
      </c>
      <c r="K14" s="109" t="s">
        <v>109</v>
      </c>
      <c r="L14" s="109" t="s">
        <v>110</v>
      </c>
    </row>
    <row r="15" spans="1:12" x14ac:dyDescent="0.25">
      <c r="A15" s="109" t="s">
        <v>111</v>
      </c>
      <c r="B15" s="119">
        <v>44658</v>
      </c>
      <c r="C15" s="109"/>
      <c r="D15" s="109" t="s">
        <v>112</v>
      </c>
      <c r="E15" s="109"/>
      <c r="F15" s="109"/>
      <c r="G15" s="46">
        <v>0</v>
      </c>
      <c r="H15" s="46">
        <v>0</v>
      </c>
      <c r="I15" s="121">
        <v>6347.92</v>
      </c>
      <c r="J15" s="46">
        <v>0</v>
      </c>
      <c r="K15" s="109" t="s">
        <v>113</v>
      </c>
      <c r="L15" s="109" t="s">
        <v>110</v>
      </c>
    </row>
    <row r="16" spans="1:12" x14ac:dyDescent="0.25">
      <c r="A16" s="109" t="s">
        <v>114</v>
      </c>
      <c r="B16" s="119">
        <v>44658</v>
      </c>
      <c r="C16" s="109"/>
      <c r="D16" s="109" t="s">
        <v>115</v>
      </c>
      <c r="E16" s="109"/>
      <c r="F16" s="109"/>
      <c r="G16" s="46">
        <v>0</v>
      </c>
      <c r="H16" s="46">
        <v>0</v>
      </c>
      <c r="I16" s="121">
        <v>1716.03</v>
      </c>
      <c r="J16" s="46">
        <v>0</v>
      </c>
      <c r="K16" s="109" t="s">
        <v>116</v>
      </c>
      <c r="L16" s="109" t="s">
        <v>110</v>
      </c>
    </row>
    <row r="17" spans="1:12" x14ac:dyDescent="0.25">
      <c r="A17" s="109" t="s">
        <v>117</v>
      </c>
      <c r="B17" s="119">
        <v>44658</v>
      </c>
      <c r="C17" s="109"/>
      <c r="D17" s="109" t="s">
        <v>118</v>
      </c>
      <c r="E17" s="109"/>
      <c r="F17" s="109"/>
      <c r="G17" s="46">
        <v>0</v>
      </c>
      <c r="H17" s="46">
        <v>0</v>
      </c>
      <c r="I17" s="121">
        <v>14157</v>
      </c>
      <c r="J17" s="46">
        <v>0</v>
      </c>
      <c r="K17" s="109" t="s">
        <v>119</v>
      </c>
      <c r="L17" s="124">
        <v>44652</v>
      </c>
    </row>
    <row r="18" spans="1:12" x14ac:dyDescent="0.25">
      <c r="A18" s="109" t="s">
        <v>120</v>
      </c>
      <c r="B18" s="119">
        <v>44658</v>
      </c>
      <c r="C18" s="109"/>
      <c r="D18" s="109" t="s">
        <v>115</v>
      </c>
      <c r="E18" s="109"/>
      <c r="F18" s="109"/>
      <c r="G18" s="46">
        <v>0</v>
      </c>
      <c r="H18" s="46">
        <v>0</v>
      </c>
      <c r="I18" s="121">
        <v>9900</v>
      </c>
      <c r="J18" s="46">
        <v>0</v>
      </c>
      <c r="K18" s="109" t="s">
        <v>121</v>
      </c>
      <c r="L18" s="124">
        <v>44652</v>
      </c>
    </row>
    <row r="19" spans="1:12" x14ac:dyDescent="0.25">
      <c r="A19" s="109" t="s">
        <v>122</v>
      </c>
      <c r="B19" s="119">
        <v>44658</v>
      </c>
      <c r="C19" s="109"/>
      <c r="D19" s="109" t="s">
        <v>123</v>
      </c>
      <c r="E19" s="109"/>
      <c r="F19" s="109"/>
      <c r="G19" s="46">
        <v>0</v>
      </c>
      <c r="H19" s="46">
        <v>0</v>
      </c>
      <c r="I19" s="125">
        <v>876.96</v>
      </c>
      <c r="J19" s="46">
        <v>0</v>
      </c>
      <c r="K19" s="109" t="s">
        <v>124</v>
      </c>
      <c r="L19" s="109" t="s">
        <v>125</v>
      </c>
    </row>
    <row r="20" spans="1:12" x14ac:dyDescent="0.25">
      <c r="A20" s="109" t="s">
        <v>126</v>
      </c>
      <c r="B20" s="119">
        <v>44658</v>
      </c>
      <c r="C20" s="109"/>
      <c r="D20" s="109" t="s">
        <v>127</v>
      </c>
      <c r="E20" s="109"/>
      <c r="F20" s="109"/>
      <c r="G20" s="46">
        <v>0</v>
      </c>
      <c r="H20" s="46">
        <v>0</v>
      </c>
      <c r="I20" s="125">
        <v>876.96</v>
      </c>
      <c r="J20" s="46">
        <v>0</v>
      </c>
      <c r="K20" s="109" t="s">
        <v>128</v>
      </c>
      <c r="L20" s="109" t="s">
        <v>125</v>
      </c>
    </row>
    <row r="21" spans="1:12" x14ac:dyDescent="0.25">
      <c r="A21" s="109" t="s">
        <v>129</v>
      </c>
      <c r="B21" s="119">
        <v>44658</v>
      </c>
      <c r="C21" s="109"/>
      <c r="D21" s="109" t="s">
        <v>123</v>
      </c>
      <c r="E21" s="109"/>
      <c r="F21" s="109"/>
      <c r="G21" s="46">
        <v>0</v>
      </c>
      <c r="H21" s="46">
        <v>0</v>
      </c>
      <c r="I21" s="125">
        <v>598.95000000000005</v>
      </c>
      <c r="J21" s="46">
        <v>0</v>
      </c>
      <c r="K21" s="109" t="s">
        <v>130</v>
      </c>
      <c r="L21" s="109" t="s">
        <v>125</v>
      </c>
    </row>
    <row r="22" spans="1:12" x14ac:dyDescent="0.25">
      <c r="A22" s="109" t="s">
        <v>131</v>
      </c>
      <c r="B22" s="119">
        <v>44658</v>
      </c>
      <c r="C22" s="109"/>
      <c r="D22" s="109" t="s">
        <v>132</v>
      </c>
      <c r="E22" s="109"/>
      <c r="F22" s="109"/>
      <c r="G22" s="46">
        <v>0</v>
      </c>
      <c r="H22" s="46">
        <v>0</v>
      </c>
      <c r="I22" s="121">
        <v>7015.32</v>
      </c>
      <c r="J22" s="46">
        <v>0</v>
      </c>
      <c r="K22" s="109" t="s">
        <v>133</v>
      </c>
      <c r="L22" s="109" t="s">
        <v>125</v>
      </c>
    </row>
    <row r="23" spans="1:12" x14ac:dyDescent="0.25">
      <c r="A23" s="109" t="s">
        <v>134</v>
      </c>
      <c r="B23" s="119">
        <v>44658</v>
      </c>
      <c r="C23" s="109"/>
      <c r="D23" s="109" t="s">
        <v>135</v>
      </c>
      <c r="E23" s="109"/>
      <c r="F23" s="109"/>
      <c r="G23" s="46">
        <v>0</v>
      </c>
      <c r="H23" s="46">
        <v>0</v>
      </c>
      <c r="I23" s="121">
        <v>2700</v>
      </c>
      <c r="J23" s="46">
        <v>0</v>
      </c>
      <c r="K23" s="109" t="s">
        <v>136</v>
      </c>
      <c r="L23" s="109" t="s">
        <v>125</v>
      </c>
    </row>
    <row r="24" spans="1:12" x14ac:dyDescent="0.25">
      <c r="A24" s="109" t="s">
        <v>137</v>
      </c>
      <c r="B24" s="119">
        <v>44658</v>
      </c>
      <c r="C24" s="109"/>
      <c r="D24" s="109" t="s">
        <v>138</v>
      </c>
      <c r="E24" s="109"/>
      <c r="F24" s="109"/>
      <c r="G24" s="46">
        <v>0</v>
      </c>
      <c r="H24" s="46">
        <v>0</v>
      </c>
      <c r="I24" s="121">
        <v>4900.5</v>
      </c>
      <c r="J24" s="46">
        <v>0</v>
      </c>
      <c r="K24" s="109" t="s">
        <v>139</v>
      </c>
      <c r="L24" s="109" t="s">
        <v>125</v>
      </c>
    </row>
    <row r="25" spans="1:12" x14ac:dyDescent="0.25">
      <c r="A25" s="109" t="s">
        <v>140</v>
      </c>
      <c r="B25" s="119">
        <v>44658</v>
      </c>
      <c r="C25" s="109"/>
      <c r="D25" s="109" t="s">
        <v>141</v>
      </c>
      <c r="E25" s="109"/>
      <c r="F25" s="109"/>
      <c r="G25" s="46">
        <v>0</v>
      </c>
      <c r="H25" s="46">
        <v>0</v>
      </c>
      <c r="I25" s="121">
        <v>8650.7999999999993</v>
      </c>
      <c r="J25" s="46">
        <v>0</v>
      </c>
      <c r="K25" s="109" t="s">
        <v>142</v>
      </c>
      <c r="L25" s="109" t="s">
        <v>125</v>
      </c>
    </row>
    <row r="26" spans="1:12" x14ac:dyDescent="0.25">
      <c r="A26" s="109" t="s">
        <v>143</v>
      </c>
      <c r="B26" s="119">
        <v>44658</v>
      </c>
      <c r="C26" s="109"/>
      <c r="D26" s="109" t="s">
        <v>144</v>
      </c>
      <c r="E26" s="109"/>
      <c r="F26" s="109"/>
      <c r="G26" s="46">
        <v>0</v>
      </c>
      <c r="H26" s="46">
        <v>0</v>
      </c>
      <c r="I26" s="121">
        <v>42525</v>
      </c>
      <c r="J26" s="46">
        <v>0</v>
      </c>
      <c r="K26" s="109" t="s">
        <v>145</v>
      </c>
      <c r="L26" s="109" t="s">
        <v>125</v>
      </c>
    </row>
    <row r="27" spans="1:12" x14ac:dyDescent="0.25">
      <c r="A27" s="109" t="s">
        <v>146</v>
      </c>
      <c r="B27" s="119">
        <v>44658</v>
      </c>
      <c r="C27" s="109"/>
      <c r="D27" s="109" t="s">
        <v>147</v>
      </c>
      <c r="E27" s="109"/>
      <c r="F27" s="109"/>
      <c r="G27" s="46">
        <v>0</v>
      </c>
      <c r="H27" s="46">
        <v>0</v>
      </c>
      <c r="I27" s="121">
        <v>5346</v>
      </c>
      <c r="J27" s="46">
        <v>0</v>
      </c>
      <c r="K27" s="109" t="s">
        <v>148</v>
      </c>
      <c r="L27" s="109" t="s">
        <v>125</v>
      </c>
    </row>
    <row r="28" spans="1:12" x14ac:dyDescent="0.25">
      <c r="A28" s="109" t="s">
        <v>149</v>
      </c>
      <c r="B28" s="119">
        <v>44658</v>
      </c>
      <c r="C28" s="109"/>
      <c r="D28" s="109" t="s">
        <v>150</v>
      </c>
      <c r="E28" s="109"/>
      <c r="F28" s="109"/>
      <c r="G28" s="46">
        <v>0</v>
      </c>
      <c r="H28" s="46">
        <v>0</v>
      </c>
      <c r="I28" s="121">
        <v>1651.5</v>
      </c>
      <c r="J28" s="46">
        <v>0</v>
      </c>
      <c r="K28" s="109" t="s">
        <v>151</v>
      </c>
      <c r="L28" s="109" t="s">
        <v>125</v>
      </c>
    </row>
    <row r="29" spans="1:12" x14ac:dyDescent="0.25">
      <c r="A29" s="109" t="s">
        <v>152</v>
      </c>
      <c r="B29" s="119">
        <v>44658</v>
      </c>
      <c r="C29" s="109"/>
      <c r="D29" s="109" t="s">
        <v>153</v>
      </c>
      <c r="E29" s="109"/>
      <c r="F29" s="109"/>
      <c r="G29" s="46">
        <v>0</v>
      </c>
      <c r="H29" s="46">
        <v>0</v>
      </c>
      <c r="I29" s="121">
        <v>2970</v>
      </c>
      <c r="J29" s="46">
        <v>0</v>
      </c>
      <c r="K29" s="109" t="s">
        <v>154</v>
      </c>
      <c r="L29" s="109" t="s">
        <v>125</v>
      </c>
    </row>
    <row r="30" spans="1:12" x14ac:dyDescent="0.25">
      <c r="A30" s="109" t="s">
        <v>155</v>
      </c>
      <c r="B30" s="119">
        <v>44658</v>
      </c>
      <c r="C30" s="109"/>
      <c r="D30" s="109" t="s">
        <v>147</v>
      </c>
      <c r="E30" s="109"/>
      <c r="F30" s="109"/>
      <c r="G30" s="46">
        <v>0</v>
      </c>
      <c r="H30" s="46">
        <v>0</v>
      </c>
      <c r="I30" s="121">
        <v>3420</v>
      </c>
      <c r="J30" s="46">
        <v>0</v>
      </c>
      <c r="K30" s="109" t="s">
        <v>156</v>
      </c>
      <c r="L30" s="109" t="s">
        <v>125</v>
      </c>
    </row>
    <row r="31" spans="1:12" x14ac:dyDescent="0.25">
      <c r="A31" s="109" t="s">
        <v>157</v>
      </c>
      <c r="B31" s="119">
        <v>44658</v>
      </c>
      <c r="C31" s="109"/>
      <c r="D31" s="109" t="s">
        <v>141</v>
      </c>
      <c r="E31" s="109"/>
      <c r="F31" s="109"/>
      <c r="G31" s="46">
        <v>0</v>
      </c>
      <c r="H31" s="46">
        <v>0</v>
      </c>
      <c r="I31" s="121">
        <v>2340</v>
      </c>
      <c r="J31" s="46">
        <v>0</v>
      </c>
      <c r="K31" s="109" t="s">
        <v>158</v>
      </c>
      <c r="L31" s="109" t="s">
        <v>125</v>
      </c>
    </row>
    <row r="32" spans="1:12" x14ac:dyDescent="0.25">
      <c r="A32" s="109" t="s">
        <v>159</v>
      </c>
      <c r="B32" s="119">
        <v>44658</v>
      </c>
      <c r="C32" s="109"/>
      <c r="D32" s="109" t="s">
        <v>160</v>
      </c>
      <c r="E32" s="109"/>
      <c r="F32" s="109"/>
      <c r="G32" s="46">
        <v>0</v>
      </c>
      <c r="H32" s="46">
        <v>0</v>
      </c>
      <c r="I32" s="121">
        <v>1217.7</v>
      </c>
      <c r="J32" s="46">
        <v>0</v>
      </c>
      <c r="K32" s="109" t="s">
        <v>161</v>
      </c>
      <c r="L32" s="109" t="s">
        <v>125</v>
      </c>
    </row>
    <row r="33" spans="1:12" x14ac:dyDescent="0.25">
      <c r="A33" s="109" t="s">
        <v>162</v>
      </c>
      <c r="B33" s="119">
        <v>44658</v>
      </c>
      <c r="C33" s="109"/>
      <c r="D33" s="109" t="s">
        <v>163</v>
      </c>
      <c r="E33" s="109"/>
      <c r="F33" s="109"/>
      <c r="G33" s="46">
        <v>0</v>
      </c>
      <c r="H33" s="46">
        <v>0</v>
      </c>
      <c r="I33" s="125">
        <v>478.8</v>
      </c>
      <c r="J33" s="46">
        <v>0</v>
      </c>
      <c r="K33" s="109" t="s">
        <v>164</v>
      </c>
      <c r="L33" s="109" t="s">
        <v>165</v>
      </c>
    </row>
    <row r="34" spans="1:12" x14ac:dyDescent="0.25">
      <c r="A34" s="109" t="s">
        <v>166</v>
      </c>
      <c r="B34" s="119">
        <v>44658</v>
      </c>
      <c r="C34" s="109"/>
      <c r="D34" s="109" t="s">
        <v>163</v>
      </c>
      <c r="E34" s="109"/>
      <c r="F34" s="109"/>
      <c r="G34" s="46">
        <v>0</v>
      </c>
      <c r="H34" s="46">
        <v>0</v>
      </c>
      <c r="I34" s="125">
        <v>306</v>
      </c>
      <c r="J34" s="46">
        <v>0</v>
      </c>
      <c r="K34" s="109" t="s">
        <v>167</v>
      </c>
      <c r="L34" s="109" t="s">
        <v>168</v>
      </c>
    </row>
    <row r="35" spans="1:12" x14ac:dyDescent="0.25">
      <c r="A35" s="109" t="s">
        <v>169</v>
      </c>
      <c r="B35" s="119">
        <v>44658</v>
      </c>
      <c r="C35" s="109"/>
      <c r="D35" s="109" t="s">
        <v>170</v>
      </c>
      <c r="E35" s="109"/>
      <c r="F35" s="109"/>
      <c r="G35" s="46">
        <v>0</v>
      </c>
      <c r="H35" s="123">
        <v>1318.8</v>
      </c>
      <c r="I35" s="46">
        <v>0</v>
      </c>
      <c r="J35" s="46">
        <v>0</v>
      </c>
      <c r="K35" s="109" t="s">
        <v>171</v>
      </c>
      <c r="L35" s="109" t="s">
        <v>172</v>
      </c>
    </row>
    <row r="36" spans="1:12" x14ac:dyDescent="0.25">
      <c r="A36" s="109" t="s">
        <v>173</v>
      </c>
      <c r="B36" s="119">
        <v>44660</v>
      </c>
      <c r="C36" s="109"/>
      <c r="D36" s="109" t="s">
        <v>170</v>
      </c>
      <c r="E36" s="109"/>
      <c r="F36" s="109"/>
      <c r="G36" s="46">
        <v>0</v>
      </c>
      <c r="H36" s="120">
        <v>556.79999999999995</v>
      </c>
      <c r="I36" s="46">
        <v>0</v>
      </c>
      <c r="J36" s="46">
        <v>0</v>
      </c>
      <c r="K36" s="109" t="s">
        <v>174</v>
      </c>
      <c r="L36" s="109" t="s">
        <v>175</v>
      </c>
    </row>
    <row r="37" spans="1:12" x14ac:dyDescent="0.25">
      <c r="A37" s="109" t="s">
        <v>176</v>
      </c>
      <c r="B37" s="119">
        <v>44660</v>
      </c>
      <c r="C37" s="125"/>
      <c r="D37" s="125" t="s">
        <v>177</v>
      </c>
      <c r="E37" s="125"/>
      <c r="F37" s="125"/>
      <c r="G37" s="46">
        <v>0</v>
      </c>
      <c r="H37" s="123">
        <v>2356.88</v>
      </c>
      <c r="I37" s="46">
        <v>0</v>
      </c>
      <c r="J37" s="46">
        <v>0</v>
      </c>
      <c r="K37" s="109" t="s">
        <v>178</v>
      </c>
      <c r="L37" s="109" t="s">
        <v>179</v>
      </c>
    </row>
    <row r="38" spans="1:12" x14ac:dyDescent="0.25">
      <c r="A38" s="109" t="s">
        <v>180</v>
      </c>
      <c r="B38" s="119">
        <v>44660</v>
      </c>
      <c r="C38" s="109"/>
      <c r="D38" s="109" t="s">
        <v>181</v>
      </c>
      <c r="E38" s="109"/>
      <c r="F38" s="109"/>
      <c r="G38" s="46">
        <v>0</v>
      </c>
      <c r="H38" s="120">
        <v>347.23</v>
      </c>
      <c r="I38" s="46">
        <v>0</v>
      </c>
      <c r="J38" s="46">
        <v>0</v>
      </c>
      <c r="K38" s="109" t="s">
        <v>182</v>
      </c>
      <c r="L38" s="109" t="s">
        <v>183</v>
      </c>
    </row>
    <row r="39" spans="1:12" x14ac:dyDescent="0.25">
      <c r="A39" s="109" t="s">
        <v>184</v>
      </c>
      <c r="B39" s="119">
        <v>44660</v>
      </c>
      <c r="C39" s="109"/>
      <c r="D39" s="109" t="s">
        <v>185</v>
      </c>
      <c r="E39" s="109"/>
      <c r="F39" s="109"/>
      <c r="G39" s="46">
        <v>0</v>
      </c>
      <c r="H39" s="123">
        <v>6480</v>
      </c>
      <c r="I39" s="46">
        <v>0</v>
      </c>
      <c r="J39" s="46">
        <v>0</v>
      </c>
      <c r="K39" s="109" t="s">
        <v>186</v>
      </c>
      <c r="L39" s="109" t="s">
        <v>187</v>
      </c>
    </row>
    <row r="40" spans="1:12" x14ac:dyDescent="0.25">
      <c r="A40" s="122" t="s">
        <v>188</v>
      </c>
      <c r="B40" s="126">
        <v>44660</v>
      </c>
      <c r="C40" s="122" t="s">
        <v>189</v>
      </c>
      <c r="D40" s="122" t="s">
        <v>190</v>
      </c>
      <c r="E40" s="122"/>
      <c r="F40" s="122"/>
      <c r="G40" s="127">
        <v>0</v>
      </c>
      <c r="H40" s="128">
        <v>0</v>
      </c>
      <c r="I40" s="127">
        <v>0</v>
      </c>
      <c r="J40" s="127">
        <v>0</v>
      </c>
      <c r="K40" s="122" t="s">
        <v>191</v>
      </c>
      <c r="L40" s="109" t="s">
        <v>192</v>
      </c>
    </row>
    <row r="41" spans="1:12" x14ac:dyDescent="0.25">
      <c r="A41" s="109" t="s">
        <v>193</v>
      </c>
      <c r="B41" s="119">
        <v>44662</v>
      </c>
      <c r="C41" s="109"/>
      <c r="D41" s="109" t="s">
        <v>194</v>
      </c>
      <c r="E41" s="109"/>
      <c r="F41" s="109"/>
      <c r="G41" s="46">
        <v>0</v>
      </c>
      <c r="H41" s="120">
        <v>209.75</v>
      </c>
      <c r="I41" s="46">
        <v>0</v>
      </c>
      <c r="J41" s="46">
        <v>0</v>
      </c>
      <c r="K41" s="109" t="s">
        <v>195</v>
      </c>
      <c r="L41" s="109" t="s">
        <v>196</v>
      </c>
    </row>
    <row r="42" spans="1:12" x14ac:dyDescent="0.25">
      <c r="A42" s="109" t="s">
        <v>197</v>
      </c>
      <c r="B42" s="119">
        <v>44664</v>
      </c>
      <c r="C42" s="109"/>
      <c r="D42" s="109" t="s">
        <v>89</v>
      </c>
      <c r="E42" s="109"/>
      <c r="F42" s="109"/>
      <c r="G42" s="46">
        <v>0</v>
      </c>
      <c r="H42" s="120">
        <v>863.54</v>
      </c>
      <c r="I42" s="46">
        <v>0</v>
      </c>
      <c r="J42" s="46">
        <v>0</v>
      </c>
      <c r="K42" s="109" t="s">
        <v>198</v>
      </c>
      <c r="L42" s="109" t="s">
        <v>199</v>
      </c>
    </row>
    <row r="43" spans="1:12" x14ac:dyDescent="0.25">
      <c r="A43" s="109" t="s">
        <v>200</v>
      </c>
      <c r="B43" s="119">
        <v>44664</v>
      </c>
      <c r="C43" s="109"/>
      <c r="D43" s="109" t="s">
        <v>201</v>
      </c>
      <c r="E43" s="109"/>
      <c r="F43" s="109"/>
      <c r="G43" s="46">
        <v>0</v>
      </c>
      <c r="H43" s="123">
        <v>1456.81</v>
      </c>
      <c r="I43" s="46">
        <v>0</v>
      </c>
      <c r="J43" s="46">
        <v>0</v>
      </c>
      <c r="K43" s="109" t="s">
        <v>202</v>
      </c>
      <c r="L43" s="109" t="s">
        <v>203</v>
      </c>
    </row>
    <row r="44" spans="1:12" x14ac:dyDescent="0.25">
      <c r="A44" s="109" t="s">
        <v>204</v>
      </c>
      <c r="B44" s="119">
        <v>44666</v>
      </c>
      <c r="C44" s="109"/>
      <c r="D44" s="109" t="s">
        <v>201</v>
      </c>
      <c r="E44" s="109"/>
      <c r="F44" s="109"/>
      <c r="G44" s="46">
        <v>0</v>
      </c>
      <c r="H44" s="123">
        <v>1438.42</v>
      </c>
      <c r="I44" s="46">
        <v>0</v>
      </c>
      <c r="J44" s="46">
        <v>0</v>
      </c>
      <c r="K44" s="109" t="s">
        <v>205</v>
      </c>
      <c r="L44" s="109" t="s">
        <v>206</v>
      </c>
    </row>
    <row r="45" spans="1:12" x14ac:dyDescent="0.25">
      <c r="A45" s="109" t="s">
        <v>207</v>
      </c>
      <c r="B45" s="119">
        <v>44669</v>
      </c>
      <c r="C45" s="109"/>
      <c r="D45" s="109" t="s">
        <v>170</v>
      </c>
      <c r="E45" s="109"/>
      <c r="F45" s="109"/>
      <c r="G45" s="46">
        <v>0</v>
      </c>
      <c r="H45" s="120">
        <v>945.76</v>
      </c>
      <c r="I45" s="46">
        <v>0</v>
      </c>
      <c r="J45" s="46">
        <v>0</v>
      </c>
      <c r="K45" s="109" t="s">
        <v>208</v>
      </c>
      <c r="L45" s="109" t="s">
        <v>209</v>
      </c>
    </row>
    <row r="46" spans="1:12" x14ac:dyDescent="0.25">
      <c r="A46" s="109" t="s">
        <v>210</v>
      </c>
      <c r="B46" s="119">
        <v>44670</v>
      </c>
      <c r="C46" s="109"/>
      <c r="D46" s="109" t="s">
        <v>170</v>
      </c>
      <c r="E46" s="109"/>
      <c r="F46" s="109"/>
      <c r="G46" s="46">
        <v>0</v>
      </c>
      <c r="H46" s="120">
        <v>61.78</v>
      </c>
      <c r="I46" s="46">
        <v>0</v>
      </c>
      <c r="J46" s="46">
        <v>0</v>
      </c>
      <c r="K46" s="109" t="s">
        <v>211</v>
      </c>
      <c r="L46" s="109" t="s">
        <v>212</v>
      </c>
    </row>
    <row r="47" spans="1:12" x14ac:dyDescent="0.25">
      <c r="A47" s="109" t="s">
        <v>213</v>
      </c>
      <c r="B47" s="119">
        <v>44670</v>
      </c>
      <c r="C47" s="109"/>
      <c r="D47" s="109" t="s">
        <v>214</v>
      </c>
      <c r="E47" s="109"/>
      <c r="F47" s="109"/>
      <c r="G47" s="46">
        <v>0</v>
      </c>
      <c r="H47" s="120">
        <v>113.5</v>
      </c>
      <c r="I47" s="46">
        <v>0</v>
      </c>
      <c r="J47" s="46">
        <v>0</v>
      </c>
      <c r="K47" s="109" t="s">
        <v>215</v>
      </c>
      <c r="L47" s="109" t="s">
        <v>216</v>
      </c>
    </row>
    <row r="48" spans="1:12" x14ac:dyDescent="0.25">
      <c r="A48" s="122" t="s">
        <v>217</v>
      </c>
      <c r="B48" s="126">
        <v>44670</v>
      </c>
      <c r="C48" s="122" t="s">
        <v>189</v>
      </c>
      <c r="D48" s="122" t="s">
        <v>190</v>
      </c>
      <c r="E48" s="122"/>
      <c r="F48" s="122"/>
      <c r="G48" s="127">
        <v>0</v>
      </c>
      <c r="H48" s="129">
        <v>0</v>
      </c>
      <c r="I48" s="127">
        <v>0</v>
      </c>
      <c r="J48" s="127">
        <v>0</v>
      </c>
      <c r="K48" s="122" t="s">
        <v>218</v>
      </c>
      <c r="L48" s="109" t="s">
        <v>219</v>
      </c>
    </row>
    <row r="49" spans="1:12" x14ac:dyDescent="0.25">
      <c r="A49" s="109" t="s">
        <v>220</v>
      </c>
      <c r="B49" s="119">
        <v>44673</v>
      </c>
      <c r="C49" s="109"/>
      <c r="D49" s="109" t="s">
        <v>221</v>
      </c>
      <c r="E49" s="109"/>
      <c r="F49" s="109"/>
      <c r="G49" s="46">
        <v>0</v>
      </c>
      <c r="H49" s="120">
        <v>219.46</v>
      </c>
      <c r="I49" s="46">
        <v>0</v>
      </c>
      <c r="J49" s="46">
        <v>0</v>
      </c>
      <c r="K49" s="109" t="s">
        <v>222</v>
      </c>
      <c r="L49" s="109" t="s">
        <v>223</v>
      </c>
    </row>
    <row r="50" spans="1:12" x14ac:dyDescent="0.25">
      <c r="A50" s="109" t="s">
        <v>224</v>
      </c>
      <c r="B50" s="119">
        <v>44679</v>
      </c>
      <c r="C50" s="125"/>
      <c r="D50" s="125" t="s">
        <v>225</v>
      </c>
      <c r="E50" s="125"/>
      <c r="F50" s="125"/>
      <c r="G50" s="46">
        <v>0</v>
      </c>
      <c r="H50" s="123">
        <v>3281.25</v>
      </c>
      <c r="I50" s="46">
        <v>0</v>
      </c>
      <c r="J50" s="46">
        <v>0</v>
      </c>
      <c r="K50" s="109" t="s">
        <v>226</v>
      </c>
      <c r="L50" s="109" t="s">
        <v>227</v>
      </c>
    </row>
    <row r="51" spans="1:12" x14ac:dyDescent="0.25">
      <c r="A51" s="109" t="s">
        <v>228</v>
      </c>
      <c r="B51" s="119">
        <v>44681</v>
      </c>
      <c r="C51" s="109"/>
      <c r="D51" s="109" t="s">
        <v>229</v>
      </c>
      <c r="E51" s="109"/>
      <c r="F51" s="109"/>
      <c r="G51" s="46">
        <v>0</v>
      </c>
      <c r="H51" s="123">
        <v>3351.6</v>
      </c>
      <c r="I51" s="46">
        <v>0</v>
      </c>
      <c r="J51" s="46">
        <v>0</v>
      </c>
      <c r="K51" s="109" t="s">
        <v>230</v>
      </c>
      <c r="L51" s="109" t="s">
        <v>231</v>
      </c>
    </row>
    <row r="52" spans="1:12" x14ac:dyDescent="0.25">
      <c r="A52" s="109" t="s">
        <v>228</v>
      </c>
      <c r="B52" s="119">
        <v>44681</v>
      </c>
      <c r="C52" s="109"/>
      <c r="D52" s="109" t="s">
        <v>229</v>
      </c>
      <c r="E52" s="109"/>
      <c r="F52" s="109"/>
      <c r="G52" s="46">
        <v>0</v>
      </c>
      <c r="H52" s="120">
        <v>11.03</v>
      </c>
      <c r="I52" s="46">
        <v>0</v>
      </c>
      <c r="J52" s="46">
        <v>0</v>
      </c>
      <c r="K52" s="109" t="s">
        <v>232</v>
      </c>
      <c r="L52" s="109" t="s">
        <v>231</v>
      </c>
    </row>
    <row r="53" spans="1:12" x14ac:dyDescent="0.25">
      <c r="A53" s="109" t="s">
        <v>233</v>
      </c>
      <c r="B53" s="119">
        <v>44681</v>
      </c>
      <c r="C53" s="109"/>
      <c r="D53" s="109" t="s">
        <v>234</v>
      </c>
      <c r="E53" s="109"/>
      <c r="F53" s="109"/>
      <c r="G53" s="46">
        <v>0</v>
      </c>
      <c r="H53" s="120">
        <v>225</v>
      </c>
      <c r="I53" s="46">
        <v>0</v>
      </c>
      <c r="J53" s="46">
        <v>0</v>
      </c>
      <c r="K53" s="109" t="s">
        <v>235</v>
      </c>
      <c r="L53" s="109" t="s">
        <v>236</v>
      </c>
    </row>
    <row r="54" spans="1:12" x14ac:dyDescent="0.25">
      <c r="A54" s="109" t="s">
        <v>237</v>
      </c>
      <c r="B54" s="119">
        <v>44681</v>
      </c>
      <c r="C54" s="109"/>
      <c r="D54" s="109" t="s">
        <v>238</v>
      </c>
      <c r="E54" s="109"/>
      <c r="F54" s="109"/>
      <c r="G54" s="46">
        <v>0</v>
      </c>
      <c r="H54" s="120">
        <v>49.5</v>
      </c>
      <c r="I54" s="46">
        <v>0</v>
      </c>
      <c r="J54" s="46">
        <v>0</v>
      </c>
      <c r="K54" s="109" t="s">
        <v>239</v>
      </c>
      <c r="L54" s="109" t="s">
        <v>240</v>
      </c>
    </row>
    <row r="55" spans="1:12" x14ac:dyDescent="0.25">
      <c r="A55" s="109" t="s">
        <v>241</v>
      </c>
      <c r="B55" s="119">
        <v>44681</v>
      </c>
      <c r="C55" s="109"/>
      <c r="D55" s="109" t="s">
        <v>96</v>
      </c>
      <c r="E55" s="109"/>
      <c r="F55" s="130"/>
      <c r="G55" s="46">
        <v>0</v>
      </c>
      <c r="H55" s="120">
        <v>225</v>
      </c>
      <c r="I55" s="46">
        <v>0</v>
      </c>
      <c r="J55" s="46">
        <v>0</v>
      </c>
      <c r="K55" s="109" t="s">
        <v>242</v>
      </c>
      <c r="L55" s="109" t="s">
        <v>243</v>
      </c>
    </row>
    <row r="56" spans="1:12" x14ac:dyDescent="0.25">
      <c r="A56" s="109" t="s">
        <v>241</v>
      </c>
      <c r="B56" s="119">
        <v>44681</v>
      </c>
      <c r="C56" s="109"/>
      <c r="D56" s="109" t="s">
        <v>96</v>
      </c>
      <c r="E56" s="109"/>
      <c r="F56" s="109"/>
      <c r="G56" s="46">
        <v>0</v>
      </c>
      <c r="H56" s="120">
        <v>180</v>
      </c>
      <c r="I56" s="46">
        <v>0</v>
      </c>
      <c r="J56" s="46">
        <v>0</v>
      </c>
      <c r="K56" s="109" t="s">
        <v>244</v>
      </c>
      <c r="L56" s="109" t="s">
        <v>243</v>
      </c>
    </row>
    <row r="57" spans="1:12" x14ac:dyDescent="0.25">
      <c r="A57" s="109" t="s">
        <v>245</v>
      </c>
      <c r="B57" s="119">
        <v>44681</v>
      </c>
      <c r="C57" s="109"/>
      <c r="D57" s="109" t="s">
        <v>246</v>
      </c>
      <c r="E57" s="109"/>
      <c r="F57" s="109"/>
      <c r="G57" s="46">
        <v>0</v>
      </c>
      <c r="H57" s="120">
        <v>107</v>
      </c>
      <c r="I57" s="46">
        <v>0</v>
      </c>
      <c r="J57" s="46">
        <v>0</v>
      </c>
      <c r="K57" s="109" t="s">
        <v>247</v>
      </c>
      <c r="L57" s="109" t="s">
        <v>248</v>
      </c>
    </row>
    <row r="58" spans="1:12" x14ac:dyDescent="0.25">
      <c r="A58" s="125" t="s">
        <v>249</v>
      </c>
      <c r="B58" s="131">
        <v>44681</v>
      </c>
      <c r="C58" s="132"/>
      <c r="D58" s="125" t="s">
        <v>250</v>
      </c>
      <c r="E58" s="125"/>
      <c r="F58" s="125"/>
      <c r="G58" s="46">
        <v>0</v>
      </c>
      <c r="H58" s="123">
        <v>2484</v>
      </c>
      <c r="I58" s="46">
        <v>0</v>
      </c>
      <c r="J58" s="46">
        <v>0</v>
      </c>
      <c r="K58" s="109" t="s">
        <v>251</v>
      </c>
      <c r="L58" s="109" t="s">
        <v>252</v>
      </c>
    </row>
    <row r="59" spans="1:12" x14ac:dyDescent="0.25">
      <c r="A59" s="125" t="s">
        <v>253</v>
      </c>
      <c r="B59" s="131">
        <v>44681</v>
      </c>
      <c r="C59" s="132"/>
      <c r="D59" s="125" t="s">
        <v>254</v>
      </c>
      <c r="E59" s="125"/>
      <c r="F59" s="125"/>
      <c r="G59" s="46">
        <v>0</v>
      </c>
      <c r="H59" s="120">
        <v>306</v>
      </c>
      <c r="I59" s="46">
        <v>0</v>
      </c>
      <c r="J59" s="46">
        <v>0</v>
      </c>
      <c r="K59" s="109" t="s">
        <v>255</v>
      </c>
      <c r="L59" s="109" t="s">
        <v>256</v>
      </c>
    </row>
    <row r="60" spans="1:12" x14ac:dyDescent="0.25">
      <c r="A60" s="125" t="s">
        <v>257</v>
      </c>
      <c r="B60" s="131">
        <v>44681</v>
      </c>
      <c r="C60" s="133">
        <v>44593</v>
      </c>
      <c r="D60" s="130" t="s">
        <v>258</v>
      </c>
      <c r="E60" s="130"/>
      <c r="F60" s="130">
        <v>2160</v>
      </c>
      <c r="G60" s="46">
        <v>0</v>
      </c>
      <c r="H60" s="123">
        <v>0</v>
      </c>
      <c r="I60" s="46">
        <v>0</v>
      </c>
      <c r="J60" s="46">
        <v>0</v>
      </c>
      <c r="K60" s="109" t="s">
        <v>259</v>
      </c>
      <c r="L60" s="109" t="s">
        <v>260</v>
      </c>
    </row>
    <row r="61" spans="1:12" x14ac:dyDescent="0.25">
      <c r="A61" s="109" t="s">
        <v>261</v>
      </c>
      <c r="B61" s="119">
        <v>44681</v>
      </c>
      <c r="C61" s="125"/>
      <c r="D61" s="125" t="s">
        <v>262</v>
      </c>
      <c r="E61" s="125"/>
      <c r="F61" s="134" t="s">
        <v>263</v>
      </c>
      <c r="G61" s="46">
        <v>0</v>
      </c>
      <c r="H61" s="120">
        <v>517</v>
      </c>
      <c r="I61" s="46">
        <v>0</v>
      </c>
      <c r="J61" s="46">
        <v>0</v>
      </c>
      <c r="K61" s="109" t="s">
        <v>264</v>
      </c>
      <c r="L61" s="109" t="s">
        <v>265</v>
      </c>
    </row>
    <row r="62" spans="1:12" x14ac:dyDescent="0.25">
      <c r="A62" s="122" t="s">
        <v>266</v>
      </c>
      <c r="B62" s="126">
        <v>44701</v>
      </c>
      <c r="C62" s="130" t="s">
        <v>189</v>
      </c>
      <c r="D62" s="130" t="s">
        <v>190</v>
      </c>
      <c r="E62" s="130"/>
      <c r="F62" s="130">
        <v>130957</v>
      </c>
      <c r="G62" s="127">
        <v>0</v>
      </c>
      <c r="H62" s="135">
        <v>130957</v>
      </c>
      <c r="I62" s="127">
        <v>0</v>
      </c>
      <c r="J62" s="127">
        <v>0</v>
      </c>
      <c r="K62" s="122"/>
      <c r="L62" s="109"/>
    </row>
    <row r="63" spans="1:12" x14ac:dyDescent="0.25">
      <c r="A63" s="122" t="s">
        <v>267</v>
      </c>
      <c r="B63" s="136">
        <v>44645</v>
      </c>
      <c r="C63" s="137"/>
      <c r="D63" s="137" t="s">
        <v>268</v>
      </c>
      <c r="E63" s="137"/>
      <c r="F63" s="423" t="s">
        <v>269</v>
      </c>
      <c r="G63" s="46">
        <v>0</v>
      </c>
      <c r="H63" s="138">
        <v>37251</v>
      </c>
      <c r="I63" s="46">
        <v>0</v>
      </c>
      <c r="J63" s="46">
        <v>0</v>
      </c>
      <c r="K63" s="109"/>
      <c r="L63" s="109"/>
    </row>
    <row r="64" spans="1:12" x14ac:dyDescent="0.25">
      <c r="A64" s="122" t="s">
        <v>270</v>
      </c>
      <c r="B64" s="136">
        <v>44641</v>
      </c>
      <c r="C64" s="139"/>
      <c r="D64" s="137" t="s">
        <v>271</v>
      </c>
      <c r="E64" s="137"/>
      <c r="F64" s="424"/>
      <c r="G64" s="46">
        <v>0</v>
      </c>
      <c r="H64" s="140">
        <v>419.49090000000001</v>
      </c>
      <c r="I64" s="46">
        <v>0</v>
      </c>
      <c r="J64" s="46">
        <v>0</v>
      </c>
      <c r="K64" s="109"/>
      <c r="L64" s="109"/>
    </row>
    <row r="65" spans="1:12" x14ac:dyDescent="0.25">
      <c r="A65" s="122" t="s">
        <v>272</v>
      </c>
      <c r="B65" s="136">
        <v>44642</v>
      </c>
      <c r="C65" s="139"/>
      <c r="D65" s="137" t="s">
        <v>271</v>
      </c>
      <c r="E65" s="137"/>
      <c r="F65" s="424"/>
      <c r="G65" s="46">
        <v>0</v>
      </c>
      <c r="H65" s="140">
        <v>419.49090000000001</v>
      </c>
      <c r="I65" s="46">
        <v>0</v>
      </c>
      <c r="J65" s="46">
        <v>0</v>
      </c>
      <c r="K65" s="109"/>
      <c r="L65" s="109"/>
    </row>
    <row r="66" spans="1:12" x14ac:dyDescent="0.25">
      <c r="A66" s="122" t="s">
        <v>273</v>
      </c>
      <c r="B66" s="136">
        <v>44639</v>
      </c>
      <c r="C66" s="139"/>
      <c r="D66" s="137" t="s">
        <v>274</v>
      </c>
      <c r="E66" s="137"/>
      <c r="F66" s="424"/>
      <c r="G66" s="46">
        <v>0</v>
      </c>
      <c r="H66" s="140">
        <v>540</v>
      </c>
      <c r="I66" s="46">
        <v>0</v>
      </c>
      <c r="J66" s="46">
        <v>0</v>
      </c>
      <c r="K66" s="109"/>
      <c r="L66" s="109"/>
    </row>
    <row r="67" spans="1:12" x14ac:dyDescent="0.25">
      <c r="A67" s="122" t="s">
        <v>275</v>
      </c>
      <c r="B67" s="136">
        <v>44635</v>
      </c>
      <c r="C67" s="141"/>
      <c r="D67" s="137" t="s">
        <v>276</v>
      </c>
      <c r="E67" s="137"/>
      <c r="F67" s="424"/>
      <c r="G67" s="46">
        <v>0</v>
      </c>
      <c r="H67" s="140">
        <v>64</v>
      </c>
      <c r="I67" s="46">
        <v>0</v>
      </c>
      <c r="J67" s="46">
        <v>0</v>
      </c>
      <c r="K67" s="109"/>
      <c r="L67" s="109"/>
    </row>
    <row r="68" spans="1:12" x14ac:dyDescent="0.25">
      <c r="A68" s="122" t="s">
        <v>277</v>
      </c>
      <c r="B68" s="136">
        <v>44646</v>
      </c>
      <c r="C68" s="141"/>
      <c r="D68" s="137" t="s">
        <v>278</v>
      </c>
      <c r="E68" s="137"/>
      <c r="F68" s="424"/>
      <c r="G68" s="46">
        <v>0</v>
      </c>
      <c r="H68" s="140">
        <v>113</v>
      </c>
      <c r="I68" s="46">
        <v>0</v>
      </c>
      <c r="J68" s="46">
        <v>0</v>
      </c>
      <c r="K68" s="109"/>
      <c r="L68" s="109"/>
    </row>
    <row r="69" spans="1:12" x14ac:dyDescent="0.25">
      <c r="A69" s="122" t="s">
        <v>279</v>
      </c>
      <c r="B69" s="136">
        <v>44649</v>
      </c>
      <c r="C69" s="141"/>
      <c r="D69" s="137" t="s">
        <v>278</v>
      </c>
      <c r="E69" s="137"/>
      <c r="F69" s="424"/>
      <c r="G69" s="46">
        <v>0</v>
      </c>
      <c r="H69" s="140">
        <v>111</v>
      </c>
      <c r="I69" s="46">
        <v>0</v>
      </c>
      <c r="J69" s="46">
        <v>0</v>
      </c>
      <c r="K69" s="109"/>
      <c r="L69" s="109"/>
    </row>
    <row r="70" spans="1:12" x14ac:dyDescent="0.25">
      <c r="A70" s="122" t="s">
        <v>280</v>
      </c>
      <c r="B70" s="136">
        <v>44627</v>
      </c>
      <c r="C70" s="137"/>
      <c r="D70" s="137" t="s">
        <v>281</v>
      </c>
      <c r="E70" s="137"/>
      <c r="F70" s="424"/>
      <c r="G70" s="46">
        <v>0</v>
      </c>
      <c r="H70" s="142">
        <v>15498</v>
      </c>
      <c r="I70" s="46">
        <v>0</v>
      </c>
      <c r="J70" s="46">
        <v>0</v>
      </c>
      <c r="K70" s="109"/>
      <c r="L70" s="109"/>
    </row>
    <row r="71" spans="1:12" x14ac:dyDescent="0.25">
      <c r="A71" s="122" t="s">
        <v>282</v>
      </c>
      <c r="B71" s="136">
        <v>44620</v>
      </c>
      <c r="C71" s="141"/>
      <c r="D71" s="143" t="s">
        <v>283</v>
      </c>
      <c r="E71" s="143"/>
      <c r="F71" s="424"/>
      <c r="G71" s="46">
        <v>0</v>
      </c>
      <c r="H71" s="142">
        <v>459</v>
      </c>
      <c r="I71" s="46">
        <v>0</v>
      </c>
      <c r="J71" s="46">
        <v>0</v>
      </c>
      <c r="K71" s="109"/>
      <c r="L71" s="109"/>
    </row>
    <row r="72" spans="1:12" x14ac:dyDescent="0.25">
      <c r="A72" s="120" t="s">
        <v>284</v>
      </c>
      <c r="B72" s="144">
        <v>44681</v>
      </c>
      <c r="C72" s="145">
        <v>44682</v>
      </c>
      <c r="D72" s="146" t="s">
        <v>285</v>
      </c>
      <c r="E72" s="146">
        <v>13</v>
      </c>
      <c r="F72" s="125"/>
      <c r="G72" s="46">
        <v>0</v>
      </c>
      <c r="H72" s="147">
        <v>21</v>
      </c>
      <c r="I72" s="46">
        <v>0</v>
      </c>
      <c r="J72" s="46">
        <v>0</v>
      </c>
      <c r="K72" s="109"/>
      <c r="L72" s="109"/>
    </row>
    <row r="73" spans="1:12" x14ac:dyDescent="0.25">
      <c r="A73" s="109" t="s">
        <v>286</v>
      </c>
      <c r="B73" s="119">
        <v>44681</v>
      </c>
      <c r="C73" s="148"/>
      <c r="D73" s="148" t="s">
        <v>287</v>
      </c>
      <c r="E73" s="148"/>
      <c r="F73" s="149"/>
      <c r="G73" s="46">
        <v>0</v>
      </c>
      <c r="H73" s="150">
        <v>233.55</v>
      </c>
      <c r="I73" s="46">
        <v>0</v>
      </c>
      <c r="J73" s="46">
        <v>0</v>
      </c>
      <c r="K73" s="109"/>
      <c r="L73" s="109"/>
    </row>
    <row r="74" spans="1:12" x14ac:dyDescent="0.25">
      <c r="A74" s="120" t="s">
        <v>288</v>
      </c>
      <c r="B74" s="144">
        <v>44681</v>
      </c>
      <c r="C74" s="145">
        <v>44682</v>
      </c>
      <c r="D74" s="146" t="s">
        <v>289</v>
      </c>
      <c r="E74" s="146">
        <v>4505</v>
      </c>
      <c r="F74" s="125"/>
      <c r="G74" s="46">
        <v>0</v>
      </c>
      <c r="H74" s="150">
        <v>0</v>
      </c>
      <c r="I74" s="46">
        <v>0</v>
      </c>
      <c r="J74" s="46">
        <v>0</v>
      </c>
      <c r="K74" s="109"/>
      <c r="L74" s="109"/>
    </row>
    <row r="75" spans="1:12" x14ac:dyDescent="0.25">
      <c r="A75" s="109" t="s">
        <v>290</v>
      </c>
      <c r="B75" s="119">
        <v>44681</v>
      </c>
      <c r="C75" s="151"/>
      <c r="D75" s="151" t="s">
        <v>291</v>
      </c>
      <c r="E75" s="151"/>
      <c r="F75" s="130"/>
      <c r="G75" s="46">
        <v>0</v>
      </c>
      <c r="H75" s="147">
        <v>636</v>
      </c>
      <c r="I75" s="46">
        <v>0</v>
      </c>
      <c r="J75" s="46">
        <v>0</v>
      </c>
      <c r="K75" s="109"/>
      <c r="L75" s="109"/>
    </row>
    <row r="76" spans="1:12" x14ac:dyDescent="0.25">
      <c r="A76" s="109" t="s">
        <v>292</v>
      </c>
      <c r="B76" s="119">
        <v>44681</v>
      </c>
      <c r="C76" s="109"/>
      <c r="D76" s="152" t="s">
        <v>293</v>
      </c>
      <c r="E76" s="152"/>
      <c r="F76" s="152"/>
      <c r="G76" s="46">
        <v>0</v>
      </c>
      <c r="H76" s="153">
        <v>0</v>
      </c>
      <c r="I76" s="153">
        <v>5</v>
      </c>
      <c r="J76" s="46">
        <v>0</v>
      </c>
      <c r="K76" s="109"/>
      <c r="L76" s="109"/>
    </row>
    <row r="77" spans="1:12" x14ac:dyDescent="0.25">
      <c r="A77" s="109" t="s">
        <v>294</v>
      </c>
      <c r="B77" s="119">
        <v>44681</v>
      </c>
      <c r="C77" s="109"/>
      <c r="D77" s="125" t="s">
        <v>295</v>
      </c>
      <c r="E77" s="109"/>
      <c r="F77" s="109"/>
      <c r="G77" s="46">
        <v>0</v>
      </c>
      <c r="H77" s="153">
        <v>0</v>
      </c>
      <c r="I77" s="153">
        <v>536</v>
      </c>
      <c r="J77" s="46">
        <v>0</v>
      </c>
      <c r="K77" s="154"/>
      <c r="L77" s="154" t="s">
        <v>296</v>
      </c>
    </row>
    <row r="78" spans="1:12" x14ac:dyDescent="0.25">
      <c r="A78" s="109" t="s">
        <v>297</v>
      </c>
      <c r="B78" s="119">
        <v>44681</v>
      </c>
      <c r="C78" s="109"/>
      <c r="D78" s="125" t="s">
        <v>295</v>
      </c>
      <c r="E78" s="155"/>
      <c r="F78" s="155"/>
      <c r="G78" s="46">
        <v>0</v>
      </c>
      <c r="H78" s="153">
        <v>0</v>
      </c>
      <c r="I78" s="153">
        <v>424</v>
      </c>
      <c r="J78" s="46">
        <v>0</v>
      </c>
      <c r="K78" s="154"/>
      <c r="L78" s="154" t="s">
        <v>298</v>
      </c>
    </row>
    <row r="79" spans="1:12" x14ac:dyDescent="0.25">
      <c r="A79" s="109" t="s">
        <v>299</v>
      </c>
      <c r="B79" s="119">
        <v>44681</v>
      </c>
      <c r="C79" s="109"/>
      <c r="D79" s="156" t="s">
        <v>300</v>
      </c>
      <c r="E79" s="157"/>
      <c r="F79" s="157"/>
      <c r="G79" s="46">
        <v>0</v>
      </c>
      <c r="H79" s="158">
        <v>10</v>
      </c>
      <c r="I79" s="159">
        <v>0</v>
      </c>
      <c r="J79" s="46">
        <v>0</v>
      </c>
      <c r="K79" s="109"/>
      <c r="L79" s="109"/>
    </row>
    <row r="80" spans="1:12" x14ac:dyDescent="0.25">
      <c r="A80" s="409" t="s">
        <v>22</v>
      </c>
      <c r="B80" s="410"/>
      <c r="C80" s="410"/>
      <c r="D80" s="411"/>
      <c r="E80" s="160"/>
      <c r="F80" s="160">
        <v>1317531</v>
      </c>
      <c r="G80" s="161">
        <v>0</v>
      </c>
      <c r="H80" s="161">
        <f>SUM(H7:H79)</f>
        <v>216742.37179999999</v>
      </c>
      <c r="I80" s="162">
        <f>SUM(I8:I79)</f>
        <v>216742.37000000002</v>
      </c>
      <c r="J80" s="163">
        <f>G80+H80-I80</f>
        <v>1.7999999690800905E-3</v>
      </c>
      <c r="K80" s="164"/>
      <c r="L80" s="165">
        <v>43561.73</v>
      </c>
    </row>
    <row r="81" spans="1:12" x14ac:dyDescent="0.25">
      <c r="A81" s="120"/>
      <c r="B81" s="144"/>
      <c r="C81" s="120"/>
      <c r="D81" s="120" t="s">
        <v>51</v>
      </c>
      <c r="E81" s="120"/>
      <c r="F81" s="120"/>
      <c r="G81" s="166">
        <v>0</v>
      </c>
      <c r="H81" s="166">
        <v>0</v>
      </c>
      <c r="I81" s="166">
        <v>0</v>
      </c>
      <c r="J81" s="166">
        <v>0</v>
      </c>
      <c r="K81" s="109">
        <v>0</v>
      </c>
      <c r="L81" s="109"/>
    </row>
    <row r="82" spans="1:12" x14ac:dyDescent="0.25">
      <c r="A82" s="109" t="s">
        <v>301</v>
      </c>
      <c r="B82" s="119">
        <v>44683</v>
      </c>
      <c r="C82" s="109"/>
      <c r="D82" s="109" t="s">
        <v>112</v>
      </c>
      <c r="E82" s="109"/>
      <c r="F82" s="109"/>
      <c r="G82" s="46">
        <v>0</v>
      </c>
      <c r="H82" s="46">
        <v>0</v>
      </c>
      <c r="I82" s="167">
        <v>6347.88</v>
      </c>
      <c r="J82" s="46">
        <v>0</v>
      </c>
      <c r="K82" s="109" t="s">
        <v>302</v>
      </c>
      <c r="L82" s="109" t="s">
        <v>303</v>
      </c>
    </row>
    <row r="83" spans="1:12" x14ac:dyDescent="0.25">
      <c r="A83" s="109" t="s">
        <v>304</v>
      </c>
      <c r="B83" s="119">
        <v>44683</v>
      </c>
      <c r="C83" s="109"/>
      <c r="D83" s="109" t="s">
        <v>104</v>
      </c>
      <c r="E83" s="109"/>
      <c r="F83" s="109"/>
      <c r="G83" s="46">
        <v>0</v>
      </c>
      <c r="H83" s="46">
        <v>0</v>
      </c>
      <c r="I83" s="167">
        <v>82049.22</v>
      </c>
      <c r="J83" s="46">
        <v>0</v>
      </c>
      <c r="K83" s="109" t="s">
        <v>305</v>
      </c>
      <c r="L83" s="109" t="s">
        <v>306</v>
      </c>
    </row>
    <row r="84" spans="1:12" x14ac:dyDescent="0.25">
      <c r="A84" s="109" t="s">
        <v>307</v>
      </c>
      <c r="B84" s="119">
        <v>44683</v>
      </c>
      <c r="C84" s="109"/>
      <c r="D84" s="109" t="s">
        <v>108</v>
      </c>
      <c r="E84" s="109"/>
      <c r="F84" s="109"/>
      <c r="G84" s="46">
        <v>0</v>
      </c>
      <c r="H84" s="46">
        <v>0</v>
      </c>
      <c r="I84" s="167">
        <v>14145.47</v>
      </c>
      <c r="J84" s="46">
        <v>0</v>
      </c>
      <c r="K84" s="109" t="s">
        <v>308</v>
      </c>
      <c r="L84" s="109" t="s">
        <v>306</v>
      </c>
    </row>
    <row r="85" spans="1:12" x14ac:dyDescent="0.25">
      <c r="A85" s="109" t="s">
        <v>309</v>
      </c>
      <c r="B85" s="119">
        <v>44683</v>
      </c>
      <c r="C85" s="109"/>
      <c r="D85" s="109" t="s">
        <v>93</v>
      </c>
      <c r="E85" s="109"/>
      <c r="F85" s="109"/>
      <c r="G85" s="46">
        <v>0</v>
      </c>
      <c r="H85" s="46">
        <v>0</v>
      </c>
      <c r="I85" s="167">
        <v>1587.24</v>
      </c>
      <c r="J85" s="46">
        <v>0</v>
      </c>
      <c r="K85" s="109" t="s">
        <v>310</v>
      </c>
      <c r="L85" s="109" t="s">
        <v>306</v>
      </c>
    </row>
    <row r="86" spans="1:12" x14ac:dyDescent="0.25">
      <c r="A86" s="109" t="s">
        <v>311</v>
      </c>
      <c r="B86" s="119">
        <v>44683</v>
      </c>
      <c r="C86" s="109"/>
      <c r="D86" s="109" t="s">
        <v>115</v>
      </c>
      <c r="E86" s="109"/>
      <c r="F86" s="109"/>
      <c r="G86" s="46">
        <v>0</v>
      </c>
      <c r="H86" s="46">
        <v>0</v>
      </c>
      <c r="I86" s="167">
        <v>1701.36</v>
      </c>
      <c r="J86" s="46">
        <v>0</v>
      </c>
      <c r="K86" s="109" t="s">
        <v>312</v>
      </c>
      <c r="L86" s="109" t="s">
        <v>306</v>
      </c>
    </row>
    <row r="87" spans="1:12" x14ac:dyDescent="0.25">
      <c r="A87" s="109" t="s">
        <v>313</v>
      </c>
      <c r="B87" s="119">
        <v>44683</v>
      </c>
      <c r="C87" s="109"/>
      <c r="D87" s="109" t="s">
        <v>118</v>
      </c>
      <c r="E87" s="109"/>
      <c r="F87" s="109"/>
      <c r="G87" s="46">
        <v>0</v>
      </c>
      <c r="H87" s="46">
        <v>0</v>
      </c>
      <c r="I87" s="167">
        <v>14157</v>
      </c>
      <c r="J87" s="46">
        <v>0</v>
      </c>
      <c r="K87" s="109" t="s">
        <v>314</v>
      </c>
      <c r="L87" s="109" t="s">
        <v>306</v>
      </c>
    </row>
    <row r="88" spans="1:12" x14ac:dyDescent="0.25">
      <c r="A88" s="109" t="s">
        <v>315</v>
      </c>
      <c r="B88" s="119">
        <v>44683</v>
      </c>
      <c r="C88" s="109"/>
      <c r="D88" s="109" t="s">
        <v>115</v>
      </c>
      <c r="E88" s="109"/>
      <c r="F88" s="109"/>
      <c r="G88" s="46">
        <v>0</v>
      </c>
      <c r="H88" s="46">
        <v>0</v>
      </c>
      <c r="I88" s="167">
        <v>9900</v>
      </c>
      <c r="J88" s="46">
        <v>0</v>
      </c>
      <c r="K88" s="109" t="s">
        <v>316</v>
      </c>
      <c r="L88" s="109" t="s">
        <v>306</v>
      </c>
    </row>
    <row r="89" spans="1:12" x14ac:dyDescent="0.25">
      <c r="A89" s="109" t="s">
        <v>317</v>
      </c>
      <c r="B89" s="119">
        <v>44683</v>
      </c>
      <c r="C89" s="109"/>
      <c r="D89" s="109" t="s">
        <v>123</v>
      </c>
      <c r="E89" s="109"/>
      <c r="F89" s="109"/>
      <c r="G89" s="46">
        <v>0</v>
      </c>
      <c r="H89" s="46">
        <v>0</v>
      </c>
      <c r="I89" s="109">
        <v>876.96</v>
      </c>
      <c r="J89" s="46">
        <v>0</v>
      </c>
      <c r="K89" s="109" t="s">
        <v>318</v>
      </c>
      <c r="L89" s="109" t="s">
        <v>306</v>
      </c>
    </row>
    <row r="90" spans="1:12" x14ac:dyDescent="0.25">
      <c r="A90" s="109" t="s">
        <v>319</v>
      </c>
      <c r="B90" s="119">
        <v>44683</v>
      </c>
      <c r="C90" s="109"/>
      <c r="D90" s="109" t="s">
        <v>127</v>
      </c>
      <c r="E90" s="109"/>
      <c r="F90" s="109"/>
      <c r="G90" s="46">
        <v>0</v>
      </c>
      <c r="H90" s="46">
        <v>0</v>
      </c>
      <c r="I90" s="109">
        <v>876.96</v>
      </c>
      <c r="J90" s="46">
        <v>0</v>
      </c>
      <c r="K90" s="109" t="s">
        <v>320</v>
      </c>
      <c r="L90" s="109" t="s">
        <v>306</v>
      </c>
    </row>
    <row r="91" spans="1:12" x14ac:dyDescent="0.25">
      <c r="A91" s="109" t="s">
        <v>321</v>
      </c>
      <c r="B91" s="119">
        <v>44683</v>
      </c>
      <c r="C91" s="109"/>
      <c r="D91" s="109" t="s">
        <v>123</v>
      </c>
      <c r="E91" s="109"/>
      <c r="F91" s="109"/>
      <c r="G91" s="46">
        <v>0</v>
      </c>
      <c r="H91" s="46">
        <v>0</v>
      </c>
      <c r="I91" s="109">
        <v>598.95000000000005</v>
      </c>
      <c r="J91" s="46">
        <v>0</v>
      </c>
      <c r="K91" s="109" t="s">
        <v>322</v>
      </c>
      <c r="L91" s="109" t="s">
        <v>306</v>
      </c>
    </row>
    <row r="92" spans="1:12" x14ac:dyDescent="0.25">
      <c r="A92" s="109" t="s">
        <v>323</v>
      </c>
      <c r="B92" s="119">
        <v>44683</v>
      </c>
      <c r="C92" s="109"/>
      <c r="D92" s="109" t="s">
        <v>132</v>
      </c>
      <c r="E92" s="109"/>
      <c r="F92" s="109"/>
      <c r="G92" s="46">
        <v>0</v>
      </c>
      <c r="H92" s="46">
        <v>0</v>
      </c>
      <c r="I92" s="167">
        <v>7015.32</v>
      </c>
      <c r="J92" s="46">
        <v>0</v>
      </c>
      <c r="K92" s="109" t="s">
        <v>324</v>
      </c>
      <c r="L92" s="109" t="s">
        <v>306</v>
      </c>
    </row>
    <row r="93" spans="1:12" x14ac:dyDescent="0.25">
      <c r="A93" s="109" t="s">
        <v>325</v>
      </c>
      <c r="B93" s="119">
        <v>44683</v>
      </c>
      <c r="C93" s="109"/>
      <c r="D93" s="109" t="s">
        <v>135</v>
      </c>
      <c r="E93" s="109"/>
      <c r="F93" s="109"/>
      <c r="G93" s="46">
        <v>0</v>
      </c>
      <c r="H93" s="46">
        <v>0</v>
      </c>
      <c r="I93" s="167">
        <v>2700</v>
      </c>
      <c r="J93" s="46">
        <v>0</v>
      </c>
      <c r="K93" s="109" t="s">
        <v>326</v>
      </c>
      <c r="L93" s="109" t="s">
        <v>306</v>
      </c>
    </row>
    <row r="94" spans="1:12" x14ac:dyDescent="0.25">
      <c r="A94" s="109" t="s">
        <v>327</v>
      </c>
      <c r="B94" s="119">
        <v>44683</v>
      </c>
      <c r="C94" s="109"/>
      <c r="D94" s="109" t="s">
        <v>138</v>
      </c>
      <c r="E94" s="109"/>
      <c r="F94" s="109"/>
      <c r="G94" s="46">
        <v>0</v>
      </c>
      <c r="H94" s="46">
        <v>0</v>
      </c>
      <c r="I94" s="167">
        <v>4900.5</v>
      </c>
      <c r="J94" s="46">
        <v>0</v>
      </c>
      <c r="K94" s="109" t="s">
        <v>328</v>
      </c>
      <c r="L94" s="109" t="s">
        <v>306</v>
      </c>
    </row>
    <row r="95" spans="1:12" x14ac:dyDescent="0.25">
      <c r="A95" s="109" t="s">
        <v>329</v>
      </c>
      <c r="B95" s="119">
        <v>44683</v>
      </c>
      <c r="C95" s="109"/>
      <c r="D95" s="109" t="s">
        <v>141</v>
      </c>
      <c r="E95" s="109"/>
      <c r="F95" s="109"/>
      <c r="G95" s="46">
        <v>0</v>
      </c>
      <c r="H95" s="46">
        <v>0</v>
      </c>
      <c r="I95" s="167">
        <v>8650.7999999999993</v>
      </c>
      <c r="J95" s="46">
        <v>0</v>
      </c>
      <c r="K95" s="109" t="s">
        <v>330</v>
      </c>
      <c r="L95" s="109" t="s">
        <v>306</v>
      </c>
    </row>
    <row r="96" spans="1:12" x14ac:dyDescent="0.25">
      <c r="A96" s="109" t="s">
        <v>331</v>
      </c>
      <c r="B96" s="119">
        <v>44683</v>
      </c>
      <c r="C96" s="109"/>
      <c r="D96" s="109" t="s">
        <v>144</v>
      </c>
      <c r="E96" s="109"/>
      <c r="F96" s="109"/>
      <c r="G96" s="46">
        <v>0</v>
      </c>
      <c r="H96" s="46">
        <v>0</v>
      </c>
      <c r="I96" s="167">
        <v>42525</v>
      </c>
      <c r="J96" s="46">
        <v>0</v>
      </c>
      <c r="K96" s="109" t="s">
        <v>332</v>
      </c>
      <c r="L96" s="109" t="s">
        <v>306</v>
      </c>
    </row>
    <row r="97" spans="1:12" x14ac:dyDescent="0.25">
      <c r="A97" s="109" t="s">
        <v>333</v>
      </c>
      <c r="B97" s="119">
        <v>44683</v>
      </c>
      <c r="C97" s="109"/>
      <c r="D97" s="109" t="s">
        <v>147</v>
      </c>
      <c r="E97" s="109"/>
      <c r="F97" s="109"/>
      <c r="G97" s="46">
        <v>0</v>
      </c>
      <c r="H97" s="46">
        <v>0</v>
      </c>
      <c r="I97" s="167">
        <v>5346</v>
      </c>
      <c r="J97" s="46">
        <v>0</v>
      </c>
      <c r="K97" s="109" t="s">
        <v>334</v>
      </c>
      <c r="L97" s="109" t="s">
        <v>306</v>
      </c>
    </row>
    <row r="98" spans="1:12" x14ac:dyDescent="0.25">
      <c r="A98" s="109" t="s">
        <v>335</v>
      </c>
      <c r="B98" s="119">
        <v>44683</v>
      </c>
      <c r="C98" s="109"/>
      <c r="D98" s="109" t="s">
        <v>150</v>
      </c>
      <c r="E98" s="109"/>
      <c r="F98" s="109"/>
      <c r="G98" s="46">
        <v>0</v>
      </c>
      <c r="H98" s="46">
        <v>0</v>
      </c>
      <c r="I98" s="167">
        <v>1651.5</v>
      </c>
      <c r="J98" s="46">
        <v>0</v>
      </c>
      <c r="K98" s="109" t="s">
        <v>336</v>
      </c>
      <c r="L98" s="109" t="s">
        <v>306</v>
      </c>
    </row>
    <row r="99" spans="1:12" x14ac:dyDescent="0.25">
      <c r="A99" s="109" t="s">
        <v>337</v>
      </c>
      <c r="B99" s="119">
        <v>44683</v>
      </c>
      <c r="C99" s="109"/>
      <c r="D99" s="109" t="s">
        <v>153</v>
      </c>
      <c r="E99" s="109"/>
      <c r="F99" s="109"/>
      <c r="G99" s="46">
        <v>0</v>
      </c>
      <c r="H99" s="46">
        <v>0</v>
      </c>
      <c r="I99" s="167">
        <v>2970</v>
      </c>
      <c r="J99" s="46">
        <v>0</v>
      </c>
      <c r="K99" s="109" t="s">
        <v>338</v>
      </c>
      <c r="L99" s="109" t="s">
        <v>306</v>
      </c>
    </row>
    <row r="100" spans="1:12" x14ac:dyDescent="0.25">
      <c r="A100" s="109" t="s">
        <v>339</v>
      </c>
      <c r="B100" s="119">
        <v>44683</v>
      </c>
      <c r="C100" s="109"/>
      <c r="D100" s="109" t="s">
        <v>147</v>
      </c>
      <c r="E100" s="109"/>
      <c r="F100" s="109"/>
      <c r="G100" s="46">
        <v>0</v>
      </c>
      <c r="H100" s="46">
        <v>0</v>
      </c>
      <c r="I100" s="167">
        <v>3420</v>
      </c>
      <c r="J100" s="46">
        <v>0</v>
      </c>
      <c r="K100" s="109" t="s">
        <v>340</v>
      </c>
      <c r="L100" s="109" t="s">
        <v>306</v>
      </c>
    </row>
    <row r="101" spans="1:12" x14ac:dyDescent="0.25">
      <c r="A101" s="109" t="s">
        <v>341</v>
      </c>
      <c r="B101" s="119">
        <v>44683</v>
      </c>
      <c r="C101" s="109"/>
      <c r="D101" s="109" t="s">
        <v>141</v>
      </c>
      <c r="E101" s="109"/>
      <c r="F101" s="109"/>
      <c r="G101" s="46">
        <v>0</v>
      </c>
      <c r="H101" s="46">
        <v>0</v>
      </c>
      <c r="I101" s="109">
        <v>22.5</v>
      </c>
      <c r="J101" s="46">
        <v>0</v>
      </c>
      <c r="K101" s="109" t="s">
        <v>342</v>
      </c>
      <c r="L101" s="109" t="s">
        <v>306</v>
      </c>
    </row>
    <row r="102" spans="1:12" x14ac:dyDescent="0.25">
      <c r="A102" s="109" t="s">
        <v>343</v>
      </c>
      <c r="B102" s="119">
        <v>44683</v>
      </c>
      <c r="C102" s="109"/>
      <c r="D102" s="109" t="s">
        <v>160</v>
      </c>
      <c r="E102" s="109"/>
      <c r="F102" s="109"/>
      <c r="G102" s="46">
        <v>0</v>
      </c>
      <c r="H102" s="46">
        <v>0</v>
      </c>
      <c r="I102" s="167">
        <v>1217.7</v>
      </c>
      <c r="J102" s="46">
        <v>0</v>
      </c>
      <c r="K102" s="109" t="s">
        <v>344</v>
      </c>
      <c r="L102" s="109" t="s">
        <v>306</v>
      </c>
    </row>
    <row r="103" spans="1:12" x14ac:dyDescent="0.25">
      <c r="A103" s="109" t="s">
        <v>345</v>
      </c>
      <c r="B103" s="119">
        <v>44683</v>
      </c>
      <c r="C103" s="109"/>
      <c r="D103" s="109" t="s">
        <v>163</v>
      </c>
      <c r="E103" s="109"/>
      <c r="F103" s="109"/>
      <c r="G103" s="46">
        <v>0</v>
      </c>
      <c r="H103" s="46">
        <v>0</v>
      </c>
      <c r="I103" s="109">
        <v>478.8</v>
      </c>
      <c r="J103" s="46">
        <v>0</v>
      </c>
      <c r="K103" s="109" t="s">
        <v>346</v>
      </c>
      <c r="L103" s="109" t="s">
        <v>306</v>
      </c>
    </row>
    <row r="104" spans="1:12" x14ac:dyDescent="0.25">
      <c r="A104" s="109" t="s">
        <v>347</v>
      </c>
      <c r="B104" s="119">
        <v>44683</v>
      </c>
      <c r="C104" s="109"/>
      <c r="D104" s="109" t="s">
        <v>163</v>
      </c>
      <c r="E104" s="109"/>
      <c r="F104" s="109"/>
      <c r="G104" s="46">
        <v>0</v>
      </c>
      <c r="H104" s="46">
        <v>0</v>
      </c>
      <c r="I104" s="109">
        <v>306</v>
      </c>
      <c r="J104" s="46">
        <v>0</v>
      </c>
      <c r="K104" s="109" t="s">
        <v>348</v>
      </c>
      <c r="L104" s="109" t="s">
        <v>349</v>
      </c>
    </row>
    <row r="105" spans="1:12" x14ac:dyDescent="0.25">
      <c r="A105" s="109" t="s">
        <v>350</v>
      </c>
      <c r="B105" s="119">
        <v>44683</v>
      </c>
      <c r="C105" s="109"/>
      <c r="D105" s="109" t="s">
        <v>351</v>
      </c>
      <c r="E105" s="109"/>
      <c r="F105" s="109"/>
      <c r="G105" s="46">
        <v>0</v>
      </c>
      <c r="H105" s="120">
        <v>478.8</v>
      </c>
      <c r="I105" s="109"/>
      <c r="J105" s="46">
        <v>0</v>
      </c>
      <c r="K105" s="109" t="s">
        <v>352</v>
      </c>
      <c r="L105" s="109" t="s">
        <v>353</v>
      </c>
    </row>
    <row r="106" spans="1:12" x14ac:dyDescent="0.25">
      <c r="A106" s="109" t="s">
        <v>354</v>
      </c>
      <c r="B106" s="119">
        <v>44684</v>
      </c>
      <c r="C106" s="109"/>
      <c r="D106" s="109" t="s">
        <v>355</v>
      </c>
      <c r="E106" s="109"/>
      <c r="F106" s="109"/>
      <c r="G106" s="46">
        <v>0</v>
      </c>
      <c r="H106" s="120">
        <v>77.25</v>
      </c>
      <c r="I106" s="109"/>
      <c r="J106" s="46">
        <v>0</v>
      </c>
      <c r="K106" s="109" t="s">
        <v>356</v>
      </c>
      <c r="L106" s="109" t="s">
        <v>357</v>
      </c>
    </row>
    <row r="107" spans="1:12" x14ac:dyDescent="0.25">
      <c r="A107" s="109" t="s">
        <v>358</v>
      </c>
      <c r="B107" s="119">
        <v>44685</v>
      </c>
      <c r="C107" s="109"/>
      <c r="D107" s="109" t="s">
        <v>359</v>
      </c>
      <c r="E107" s="109"/>
      <c r="F107" s="109"/>
      <c r="G107" s="46">
        <v>0</v>
      </c>
      <c r="H107" s="123">
        <v>4725</v>
      </c>
      <c r="I107" s="109"/>
      <c r="J107" s="46">
        <v>0</v>
      </c>
      <c r="K107" s="109" t="s">
        <v>360</v>
      </c>
      <c r="L107" s="109" t="s">
        <v>361</v>
      </c>
    </row>
    <row r="108" spans="1:12" x14ac:dyDescent="0.25">
      <c r="A108" s="109" t="s">
        <v>358</v>
      </c>
      <c r="B108" s="119">
        <v>44685</v>
      </c>
      <c r="C108" s="109"/>
      <c r="D108" s="109" t="s">
        <v>359</v>
      </c>
      <c r="E108" s="109"/>
      <c r="F108" s="109"/>
      <c r="G108" s="46">
        <v>0</v>
      </c>
      <c r="H108" s="123">
        <v>9756.18</v>
      </c>
      <c r="I108" s="109"/>
      <c r="J108" s="46">
        <v>0</v>
      </c>
      <c r="K108" s="109" t="s">
        <v>362</v>
      </c>
      <c r="L108" s="109" t="s">
        <v>361</v>
      </c>
    </row>
    <row r="109" spans="1:12" x14ac:dyDescent="0.25">
      <c r="A109" s="109" t="s">
        <v>358</v>
      </c>
      <c r="B109" s="119">
        <v>44685</v>
      </c>
      <c r="C109" s="109"/>
      <c r="D109" s="109" t="s">
        <v>359</v>
      </c>
      <c r="E109" s="109"/>
      <c r="F109" s="109"/>
      <c r="G109" s="46">
        <v>0</v>
      </c>
      <c r="H109" s="123">
        <v>24664.5</v>
      </c>
      <c r="I109" s="109"/>
      <c r="J109" s="46">
        <v>0</v>
      </c>
      <c r="K109" s="109" t="s">
        <v>363</v>
      </c>
      <c r="L109" s="109" t="s">
        <v>361</v>
      </c>
    </row>
    <row r="110" spans="1:12" x14ac:dyDescent="0.25">
      <c r="A110" s="109" t="s">
        <v>364</v>
      </c>
      <c r="B110" s="119">
        <v>44690</v>
      </c>
      <c r="C110" s="109"/>
      <c r="D110" s="109" t="s">
        <v>355</v>
      </c>
      <c r="E110" s="109"/>
      <c r="F110" s="109"/>
      <c r="G110" s="46">
        <v>0</v>
      </c>
      <c r="H110" s="120">
        <v>450.5</v>
      </c>
      <c r="I110" s="109"/>
      <c r="J110" s="46">
        <v>0</v>
      </c>
      <c r="K110" s="109" t="s">
        <v>365</v>
      </c>
      <c r="L110" s="109" t="s">
        <v>366</v>
      </c>
    </row>
    <row r="111" spans="1:12" x14ac:dyDescent="0.25">
      <c r="A111" s="109" t="s">
        <v>367</v>
      </c>
      <c r="B111" s="119">
        <v>44692</v>
      </c>
      <c r="C111" s="109"/>
      <c r="D111" s="109" t="s">
        <v>368</v>
      </c>
      <c r="E111" s="109"/>
      <c r="F111" s="109"/>
      <c r="G111" s="46">
        <v>0</v>
      </c>
      <c r="H111" s="120">
        <v>24.35</v>
      </c>
      <c r="I111" s="109"/>
      <c r="J111" s="46">
        <v>0</v>
      </c>
      <c r="K111" s="109" t="s">
        <v>369</v>
      </c>
      <c r="L111" s="109" t="s">
        <v>370</v>
      </c>
    </row>
    <row r="112" spans="1:12" x14ac:dyDescent="0.25">
      <c r="A112" s="109" t="s">
        <v>371</v>
      </c>
      <c r="B112" s="119">
        <v>44697</v>
      </c>
      <c r="C112" s="109"/>
      <c r="D112" s="109" t="s">
        <v>368</v>
      </c>
      <c r="E112" s="109"/>
      <c r="F112" s="109"/>
      <c r="G112" s="46">
        <v>0</v>
      </c>
      <c r="H112" s="123">
        <v>3676.27</v>
      </c>
      <c r="I112" s="109"/>
      <c r="J112" s="46">
        <v>0</v>
      </c>
      <c r="K112" s="109" t="s">
        <v>372</v>
      </c>
      <c r="L112" s="109" t="s">
        <v>373</v>
      </c>
    </row>
    <row r="113" spans="1:12" x14ac:dyDescent="0.25">
      <c r="A113" s="109" t="s">
        <v>374</v>
      </c>
      <c r="B113" s="119">
        <v>44697</v>
      </c>
      <c r="C113" s="109"/>
      <c r="D113" s="109" t="s">
        <v>201</v>
      </c>
      <c r="E113" s="109"/>
      <c r="F113" s="109"/>
      <c r="G113" s="46">
        <v>0</v>
      </c>
      <c r="H113" s="120">
        <v>630.25</v>
      </c>
      <c r="I113" s="109"/>
      <c r="J113" s="46">
        <v>0</v>
      </c>
      <c r="K113" s="109" t="s">
        <v>375</v>
      </c>
      <c r="L113" s="109" t="s">
        <v>376</v>
      </c>
    </row>
    <row r="114" spans="1:12" x14ac:dyDescent="0.25">
      <c r="A114" s="109" t="s">
        <v>377</v>
      </c>
      <c r="B114" s="119">
        <v>44698</v>
      </c>
      <c r="C114" s="109" t="s">
        <v>378</v>
      </c>
      <c r="D114" s="109" t="s">
        <v>379</v>
      </c>
      <c r="E114" s="109"/>
      <c r="F114" s="168"/>
      <c r="G114" s="46">
        <v>0</v>
      </c>
      <c r="H114" s="120">
        <v>54</v>
      </c>
      <c r="I114" s="109"/>
      <c r="J114" s="46">
        <v>0</v>
      </c>
      <c r="K114" s="109" t="s">
        <v>380</v>
      </c>
      <c r="L114" s="109" t="s">
        <v>381</v>
      </c>
    </row>
    <row r="115" spans="1:12" x14ac:dyDescent="0.25">
      <c r="A115" s="109" t="s">
        <v>382</v>
      </c>
      <c r="B115" s="119">
        <v>44698</v>
      </c>
      <c r="C115" s="109" t="s">
        <v>378</v>
      </c>
      <c r="D115" s="109" t="s">
        <v>379</v>
      </c>
      <c r="E115" s="109"/>
      <c r="F115" s="168"/>
      <c r="G115" s="46">
        <v>0</v>
      </c>
      <c r="H115" s="120">
        <v>9</v>
      </c>
      <c r="I115" s="109"/>
      <c r="J115" s="46">
        <v>0</v>
      </c>
      <c r="K115" s="109" t="s">
        <v>383</v>
      </c>
      <c r="L115" s="109" t="s">
        <v>384</v>
      </c>
    </row>
    <row r="116" spans="1:12" x14ac:dyDescent="0.25">
      <c r="A116" s="109" t="s">
        <v>385</v>
      </c>
      <c r="B116" s="119">
        <v>44698</v>
      </c>
      <c r="C116" s="109" t="s">
        <v>378</v>
      </c>
      <c r="D116" s="109" t="s">
        <v>379</v>
      </c>
      <c r="E116" s="109"/>
      <c r="F116" s="168"/>
      <c r="G116" s="46">
        <v>0</v>
      </c>
      <c r="H116" s="120">
        <v>54</v>
      </c>
      <c r="I116" s="109"/>
      <c r="J116" s="46">
        <v>0</v>
      </c>
      <c r="K116" s="109" t="s">
        <v>386</v>
      </c>
      <c r="L116" s="109" t="s">
        <v>387</v>
      </c>
    </row>
    <row r="117" spans="1:12" x14ac:dyDescent="0.25">
      <c r="A117" s="109" t="s">
        <v>388</v>
      </c>
      <c r="B117" s="119">
        <v>44698</v>
      </c>
      <c r="C117" s="109" t="s">
        <v>389</v>
      </c>
      <c r="D117" s="109" t="s">
        <v>379</v>
      </c>
      <c r="E117" s="109"/>
      <c r="F117" s="168"/>
      <c r="G117" s="46">
        <v>0</v>
      </c>
      <c r="H117" s="120">
        <v>54</v>
      </c>
      <c r="I117" s="109"/>
      <c r="J117" s="46">
        <v>0</v>
      </c>
      <c r="K117" s="109" t="s">
        <v>390</v>
      </c>
      <c r="L117" s="109" t="s">
        <v>391</v>
      </c>
    </row>
    <row r="118" spans="1:12" x14ac:dyDescent="0.25">
      <c r="A118" s="109" t="s">
        <v>392</v>
      </c>
      <c r="B118" s="119">
        <v>44699</v>
      </c>
      <c r="C118" s="109"/>
      <c r="D118" s="109" t="s">
        <v>393</v>
      </c>
      <c r="E118" s="109"/>
      <c r="F118" s="109"/>
      <c r="G118" s="46">
        <v>0</v>
      </c>
      <c r="H118" s="123">
        <v>10098.5</v>
      </c>
      <c r="I118" s="109"/>
      <c r="J118" s="46">
        <v>0</v>
      </c>
      <c r="K118" s="109" t="s">
        <v>394</v>
      </c>
      <c r="L118" s="109" t="s">
        <v>395</v>
      </c>
    </row>
    <row r="119" spans="1:12" x14ac:dyDescent="0.25">
      <c r="A119" s="109" t="s">
        <v>392</v>
      </c>
      <c r="B119" s="119">
        <v>44699</v>
      </c>
      <c r="C119" s="109"/>
      <c r="D119" s="109" t="s">
        <v>393</v>
      </c>
      <c r="E119" s="109"/>
      <c r="F119" s="109"/>
      <c r="G119" s="46">
        <v>0</v>
      </c>
      <c r="H119" s="123">
        <v>67092.75</v>
      </c>
      <c r="I119" s="109"/>
      <c r="J119" s="46">
        <v>0</v>
      </c>
      <c r="K119" s="109" t="s">
        <v>396</v>
      </c>
      <c r="L119" s="109" t="s">
        <v>395</v>
      </c>
    </row>
    <row r="120" spans="1:12" x14ac:dyDescent="0.25">
      <c r="A120" s="109" t="s">
        <v>392</v>
      </c>
      <c r="B120" s="119">
        <v>44699</v>
      </c>
      <c r="C120" s="109"/>
      <c r="D120" s="109" t="s">
        <v>393</v>
      </c>
      <c r="E120" s="109"/>
      <c r="F120" s="109"/>
      <c r="G120" s="46">
        <v>0</v>
      </c>
      <c r="H120" s="123">
        <v>31061.25</v>
      </c>
      <c r="I120" s="109"/>
      <c r="J120" s="46">
        <v>0</v>
      </c>
      <c r="K120" s="109" t="s">
        <v>397</v>
      </c>
      <c r="L120" s="109" t="s">
        <v>395</v>
      </c>
    </row>
    <row r="121" spans="1:12" x14ac:dyDescent="0.25">
      <c r="A121" s="109" t="s">
        <v>398</v>
      </c>
      <c r="B121" s="119">
        <v>44699</v>
      </c>
      <c r="C121" s="109"/>
      <c r="D121" s="109" t="s">
        <v>170</v>
      </c>
      <c r="E121" s="109"/>
      <c r="F121" s="109"/>
      <c r="G121" s="46">
        <v>0</v>
      </c>
      <c r="H121" s="123">
        <v>1151.69</v>
      </c>
      <c r="I121" s="109"/>
      <c r="J121" s="46">
        <v>0</v>
      </c>
      <c r="K121" s="109" t="s">
        <v>399</v>
      </c>
      <c r="L121" s="109" t="s">
        <v>400</v>
      </c>
    </row>
    <row r="122" spans="1:12" x14ac:dyDescent="0.25">
      <c r="A122" s="109" t="s">
        <v>401</v>
      </c>
      <c r="B122" s="119">
        <v>44699</v>
      </c>
      <c r="C122" s="109"/>
      <c r="D122" s="109" t="s">
        <v>368</v>
      </c>
      <c r="E122" s="109"/>
      <c r="F122" s="109"/>
      <c r="G122" s="46">
        <v>0</v>
      </c>
      <c r="H122" s="120">
        <v>800.85</v>
      </c>
      <c r="I122" s="109"/>
      <c r="J122" s="46">
        <v>0</v>
      </c>
      <c r="K122" s="109" t="s">
        <v>402</v>
      </c>
      <c r="L122" s="109" t="s">
        <v>403</v>
      </c>
    </row>
    <row r="123" spans="1:12" x14ac:dyDescent="0.25">
      <c r="A123" s="109" t="s">
        <v>404</v>
      </c>
      <c r="B123" s="119">
        <v>44699</v>
      </c>
      <c r="C123" s="109" t="s">
        <v>378</v>
      </c>
      <c r="D123" s="109" t="s">
        <v>379</v>
      </c>
      <c r="E123" s="109"/>
      <c r="F123" s="168"/>
      <c r="G123" s="46">
        <v>0</v>
      </c>
      <c r="H123" s="120">
        <v>54</v>
      </c>
      <c r="I123" s="109"/>
      <c r="J123" s="46">
        <v>0</v>
      </c>
      <c r="K123" s="109" t="s">
        <v>405</v>
      </c>
      <c r="L123" s="109" t="s">
        <v>406</v>
      </c>
    </row>
    <row r="124" spans="1:12" x14ac:dyDescent="0.25">
      <c r="A124" s="109" t="s">
        <v>407</v>
      </c>
      <c r="B124" s="119">
        <v>44699</v>
      </c>
      <c r="C124" s="109" t="s">
        <v>378</v>
      </c>
      <c r="D124" s="109" t="s">
        <v>379</v>
      </c>
      <c r="E124" s="109"/>
      <c r="F124" s="168"/>
      <c r="G124" s="46">
        <v>0</v>
      </c>
      <c r="H124" s="120">
        <v>9</v>
      </c>
      <c r="I124" s="109"/>
      <c r="J124" s="46">
        <v>0</v>
      </c>
      <c r="K124" s="109" t="s">
        <v>408</v>
      </c>
      <c r="L124" s="109" t="s">
        <v>409</v>
      </c>
    </row>
    <row r="125" spans="1:12" x14ac:dyDescent="0.25">
      <c r="A125" s="109" t="s">
        <v>410</v>
      </c>
      <c r="B125" s="119">
        <v>44699</v>
      </c>
      <c r="C125" s="109" t="s">
        <v>378</v>
      </c>
      <c r="D125" s="109" t="s">
        <v>379</v>
      </c>
      <c r="E125" s="109"/>
      <c r="F125" s="168"/>
      <c r="G125" s="46">
        <v>0</v>
      </c>
      <c r="H125" s="120">
        <v>9</v>
      </c>
      <c r="I125" s="109"/>
      <c r="J125" s="46">
        <v>0</v>
      </c>
      <c r="K125" s="109" t="s">
        <v>411</v>
      </c>
      <c r="L125" s="109" t="s">
        <v>412</v>
      </c>
    </row>
    <row r="126" spans="1:12" x14ac:dyDescent="0.25">
      <c r="A126" s="109" t="s">
        <v>413</v>
      </c>
      <c r="B126" s="119">
        <v>44699</v>
      </c>
      <c r="C126" s="109" t="s">
        <v>378</v>
      </c>
      <c r="D126" s="109" t="s">
        <v>379</v>
      </c>
      <c r="E126" s="109"/>
      <c r="F126" s="168"/>
      <c r="G126" s="46">
        <v>0</v>
      </c>
      <c r="H126" s="120">
        <v>54</v>
      </c>
      <c r="I126" s="109"/>
      <c r="J126" s="46">
        <v>0</v>
      </c>
      <c r="K126" s="109" t="s">
        <v>414</v>
      </c>
      <c r="L126" s="109" t="s">
        <v>415</v>
      </c>
    </row>
    <row r="127" spans="1:12" x14ac:dyDescent="0.25">
      <c r="A127" s="109" t="s">
        <v>416</v>
      </c>
      <c r="B127" s="119">
        <v>44699</v>
      </c>
      <c r="C127" s="109" t="s">
        <v>378</v>
      </c>
      <c r="D127" s="109" t="s">
        <v>379</v>
      </c>
      <c r="E127" s="109"/>
      <c r="F127" s="168"/>
      <c r="G127" s="46">
        <v>0</v>
      </c>
      <c r="H127" s="120">
        <v>54</v>
      </c>
      <c r="I127" s="109"/>
      <c r="J127" s="46">
        <v>0</v>
      </c>
      <c r="K127" s="109" t="s">
        <v>417</v>
      </c>
      <c r="L127" s="109" t="s">
        <v>418</v>
      </c>
    </row>
    <row r="128" spans="1:12" x14ac:dyDescent="0.25">
      <c r="A128" s="109" t="s">
        <v>419</v>
      </c>
      <c r="B128" s="119">
        <v>44699</v>
      </c>
      <c r="C128" s="109" t="s">
        <v>378</v>
      </c>
      <c r="D128" s="109" t="s">
        <v>379</v>
      </c>
      <c r="E128" s="109"/>
      <c r="F128" s="168"/>
      <c r="G128" s="46">
        <v>0</v>
      </c>
      <c r="H128" s="120">
        <v>54</v>
      </c>
      <c r="I128" s="109"/>
      <c r="J128" s="46">
        <v>0</v>
      </c>
      <c r="K128" s="109" t="s">
        <v>420</v>
      </c>
      <c r="L128" s="109" t="s">
        <v>421</v>
      </c>
    </row>
    <row r="129" spans="1:12" x14ac:dyDescent="0.25">
      <c r="A129" s="109" t="s">
        <v>422</v>
      </c>
      <c r="B129" s="119">
        <v>44699</v>
      </c>
      <c r="C129" s="109" t="s">
        <v>378</v>
      </c>
      <c r="D129" s="109" t="s">
        <v>379</v>
      </c>
      <c r="E129" s="109"/>
      <c r="F129" s="168"/>
      <c r="G129" s="46">
        <v>0</v>
      </c>
      <c r="H129" s="120">
        <v>54</v>
      </c>
      <c r="I129" s="109"/>
      <c r="J129" s="46">
        <v>0</v>
      </c>
      <c r="K129" s="109" t="s">
        <v>423</v>
      </c>
      <c r="L129" s="109" t="s">
        <v>424</v>
      </c>
    </row>
    <row r="130" spans="1:12" x14ac:dyDescent="0.25">
      <c r="A130" s="109" t="s">
        <v>425</v>
      </c>
      <c r="B130" s="119">
        <v>44699</v>
      </c>
      <c r="C130" s="109" t="s">
        <v>378</v>
      </c>
      <c r="D130" s="109" t="s">
        <v>379</v>
      </c>
      <c r="E130" s="109"/>
      <c r="F130" s="168"/>
      <c r="G130" s="46">
        <v>0</v>
      </c>
      <c r="H130" s="120">
        <v>54</v>
      </c>
      <c r="I130" s="109"/>
      <c r="J130" s="46">
        <v>0</v>
      </c>
      <c r="K130" s="109" t="s">
        <v>426</v>
      </c>
      <c r="L130" s="109" t="s">
        <v>424</v>
      </c>
    </row>
    <row r="131" spans="1:12" x14ac:dyDescent="0.25">
      <c r="A131" s="122" t="s">
        <v>266</v>
      </c>
      <c r="B131" s="126">
        <v>44701</v>
      </c>
      <c r="C131" s="122" t="s">
        <v>427</v>
      </c>
      <c r="D131" s="122" t="s">
        <v>190</v>
      </c>
      <c r="E131" s="122"/>
      <c r="F131" s="169"/>
      <c r="G131" s="127">
        <v>0</v>
      </c>
      <c r="H131" s="127">
        <v>0</v>
      </c>
      <c r="I131" s="122"/>
      <c r="J131" s="127">
        <v>0</v>
      </c>
      <c r="K131" s="122" t="s">
        <v>428</v>
      </c>
      <c r="L131" s="122" t="s">
        <v>429</v>
      </c>
    </row>
    <row r="132" spans="1:12" x14ac:dyDescent="0.25">
      <c r="A132" s="109" t="s">
        <v>430</v>
      </c>
      <c r="B132" s="119">
        <v>44702</v>
      </c>
      <c r="C132" s="109"/>
      <c r="D132" s="109" t="s">
        <v>431</v>
      </c>
      <c r="E132" s="109"/>
      <c r="F132" s="109"/>
      <c r="G132" s="46">
        <v>0</v>
      </c>
      <c r="H132" s="123">
        <v>4241.75</v>
      </c>
      <c r="I132" s="109"/>
      <c r="J132" s="46">
        <v>0</v>
      </c>
      <c r="K132" s="109" t="s">
        <v>432</v>
      </c>
      <c r="L132" s="109" t="s">
        <v>433</v>
      </c>
    </row>
    <row r="133" spans="1:12" x14ac:dyDescent="0.25">
      <c r="A133" s="109" t="s">
        <v>430</v>
      </c>
      <c r="B133" s="119">
        <v>44702</v>
      </c>
      <c r="C133" s="109"/>
      <c r="D133" s="109" t="s">
        <v>431</v>
      </c>
      <c r="E133" s="109"/>
      <c r="F133" s="109"/>
      <c r="G133" s="46">
        <v>0</v>
      </c>
      <c r="H133" s="123">
        <v>4036.5</v>
      </c>
      <c r="I133" s="109"/>
      <c r="J133" s="46">
        <v>0</v>
      </c>
      <c r="K133" s="109" t="s">
        <v>434</v>
      </c>
      <c r="L133" s="109" t="s">
        <v>433</v>
      </c>
    </row>
    <row r="134" spans="1:12" x14ac:dyDescent="0.25">
      <c r="A134" s="109" t="s">
        <v>430</v>
      </c>
      <c r="B134" s="119">
        <v>44702</v>
      </c>
      <c r="C134" s="109"/>
      <c r="D134" s="109" t="s">
        <v>431</v>
      </c>
      <c r="E134" s="109"/>
      <c r="F134" s="109"/>
      <c r="G134" s="46">
        <v>0</v>
      </c>
      <c r="H134" s="120">
        <v>229.95</v>
      </c>
      <c r="I134" s="109"/>
      <c r="J134" s="46">
        <v>0</v>
      </c>
      <c r="K134" s="109" t="s">
        <v>435</v>
      </c>
      <c r="L134" s="109" t="s">
        <v>433</v>
      </c>
    </row>
    <row r="135" spans="1:12" x14ac:dyDescent="0.25">
      <c r="A135" s="109" t="s">
        <v>436</v>
      </c>
      <c r="B135" s="119">
        <v>44707</v>
      </c>
      <c r="C135" s="109"/>
      <c r="D135" s="109" t="s">
        <v>437</v>
      </c>
      <c r="E135" s="109"/>
      <c r="F135" s="109"/>
      <c r="G135" s="46">
        <v>0</v>
      </c>
      <c r="H135" s="120">
        <v>171.25</v>
      </c>
      <c r="I135" s="109"/>
      <c r="J135" s="46">
        <v>0</v>
      </c>
      <c r="K135" s="109" t="s">
        <v>438</v>
      </c>
      <c r="L135" s="109" t="s">
        <v>439</v>
      </c>
    </row>
    <row r="136" spans="1:12" x14ac:dyDescent="0.25">
      <c r="A136" s="109" t="s">
        <v>440</v>
      </c>
      <c r="B136" s="119">
        <v>44708</v>
      </c>
      <c r="C136" s="109"/>
      <c r="D136" s="109" t="s">
        <v>96</v>
      </c>
      <c r="E136" s="109"/>
      <c r="F136" s="109"/>
      <c r="G136" s="46">
        <v>0</v>
      </c>
      <c r="H136" s="120">
        <v>381.33</v>
      </c>
      <c r="I136" s="109"/>
      <c r="J136" s="46">
        <v>0</v>
      </c>
      <c r="K136" s="109" t="s">
        <v>441</v>
      </c>
      <c r="L136" s="109" t="s">
        <v>442</v>
      </c>
    </row>
    <row r="137" spans="1:12" x14ac:dyDescent="0.25">
      <c r="A137" s="109" t="s">
        <v>443</v>
      </c>
      <c r="B137" s="119">
        <v>44709</v>
      </c>
      <c r="C137" s="109"/>
      <c r="D137" s="109" t="s">
        <v>444</v>
      </c>
      <c r="E137" s="109"/>
      <c r="F137" s="109"/>
      <c r="G137" s="46">
        <v>0</v>
      </c>
      <c r="H137" s="123">
        <v>103672.8</v>
      </c>
      <c r="I137" s="109"/>
      <c r="J137" s="46">
        <v>0</v>
      </c>
      <c r="K137" s="109" t="s">
        <v>445</v>
      </c>
      <c r="L137" s="109" t="s">
        <v>446</v>
      </c>
    </row>
    <row r="138" spans="1:12" x14ac:dyDescent="0.25">
      <c r="A138" s="109" t="s">
        <v>443</v>
      </c>
      <c r="B138" s="119">
        <v>44709</v>
      </c>
      <c r="C138" s="109"/>
      <c r="D138" s="109" t="s">
        <v>444</v>
      </c>
      <c r="E138" s="109"/>
      <c r="F138" s="109"/>
      <c r="G138" s="46">
        <v>0</v>
      </c>
      <c r="H138" s="123">
        <v>6705</v>
      </c>
      <c r="I138" s="109"/>
      <c r="J138" s="46">
        <v>0</v>
      </c>
      <c r="K138" s="109" t="s">
        <v>447</v>
      </c>
      <c r="L138" s="109" t="s">
        <v>446</v>
      </c>
    </row>
    <row r="139" spans="1:12" x14ac:dyDescent="0.25">
      <c r="A139" s="109" t="s">
        <v>448</v>
      </c>
      <c r="B139" s="119">
        <v>44709</v>
      </c>
      <c r="C139" s="109"/>
      <c r="D139" s="109" t="s">
        <v>444</v>
      </c>
      <c r="E139" s="109"/>
      <c r="F139" s="109"/>
      <c r="G139" s="46">
        <v>0</v>
      </c>
      <c r="H139" s="123">
        <v>23450.35</v>
      </c>
      <c r="I139" s="109"/>
      <c r="J139" s="46">
        <v>0</v>
      </c>
      <c r="K139" s="109" t="s">
        <v>449</v>
      </c>
      <c r="L139" s="109" t="s">
        <v>450</v>
      </c>
    </row>
    <row r="140" spans="1:12" x14ac:dyDescent="0.25">
      <c r="A140" s="109" t="s">
        <v>451</v>
      </c>
      <c r="B140" s="119">
        <v>44709</v>
      </c>
      <c r="C140" s="109"/>
      <c r="D140" s="109" t="s">
        <v>444</v>
      </c>
      <c r="E140" s="109"/>
      <c r="F140" s="109"/>
      <c r="G140" s="46">
        <v>0</v>
      </c>
      <c r="H140" s="123">
        <v>19413.8</v>
      </c>
      <c r="I140" s="109"/>
      <c r="J140" s="46">
        <v>0</v>
      </c>
      <c r="K140" s="109" t="s">
        <v>452</v>
      </c>
      <c r="L140" s="109" t="s">
        <v>453</v>
      </c>
    </row>
    <row r="141" spans="1:12" x14ac:dyDescent="0.25">
      <c r="A141" s="109" t="s">
        <v>454</v>
      </c>
      <c r="B141" s="119">
        <v>44711</v>
      </c>
      <c r="C141" s="109"/>
      <c r="D141" s="109" t="s">
        <v>455</v>
      </c>
      <c r="E141" s="109"/>
      <c r="F141" s="109"/>
      <c r="G141" s="46">
        <v>0</v>
      </c>
      <c r="H141" s="46">
        <v>0</v>
      </c>
      <c r="I141" s="109">
        <v>435</v>
      </c>
      <c r="J141" s="46">
        <v>0</v>
      </c>
      <c r="K141" s="109" t="s">
        <v>456</v>
      </c>
      <c r="L141" s="109"/>
    </row>
    <row r="142" spans="1:12" x14ac:dyDescent="0.25">
      <c r="A142" s="109" t="s">
        <v>454</v>
      </c>
      <c r="B142" s="119">
        <v>44711</v>
      </c>
      <c r="C142" s="109"/>
      <c r="D142" s="109" t="s">
        <v>455</v>
      </c>
      <c r="E142" s="109"/>
      <c r="F142" s="109"/>
      <c r="G142" s="46">
        <v>0</v>
      </c>
      <c r="H142" s="46">
        <v>0</v>
      </c>
      <c r="I142" s="109">
        <v>450</v>
      </c>
      <c r="J142" s="46">
        <v>0</v>
      </c>
      <c r="K142" s="109" t="s">
        <v>457</v>
      </c>
      <c r="L142" s="109"/>
    </row>
    <row r="143" spans="1:12" x14ac:dyDescent="0.25">
      <c r="A143" s="109" t="s">
        <v>454</v>
      </c>
      <c r="B143" s="119">
        <v>44711</v>
      </c>
      <c r="C143" s="109"/>
      <c r="D143" s="109" t="s">
        <v>455</v>
      </c>
      <c r="E143" s="109"/>
      <c r="F143" s="109"/>
      <c r="G143" s="46">
        <v>0</v>
      </c>
      <c r="H143" s="46">
        <v>0</v>
      </c>
      <c r="I143" s="167">
        <v>3476</v>
      </c>
      <c r="J143" s="46">
        <v>0</v>
      </c>
      <c r="K143" s="109" t="s">
        <v>458</v>
      </c>
      <c r="L143" s="109"/>
    </row>
    <row r="144" spans="1:12" x14ac:dyDescent="0.25">
      <c r="A144" s="109" t="s">
        <v>454</v>
      </c>
      <c r="B144" s="119">
        <v>44711</v>
      </c>
      <c r="C144" s="109"/>
      <c r="D144" s="109" t="s">
        <v>455</v>
      </c>
      <c r="E144" s="109"/>
      <c r="F144" s="109"/>
      <c r="G144" s="46">
        <v>0</v>
      </c>
      <c r="H144" s="46">
        <v>0</v>
      </c>
      <c r="I144" s="167">
        <v>23530</v>
      </c>
      <c r="J144" s="46">
        <v>0</v>
      </c>
      <c r="K144" s="109" t="s">
        <v>459</v>
      </c>
      <c r="L144" s="109"/>
    </row>
    <row r="145" spans="1:12" x14ac:dyDescent="0.25">
      <c r="A145" s="109" t="s">
        <v>454</v>
      </c>
      <c r="B145" s="119">
        <v>44711</v>
      </c>
      <c r="C145" s="109"/>
      <c r="D145" s="109" t="s">
        <v>455</v>
      </c>
      <c r="E145" s="109"/>
      <c r="F145" s="109"/>
      <c r="G145" s="46">
        <v>0</v>
      </c>
      <c r="H145" s="46">
        <v>0</v>
      </c>
      <c r="I145" s="167">
        <v>6238</v>
      </c>
      <c r="J145" s="46">
        <v>0</v>
      </c>
      <c r="K145" s="109" t="s">
        <v>460</v>
      </c>
      <c r="L145" s="109"/>
    </row>
    <row r="146" spans="1:12" x14ac:dyDescent="0.25">
      <c r="A146" s="109" t="s">
        <v>461</v>
      </c>
      <c r="B146" s="119">
        <v>44711</v>
      </c>
      <c r="C146" s="109"/>
      <c r="D146" s="109" t="s">
        <v>462</v>
      </c>
      <c r="E146" s="109"/>
      <c r="F146" s="109"/>
      <c r="G146" s="46">
        <v>0</v>
      </c>
      <c r="H146" s="120">
        <v>450.25</v>
      </c>
      <c r="I146" s="109"/>
      <c r="J146" s="46">
        <v>0</v>
      </c>
      <c r="K146" s="109" t="s">
        <v>463</v>
      </c>
      <c r="L146" s="109" t="s">
        <v>464</v>
      </c>
    </row>
    <row r="147" spans="1:12" x14ac:dyDescent="0.25">
      <c r="A147" s="109" t="s">
        <v>465</v>
      </c>
      <c r="B147" s="119">
        <v>44712</v>
      </c>
      <c r="C147" s="109"/>
      <c r="D147" s="109" t="s">
        <v>466</v>
      </c>
      <c r="E147" s="109"/>
      <c r="F147" s="109"/>
      <c r="G147" s="46">
        <v>0</v>
      </c>
      <c r="H147" s="123">
        <v>11610</v>
      </c>
      <c r="I147" s="109"/>
      <c r="J147" s="46">
        <v>0</v>
      </c>
      <c r="K147" s="109" t="s">
        <v>467</v>
      </c>
      <c r="L147" s="109" t="s">
        <v>468</v>
      </c>
    </row>
    <row r="148" spans="1:12" x14ac:dyDescent="0.25">
      <c r="A148" s="109" t="s">
        <v>469</v>
      </c>
      <c r="B148" s="119">
        <v>44712</v>
      </c>
      <c r="C148" s="109"/>
      <c r="D148" s="109" t="s">
        <v>234</v>
      </c>
      <c r="E148" s="109"/>
      <c r="F148" s="109"/>
      <c r="G148" s="46">
        <v>0</v>
      </c>
      <c r="H148" s="120">
        <v>225</v>
      </c>
      <c r="I148" s="109"/>
      <c r="J148" s="46">
        <v>0</v>
      </c>
      <c r="K148" s="109" t="s">
        <v>470</v>
      </c>
      <c r="L148" s="109" t="s">
        <v>471</v>
      </c>
    </row>
    <row r="149" spans="1:12" x14ac:dyDescent="0.25">
      <c r="A149" s="109" t="s">
        <v>472</v>
      </c>
      <c r="B149" s="119">
        <v>44712</v>
      </c>
      <c r="C149" s="109"/>
      <c r="D149" s="109" t="s">
        <v>96</v>
      </c>
      <c r="E149" s="109"/>
      <c r="F149" s="109"/>
      <c r="G149" s="46">
        <v>0</v>
      </c>
      <c r="H149" s="120">
        <v>337.5</v>
      </c>
      <c r="I149" s="109"/>
      <c r="J149" s="46">
        <v>0</v>
      </c>
      <c r="K149" s="109" t="s">
        <v>473</v>
      </c>
      <c r="L149" s="109" t="s">
        <v>474</v>
      </c>
    </row>
    <row r="150" spans="1:12" x14ac:dyDescent="0.25">
      <c r="A150" s="109" t="s">
        <v>475</v>
      </c>
      <c r="B150" s="119">
        <v>44712</v>
      </c>
      <c r="C150" s="109"/>
      <c r="D150" s="109" t="s">
        <v>254</v>
      </c>
      <c r="E150" s="109"/>
      <c r="F150" s="109"/>
      <c r="G150" s="46">
        <v>0</v>
      </c>
      <c r="H150" s="120">
        <v>306</v>
      </c>
      <c r="I150" s="109"/>
      <c r="J150" s="46">
        <v>0</v>
      </c>
      <c r="K150" s="109" t="s">
        <v>476</v>
      </c>
      <c r="L150" s="109" t="s">
        <v>477</v>
      </c>
    </row>
    <row r="151" spans="1:12" x14ac:dyDescent="0.25">
      <c r="A151" s="109" t="s">
        <v>478</v>
      </c>
      <c r="B151" s="119">
        <v>44712</v>
      </c>
      <c r="C151" s="132"/>
      <c r="D151" s="125" t="s">
        <v>355</v>
      </c>
      <c r="E151" s="125"/>
      <c r="F151" s="121"/>
      <c r="G151" s="46">
        <v>0</v>
      </c>
      <c r="H151" s="170">
        <v>1350.25</v>
      </c>
      <c r="I151" s="109"/>
      <c r="J151" s="46">
        <v>0</v>
      </c>
      <c r="K151" s="109" t="s">
        <v>479</v>
      </c>
      <c r="L151" s="109" t="s">
        <v>480</v>
      </c>
    </row>
    <row r="152" spans="1:12" x14ac:dyDescent="0.25">
      <c r="A152" s="109" t="s">
        <v>481</v>
      </c>
      <c r="B152" s="119">
        <v>44712</v>
      </c>
      <c r="C152" s="109"/>
      <c r="D152" s="109" t="s">
        <v>250</v>
      </c>
      <c r="E152" s="122"/>
      <c r="F152" s="122"/>
      <c r="G152" s="46">
        <v>0</v>
      </c>
      <c r="H152" s="123">
        <v>2484</v>
      </c>
      <c r="I152" s="109"/>
      <c r="J152" s="46">
        <v>0</v>
      </c>
      <c r="K152" s="109" t="s">
        <v>482</v>
      </c>
      <c r="L152" s="109" t="s">
        <v>483</v>
      </c>
    </row>
    <row r="153" spans="1:12" x14ac:dyDescent="0.25">
      <c r="A153" s="109" t="s">
        <v>484</v>
      </c>
      <c r="B153" s="119">
        <v>44712</v>
      </c>
      <c r="C153" s="109"/>
      <c r="D153" s="109" t="s">
        <v>485</v>
      </c>
      <c r="E153" s="109"/>
      <c r="F153" s="122"/>
      <c r="G153" s="46">
        <v>0</v>
      </c>
      <c r="H153" s="120">
        <v>118.26</v>
      </c>
      <c r="I153" s="109"/>
      <c r="J153" s="46">
        <v>0</v>
      </c>
      <c r="K153" s="109" t="s">
        <v>486</v>
      </c>
      <c r="L153" s="109" t="s">
        <v>487</v>
      </c>
    </row>
    <row r="154" spans="1:12" x14ac:dyDescent="0.25">
      <c r="A154" s="109" t="s">
        <v>488</v>
      </c>
      <c r="B154" s="119">
        <v>44712</v>
      </c>
      <c r="C154" s="109"/>
      <c r="D154" s="109" t="s">
        <v>246</v>
      </c>
      <c r="E154" s="109"/>
      <c r="F154" s="122"/>
      <c r="G154" s="46">
        <v>0</v>
      </c>
      <c r="H154" s="120">
        <v>77.5</v>
      </c>
      <c r="I154" s="109"/>
      <c r="J154" s="46">
        <v>0</v>
      </c>
      <c r="K154" s="109" t="s">
        <v>489</v>
      </c>
      <c r="L154" s="109" t="s">
        <v>490</v>
      </c>
    </row>
    <row r="155" spans="1:12" x14ac:dyDescent="0.25">
      <c r="A155" s="109" t="s">
        <v>491</v>
      </c>
      <c r="B155" s="119">
        <v>44712</v>
      </c>
      <c r="C155" s="109"/>
      <c r="D155" s="109" t="s">
        <v>492</v>
      </c>
      <c r="E155" s="109"/>
      <c r="F155" s="168"/>
      <c r="G155" s="46">
        <v>0</v>
      </c>
      <c r="H155" s="36">
        <v>24</v>
      </c>
      <c r="I155" s="109"/>
      <c r="J155" s="46">
        <v>0</v>
      </c>
      <c r="K155" s="109" t="s">
        <v>493</v>
      </c>
      <c r="L155" s="109" t="s">
        <v>494</v>
      </c>
    </row>
    <row r="156" spans="1:12" x14ac:dyDescent="0.25">
      <c r="A156" s="109" t="s">
        <v>495</v>
      </c>
      <c r="B156" s="119">
        <v>44712</v>
      </c>
      <c r="C156" s="109"/>
      <c r="D156" s="109" t="s">
        <v>492</v>
      </c>
      <c r="E156" s="109"/>
      <c r="F156" s="168"/>
      <c r="G156" s="46">
        <v>0</v>
      </c>
      <c r="H156" s="36">
        <v>20</v>
      </c>
      <c r="I156" s="109"/>
      <c r="J156" s="46">
        <v>0</v>
      </c>
      <c r="K156" s="109" t="s">
        <v>496</v>
      </c>
      <c r="L156" s="109" t="s">
        <v>497</v>
      </c>
    </row>
    <row r="157" spans="1:12" x14ac:dyDescent="0.25">
      <c r="A157" s="109" t="s">
        <v>498</v>
      </c>
      <c r="B157" s="119">
        <v>44712</v>
      </c>
      <c r="C157" s="109"/>
      <c r="D157" s="109" t="s">
        <v>492</v>
      </c>
      <c r="E157" s="109"/>
      <c r="F157" s="168"/>
      <c r="G157" s="46">
        <v>0</v>
      </c>
      <c r="H157" s="36">
        <v>21.28</v>
      </c>
      <c r="I157" s="109"/>
      <c r="J157" s="46">
        <v>0</v>
      </c>
      <c r="K157" s="109" t="s">
        <v>499</v>
      </c>
      <c r="L157" s="109" t="s">
        <v>500</v>
      </c>
    </row>
    <row r="158" spans="1:12" x14ac:dyDescent="0.25">
      <c r="A158" s="109" t="s">
        <v>501</v>
      </c>
      <c r="B158" s="119">
        <v>44712</v>
      </c>
      <c r="C158" s="109"/>
      <c r="D158" s="109" t="s">
        <v>492</v>
      </c>
      <c r="E158" s="109"/>
      <c r="F158" s="168"/>
      <c r="G158" s="46">
        <v>0</v>
      </c>
      <c r="H158" s="36">
        <v>28</v>
      </c>
      <c r="I158" s="109"/>
      <c r="J158" s="46">
        <v>0</v>
      </c>
      <c r="K158" s="109" t="s">
        <v>502</v>
      </c>
      <c r="L158" s="109" t="s">
        <v>503</v>
      </c>
    </row>
    <row r="159" spans="1:12" x14ac:dyDescent="0.25">
      <c r="A159" s="109" t="s">
        <v>504</v>
      </c>
      <c r="B159" s="119">
        <v>44712</v>
      </c>
      <c r="C159" s="109"/>
      <c r="D159" s="109" t="s">
        <v>492</v>
      </c>
      <c r="E159" s="109"/>
      <c r="F159" s="168"/>
      <c r="G159" s="46">
        <v>0</v>
      </c>
      <c r="H159" s="36">
        <v>152</v>
      </c>
      <c r="I159" s="109"/>
      <c r="J159" s="46">
        <v>0</v>
      </c>
      <c r="K159" s="109" t="s">
        <v>505</v>
      </c>
      <c r="L159" s="109" t="s">
        <v>506</v>
      </c>
    </row>
    <row r="160" spans="1:12" x14ac:dyDescent="0.25">
      <c r="A160" s="109" t="s">
        <v>507</v>
      </c>
      <c r="B160" s="119">
        <v>44712</v>
      </c>
      <c r="C160" s="109"/>
      <c r="D160" s="109" t="s">
        <v>492</v>
      </c>
      <c r="E160" s="109"/>
      <c r="F160" s="168"/>
      <c r="G160" s="46">
        <v>0</v>
      </c>
      <c r="H160" s="36">
        <v>24</v>
      </c>
      <c r="I160" s="109"/>
      <c r="J160" s="46">
        <v>0</v>
      </c>
      <c r="K160" s="109" t="s">
        <v>508</v>
      </c>
      <c r="L160" s="109" t="s">
        <v>509</v>
      </c>
    </row>
    <row r="161" spans="1:12" x14ac:dyDescent="0.25">
      <c r="A161" s="109" t="s">
        <v>510</v>
      </c>
      <c r="B161" s="119">
        <v>44712</v>
      </c>
      <c r="C161" s="109"/>
      <c r="D161" s="109" t="s">
        <v>492</v>
      </c>
      <c r="E161" s="109"/>
      <c r="F161" s="168"/>
      <c r="G161" s="46">
        <v>0</v>
      </c>
      <c r="H161" s="36">
        <v>16</v>
      </c>
      <c r="I161" s="109"/>
      <c r="J161" s="46">
        <v>0</v>
      </c>
      <c r="K161" s="109" t="s">
        <v>511</v>
      </c>
      <c r="L161" s="109" t="s">
        <v>512</v>
      </c>
    </row>
    <row r="162" spans="1:12" x14ac:dyDescent="0.25">
      <c r="A162" s="109" t="s">
        <v>513</v>
      </c>
      <c r="B162" s="119">
        <v>44712</v>
      </c>
      <c r="C162" s="109"/>
      <c r="D162" s="109" t="s">
        <v>492</v>
      </c>
      <c r="E162" s="109"/>
      <c r="F162" s="168"/>
      <c r="G162" s="46">
        <v>0</v>
      </c>
      <c r="H162" s="36">
        <v>122</v>
      </c>
      <c r="I162" s="109"/>
      <c r="J162" s="46">
        <v>0</v>
      </c>
      <c r="K162" s="109" t="s">
        <v>514</v>
      </c>
      <c r="L162" s="109" t="s">
        <v>515</v>
      </c>
    </row>
    <row r="163" spans="1:12" x14ac:dyDescent="0.25">
      <c r="A163" s="109" t="s">
        <v>516</v>
      </c>
      <c r="B163" s="119">
        <v>44712</v>
      </c>
      <c r="C163" s="133"/>
      <c r="D163" s="125" t="s">
        <v>262</v>
      </c>
      <c r="E163" s="130"/>
      <c r="F163" s="171"/>
      <c r="G163" s="46">
        <v>0</v>
      </c>
      <c r="H163" s="172">
        <v>10</v>
      </c>
      <c r="I163" s="109"/>
      <c r="J163" s="46">
        <v>0</v>
      </c>
      <c r="K163" s="109" t="s">
        <v>517</v>
      </c>
      <c r="L163" s="109" t="s">
        <v>518</v>
      </c>
    </row>
    <row r="164" spans="1:12" x14ac:dyDescent="0.25">
      <c r="A164" s="109" t="s">
        <v>519</v>
      </c>
      <c r="B164" s="119">
        <v>44712</v>
      </c>
      <c r="C164" s="122"/>
      <c r="D164" s="156" t="s">
        <v>300</v>
      </c>
      <c r="E164" s="173"/>
      <c r="F164" s="174"/>
      <c r="G164" s="46">
        <v>0</v>
      </c>
      <c r="H164" s="120">
        <v>295</v>
      </c>
      <c r="I164" s="109"/>
      <c r="J164" s="46">
        <v>0</v>
      </c>
      <c r="K164" s="109"/>
      <c r="L164" s="109"/>
    </row>
    <row r="165" spans="1:12" x14ac:dyDescent="0.25">
      <c r="A165" s="122" t="s">
        <v>520</v>
      </c>
      <c r="B165" s="175">
        <v>708</v>
      </c>
      <c r="C165" s="176">
        <v>44635</v>
      </c>
      <c r="D165" s="177" t="s">
        <v>521</v>
      </c>
      <c r="E165" s="178"/>
      <c r="F165" s="425" t="s">
        <v>269</v>
      </c>
      <c r="G165" s="46">
        <v>0</v>
      </c>
      <c r="H165" s="128">
        <v>18594</v>
      </c>
      <c r="I165" s="109"/>
      <c r="J165" s="46">
        <v>0</v>
      </c>
      <c r="K165" s="109"/>
      <c r="L165" s="109"/>
    </row>
    <row r="166" spans="1:12" x14ac:dyDescent="0.25">
      <c r="A166" s="122" t="s">
        <v>522</v>
      </c>
      <c r="B166" s="179">
        <v>978</v>
      </c>
      <c r="C166" s="180">
        <v>44642</v>
      </c>
      <c r="D166" s="177" t="s">
        <v>523</v>
      </c>
      <c r="E166" s="181"/>
      <c r="F166" s="426"/>
      <c r="G166" s="46">
        <v>0</v>
      </c>
      <c r="H166" s="128">
        <v>88</v>
      </c>
      <c r="I166" s="109"/>
      <c r="J166" s="46">
        <v>0</v>
      </c>
      <c r="K166" s="109"/>
      <c r="L166" s="109"/>
    </row>
    <row r="167" spans="1:12" x14ac:dyDescent="0.25">
      <c r="A167" s="182" t="s">
        <v>524</v>
      </c>
      <c r="B167" s="183" t="s">
        <v>525</v>
      </c>
      <c r="C167" s="184">
        <v>44704</v>
      </c>
      <c r="D167" s="185" t="s">
        <v>526</v>
      </c>
      <c r="E167" s="186"/>
      <c r="F167" s="174"/>
      <c r="G167" s="46">
        <v>0</v>
      </c>
      <c r="H167" s="120">
        <v>1661</v>
      </c>
      <c r="I167" s="109"/>
      <c r="J167" s="46">
        <v>0</v>
      </c>
      <c r="K167" s="109"/>
      <c r="L167" s="109"/>
    </row>
    <row r="168" spans="1:12" x14ac:dyDescent="0.25">
      <c r="A168" s="182" t="s">
        <v>527</v>
      </c>
      <c r="B168" s="119">
        <v>44712</v>
      </c>
      <c r="C168" s="187">
        <v>44682</v>
      </c>
      <c r="D168" s="188" t="s">
        <v>528</v>
      </c>
      <c r="E168" s="189"/>
      <c r="F168" s="174"/>
      <c r="G168" s="46">
        <v>0</v>
      </c>
      <c r="H168" s="190">
        <v>1125</v>
      </c>
      <c r="I168" s="109"/>
      <c r="J168" s="46">
        <v>0</v>
      </c>
      <c r="K168" s="191"/>
      <c r="L168" s="109"/>
    </row>
    <row r="169" spans="1:12" x14ac:dyDescent="0.25">
      <c r="A169" s="182" t="s">
        <v>529</v>
      </c>
      <c r="B169" s="119">
        <v>44712</v>
      </c>
      <c r="C169" s="187">
        <v>44696</v>
      </c>
      <c r="D169" s="188" t="s">
        <v>528</v>
      </c>
      <c r="E169" s="189"/>
      <c r="F169" s="174"/>
      <c r="G169" s="46">
        <v>0</v>
      </c>
      <c r="H169" s="192">
        <v>2250</v>
      </c>
      <c r="I169" s="109"/>
      <c r="J169" s="46">
        <v>0</v>
      </c>
      <c r="K169" s="191"/>
      <c r="L169" s="109"/>
    </row>
    <row r="170" spans="1:12" x14ac:dyDescent="0.25">
      <c r="A170" s="182" t="s">
        <v>530</v>
      </c>
      <c r="B170" s="119">
        <v>44712</v>
      </c>
      <c r="C170" s="187">
        <v>44696</v>
      </c>
      <c r="D170" s="188" t="s">
        <v>528</v>
      </c>
      <c r="E170" s="189"/>
      <c r="F170" s="174"/>
      <c r="G170" s="46">
        <v>0</v>
      </c>
      <c r="H170" s="190">
        <v>1125</v>
      </c>
      <c r="I170" s="109"/>
      <c r="J170" s="46">
        <v>0</v>
      </c>
      <c r="K170" s="191"/>
      <c r="L170" s="109"/>
    </row>
    <row r="171" spans="1:12" x14ac:dyDescent="0.25">
      <c r="A171" s="182" t="s">
        <v>531</v>
      </c>
      <c r="B171" s="119">
        <v>44712</v>
      </c>
      <c r="C171" s="187">
        <v>44712</v>
      </c>
      <c r="D171" s="188" t="s">
        <v>532</v>
      </c>
      <c r="E171" s="189"/>
      <c r="F171" s="174"/>
      <c r="G171" s="46">
        <v>0</v>
      </c>
      <c r="H171" s="36">
        <v>13717.34</v>
      </c>
      <c r="I171" s="109"/>
      <c r="J171" s="46">
        <v>0</v>
      </c>
      <c r="K171" s="109"/>
      <c r="L171" s="109"/>
    </row>
    <row r="172" spans="1:12" x14ac:dyDescent="0.25">
      <c r="A172" s="182" t="s">
        <v>533</v>
      </c>
      <c r="B172" s="119">
        <v>44712</v>
      </c>
      <c r="C172" s="187">
        <v>44682</v>
      </c>
      <c r="D172" s="188" t="s">
        <v>534</v>
      </c>
      <c r="E172" s="189"/>
      <c r="F172" s="174"/>
      <c r="G172" s="46">
        <v>0</v>
      </c>
      <c r="H172" s="36">
        <v>139.05000000000001</v>
      </c>
      <c r="I172" s="109"/>
      <c r="J172" s="46">
        <v>0</v>
      </c>
      <c r="K172" s="109"/>
      <c r="L172" s="109"/>
    </row>
    <row r="173" spans="1:12" x14ac:dyDescent="0.25">
      <c r="A173" s="122" t="s">
        <v>535</v>
      </c>
      <c r="B173" s="193" t="s">
        <v>536</v>
      </c>
      <c r="C173" s="194">
        <v>44649</v>
      </c>
      <c r="D173" s="193" t="s">
        <v>537</v>
      </c>
      <c r="E173" s="195"/>
      <c r="F173" s="425" t="s">
        <v>269</v>
      </c>
      <c r="G173" s="46">
        <v>0</v>
      </c>
      <c r="H173" s="196">
        <v>6300</v>
      </c>
      <c r="I173" s="109"/>
      <c r="J173" s="46">
        <v>0</v>
      </c>
      <c r="K173" s="109"/>
      <c r="L173" s="109"/>
    </row>
    <row r="174" spans="1:12" x14ac:dyDescent="0.25">
      <c r="A174" s="122" t="s">
        <v>538</v>
      </c>
      <c r="B174" s="193" t="s">
        <v>539</v>
      </c>
      <c r="C174" s="194">
        <v>44649</v>
      </c>
      <c r="D174" s="193" t="s">
        <v>537</v>
      </c>
      <c r="E174" s="197"/>
      <c r="F174" s="426"/>
      <c r="G174" s="46">
        <v>0</v>
      </c>
      <c r="H174" s="196">
        <v>450</v>
      </c>
      <c r="I174" s="109"/>
      <c r="J174" s="46">
        <v>0</v>
      </c>
      <c r="K174" s="109"/>
      <c r="L174" s="109"/>
    </row>
    <row r="175" spans="1:12" x14ac:dyDescent="0.25">
      <c r="A175" s="182" t="s">
        <v>540</v>
      </c>
      <c r="B175" s="188" t="s">
        <v>541</v>
      </c>
      <c r="C175" s="187">
        <v>44700</v>
      </c>
      <c r="D175" s="188" t="s">
        <v>542</v>
      </c>
      <c r="E175" s="189"/>
      <c r="F175" s="174"/>
      <c r="G175" s="46">
        <v>0</v>
      </c>
      <c r="H175" s="36">
        <v>152</v>
      </c>
      <c r="I175" s="109"/>
      <c r="J175" s="46">
        <v>0</v>
      </c>
      <c r="K175" s="109"/>
      <c r="L175" s="109"/>
    </row>
    <row r="176" spans="1:12" x14ac:dyDescent="0.25">
      <c r="A176" s="125" t="s">
        <v>288</v>
      </c>
      <c r="B176" s="131">
        <v>44681</v>
      </c>
      <c r="C176" s="198">
        <v>44682</v>
      </c>
      <c r="D176" s="148" t="s">
        <v>289</v>
      </c>
      <c r="E176" s="148"/>
      <c r="F176" s="199"/>
      <c r="G176" s="46">
        <v>0</v>
      </c>
      <c r="H176" s="36">
        <v>4505</v>
      </c>
      <c r="I176" s="109"/>
      <c r="J176" s="46">
        <v>0</v>
      </c>
      <c r="K176" s="200"/>
      <c r="L176" s="109"/>
    </row>
    <row r="177" spans="1:12" x14ac:dyDescent="0.25">
      <c r="A177" s="125" t="s">
        <v>284</v>
      </c>
      <c r="B177" s="131">
        <v>44681</v>
      </c>
      <c r="C177" s="198">
        <v>44682</v>
      </c>
      <c r="D177" s="148" t="s">
        <v>285</v>
      </c>
      <c r="E177" s="148"/>
      <c r="F177" s="199"/>
      <c r="G177" s="46">
        <v>0</v>
      </c>
      <c r="H177" s="36">
        <v>13</v>
      </c>
      <c r="I177" s="109"/>
      <c r="J177" s="46">
        <v>0</v>
      </c>
      <c r="K177" s="109"/>
      <c r="L177" s="109"/>
    </row>
    <row r="178" spans="1:12" x14ac:dyDescent="0.25">
      <c r="A178" s="409" t="s">
        <v>22</v>
      </c>
      <c r="B178" s="410"/>
      <c r="C178" s="410"/>
      <c r="D178" s="411"/>
      <c r="E178" s="160"/>
      <c r="F178" s="160"/>
      <c r="G178" s="161">
        <f>SUM(G81:G175)</f>
        <v>0</v>
      </c>
      <c r="H178" s="162">
        <f>SUM(H81:H177)</f>
        <v>385294.3</v>
      </c>
      <c r="I178" s="201">
        <f>SUM(I82:I175)</f>
        <v>247574.16000000003</v>
      </c>
      <c r="J178" s="161">
        <f>G178+H178-I178</f>
        <v>137720.13999999996</v>
      </c>
      <c r="K178" s="162"/>
      <c r="L178" s="161"/>
    </row>
    <row r="179" spans="1:12" x14ac:dyDescent="0.25">
      <c r="A179" s="109"/>
      <c r="B179" s="119"/>
      <c r="C179" s="109"/>
      <c r="D179" s="120" t="s">
        <v>51</v>
      </c>
      <c r="E179" s="120"/>
      <c r="F179" s="120"/>
      <c r="G179" s="120">
        <v>137720</v>
      </c>
      <c r="H179" s="202">
        <v>0</v>
      </c>
      <c r="I179" s="202">
        <v>0</v>
      </c>
      <c r="J179" s="202">
        <v>0</v>
      </c>
      <c r="K179" s="109"/>
      <c r="L179" s="109"/>
    </row>
    <row r="180" spans="1:12" x14ac:dyDescent="0.25">
      <c r="A180" s="109"/>
      <c r="B180" s="119"/>
      <c r="C180" s="109"/>
      <c r="D180" s="109"/>
      <c r="E180" s="109"/>
      <c r="F180" s="109"/>
      <c r="G180" s="46">
        <v>0</v>
      </c>
      <c r="H180" s="46">
        <v>0</v>
      </c>
      <c r="I180" s="46">
        <v>0</v>
      </c>
      <c r="J180" s="46">
        <v>0</v>
      </c>
      <c r="K180" s="109"/>
      <c r="L180" s="109"/>
    </row>
    <row r="181" spans="1:12" x14ac:dyDescent="0.25">
      <c r="A181" s="109" t="s">
        <v>543</v>
      </c>
      <c r="B181" s="119">
        <v>44713</v>
      </c>
      <c r="C181" s="109"/>
      <c r="D181" s="109" t="s">
        <v>444</v>
      </c>
      <c r="E181" s="109"/>
      <c r="F181" s="109"/>
      <c r="G181" s="46">
        <v>0</v>
      </c>
      <c r="H181" s="123">
        <v>19621.78</v>
      </c>
      <c r="I181" s="46">
        <v>0</v>
      </c>
      <c r="J181" s="46">
        <v>0</v>
      </c>
      <c r="K181" s="109" t="s">
        <v>544</v>
      </c>
      <c r="L181" s="109" t="s">
        <v>545</v>
      </c>
    </row>
    <row r="182" spans="1:12" x14ac:dyDescent="0.25">
      <c r="A182" s="109" t="s">
        <v>546</v>
      </c>
      <c r="B182" s="119">
        <v>44713</v>
      </c>
      <c r="C182" s="109"/>
      <c r="D182" s="109" t="s">
        <v>444</v>
      </c>
      <c r="E182" s="109"/>
      <c r="F182" s="109"/>
      <c r="G182" s="46">
        <v>0</v>
      </c>
      <c r="H182" s="123">
        <v>24849.66</v>
      </c>
      <c r="I182" s="46">
        <v>0</v>
      </c>
      <c r="J182" s="46">
        <v>0</v>
      </c>
      <c r="K182" s="109" t="s">
        <v>547</v>
      </c>
      <c r="L182" s="109" t="s">
        <v>548</v>
      </c>
    </row>
    <row r="183" spans="1:12" x14ac:dyDescent="0.25">
      <c r="A183" s="109" t="s">
        <v>549</v>
      </c>
      <c r="B183" s="119">
        <v>44713</v>
      </c>
      <c r="C183" s="109"/>
      <c r="D183" s="109" t="s">
        <v>112</v>
      </c>
      <c r="E183" s="109"/>
      <c r="F183" s="109"/>
      <c r="G183" s="46">
        <v>0</v>
      </c>
      <c r="H183" s="46">
        <v>0</v>
      </c>
      <c r="I183" s="167">
        <v>6347.88</v>
      </c>
      <c r="J183" s="46">
        <v>0</v>
      </c>
      <c r="K183" s="109" t="s">
        <v>550</v>
      </c>
      <c r="L183" s="109" t="s">
        <v>551</v>
      </c>
    </row>
    <row r="184" spans="1:12" x14ac:dyDescent="0.25">
      <c r="A184" s="109" t="s">
        <v>552</v>
      </c>
      <c r="B184" s="119">
        <v>44713</v>
      </c>
      <c r="C184" s="109"/>
      <c r="D184" s="109" t="s">
        <v>104</v>
      </c>
      <c r="E184" s="109"/>
      <c r="F184" s="109"/>
      <c r="G184" s="46">
        <v>0</v>
      </c>
      <c r="H184" s="46">
        <v>0</v>
      </c>
      <c r="I184" s="167">
        <v>82049.22</v>
      </c>
      <c r="J184" s="46">
        <v>0</v>
      </c>
      <c r="K184" s="109" t="s">
        <v>553</v>
      </c>
      <c r="L184" s="109" t="s">
        <v>551</v>
      </c>
    </row>
    <row r="185" spans="1:12" x14ac:dyDescent="0.25">
      <c r="A185" s="109" t="s">
        <v>554</v>
      </c>
      <c r="B185" s="119">
        <v>44713</v>
      </c>
      <c r="C185" s="109"/>
      <c r="D185" s="109" t="s">
        <v>108</v>
      </c>
      <c r="E185" s="109"/>
      <c r="F185" s="109"/>
      <c r="G185" s="46">
        <v>0</v>
      </c>
      <c r="H185" s="46">
        <v>0</v>
      </c>
      <c r="I185" s="167">
        <v>14145.48</v>
      </c>
      <c r="J185" s="46">
        <v>0</v>
      </c>
      <c r="K185" s="109" t="s">
        <v>555</v>
      </c>
      <c r="L185" s="109" t="s">
        <v>551</v>
      </c>
    </row>
    <row r="186" spans="1:12" x14ac:dyDescent="0.25">
      <c r="A186" s="109" t="s">
        <v>556</v>
      </c>
      <c r="B186" s="119">
        <v>44713</v>
      </c>
      <c r="C186" s="109"/>
      <c r="D186" s="109" t="s">
        <v>93</v>
      </c>
      <c r="E186" s="109"/>
      <c r="F186" s="109"/>
      <c r="G186" s="46">
        <v>0</v>
      </c>
      <c r="H186" s="46">
        <v>0</v>
      </c>
      <c r="I186" s="167">
        <v>1587.24</v>
      </c>
      <c r="J186" s="46">
        <v>0</v>
      </c>
      <c r="K186" s="109" t="s">
        <v>557</v>
      </c>
      <c r="L186" s="109" t="s">
        <v>551</v>
      </c>
    </row>
    <row r="187" spans="1:12" x14ac:dyDescent="0.25">
      <c r="A187" s="109" t="s">
        <v>558</v>
      </c>
      <c r="B187" s="119">
        <v>44713</v>
      </c>
      <c r="C187" s="109"/>
      <c r="D187" s="109" t="s">
        <v>115</v>
      </c>
      <c r="E187" s="109"/>
      <c r="F187" s="109"/>
      <c r="G187" s="46">
        <v>0</v>
      </c>
      <c r="H187" s="46">
        <v>0</v>
      </c>
      <c r="I187" s="167">
        <v>1738.62</v>
      </c>
      <c r="J187" s="46">
        <v>0</v>
      </c>
      <c r="K187" s="109" t="s">
        <v>559</v>
      </c>
      <c r="L187" s="109" t="s">
        <v>560</v>
      </c>
    </row>
    <row r="188" spans="1:12" x14ac:dyDescent="0.25">
      <c r="A188" s="109" t="s">
        <v>561</v>
      </c>
      <c r="B188" s="119">
        <v>44713</v>
      </c>
      <c r="C188" s="109"/>
      <c r="D188" s="109" t="s">
        <v>118</v>
      </c>
      <c r="E188" s="109"/>
      <c r="F188" s="109"/>
      <c r="G188" s="46">
        <v>0</v>
      </c>
      <c r="H188" s="46">
        <v>0</v>
      </c>
      <c r="I188" s="167">
        <v>14157</v>
      </c>
      <c r="J188" s="46">
        <v>0</v>
      </c>
      <c r="K188" s="109" t="s">
        <v>562</v>
      </c>
      <c r="L188" s="109" t="s">
        <v>551</v>
      </c>
    </row>
    <row r="189" spans="1:12" x14ac:dyDescent="0.25">
      <c r="A189" s="109" t="s">
        <v>563</v>
      </c>
      <c r="B189" s="119">
        <v>44713</v>
      </c>
      <c r="C189" s="109"/>
      <c r="D189" s="109" t="s">
        <v>115</v>
      </c>
      <c r="E189" s="109"/>
      <c r="F189" s="109"/>
      <c r="G189" s="46">
        <v>0</v>
      </c>
      <c r="H189" s="46">
        <v>0</v>
      </c>
      <c r="I189" s="167">
        <v>9900</v>
      </c>
      <c r="J189" s="46">
        <v>0</v>
      </c>
      <c r="K189" s="109" t="s">
        <v>564</v>
      </c>
      <c r="L189" s="109" t="s">
        <v>551</v>
      </c>
    </row>
    <row r="190" spans="1:12" x14ac:dyDescent="0.25">
      <c r="A190" s="109" t="s">
        <v>565</v>
      </c>
      <c r="B190" s="119">
        <v>44713</v>
      </c>
      <c r="C190" s="109"/>
      <c r="D190" s="109" t="s">
        <v>123</v>
      </c>
      <c r="E190" s="109"/>
      <c r="F190" s="109"/>
      <c r="G190" s="46">
        <v>0</v>
      </c>
      <c r="H190" s="46">
        <v>0</v>
      </c>
      <c r="I190" s="109">
        <v>876.96</v>
      </c>
      <c r="J190" s="46">
        <v>0</v>
      </c>
      <c r="K190" s="109" t="s">
        <v>566</v>
      </c>
      <c r="L190" s="109" t="s">
        <v>551</v>
      </c>
    </row>
    <row r="191" spans="1:12" x14ac:dyDescent="0.25">
      <c r="A191" s="109" t="s">
        <v>567</v>
      </c>
      <c r="B191" s="119">
        <v>44713</v>
      </c>
      <c r="C191" s="109"/>
      <c r="D191" s="109" t="s">
        <v>127</v>
      </c>
      <c r="E191" s="109"/>
      <c r="F191" s="109"/>
      <c r="G191" s="46">
        <v>0</v>
      </c>
      <c r="H191" s="46">
        <v>0</v>
      </c>
      <c r="I191" s="109">
        <v>876.96</v>
      </c>
      <c r="J191" s="46">
        <v>0</v>
      </c>
      <c r="K191" s="109" t="s">
        <v>568</v>
      </c>
      <c r="L191" s="109" t="s">
        <v>551</v>
      </c>
    </row>
    <row r="192" spans="1:12" x14ac:dyDescent="0.25">
      <c r="A192" s="109" t="s">
        <v>569</v>
      </c>
      <c r="B192" s="119">
        <v>44713</v>
      </c>
      <c r="C192" s="109"/>
      <c r="D192" s="109" t="s">
        <v>123</v>
      </c>
      <c r="E192" s="109"/>
      <c r="F192" s="109"/>
      <c r="G192" s="46">
        <v>0</v>
      </c>
      <c r="H192" s="46">
        <v>0</v>
      </c>
      <c r="I192" s="109">
        <v>598.95000000000005</v>
      </c>
      <c r="J192" s="46">
        <v>0</v>
      </c>
      <c r="K192" s="109" t="s">
        <v>570</v>
      </c>
      <c r="L192" s="109" t="s">
        <v>551</v>
      </c>
    </row>
    <row r="193" spans="1:12" x14ac:dyDescent="0.25">
      <c r="A193" s="109" t="s">
        <v>571</v>
      </c>
      <c r="B193" s="119">
        <v>44713</v>
      </c>
      <c r="C193" s="109"/>
      <c r="D193" s="109" t="s">
        <v>132</v>
      </c>
      <c r="E193" s="109"/>
      <c r="F193" s="109"/>
      <c r="G193" s="46">
        <v>0</v>
      </c>
      <c r="H193" s="46">
        <v>0</v>
      </c>
      <c r="I193" s="167">
        <v>7015.32</v>
      </c>
      <c r="J193" s="46">
        <v>0</v>
      </c>
      <c r="K193" s="109" t="s">
        <v>572</v>
      </c>
      <c r="L193" s="109" t="s">
        <v>551</v>
      </c>
    </row>
    <row r="194" spans="1:12" x14ac:dyDescent="0.25">
      <c r="A194" s="109" t="s">
        <v>573</v>
      </c>
      <c r="B194" s="119">
        <v>44713</v>
      </c>
      <c r="C194" s="109"/>
      <c r="D194" s="109" t="s">
        <v>135</v>
      </c>
      <c r="E194" s="109"/>
      <c r="F194" s="109"/>
      <c r="G194" s="46">
        <v>0</v>
      </c>
      <c r="H194" s="46">
        <v>0</v>
      </c>
      <c r="I194" s="167">
        <v>2700</v>
      </c>
      <c r="J194" s="46">
        <v>0</v>
      </c>
      <c r="K194" s="109" t="s">
        <v>574</v>
      </c>
      <c r="L194" s="109" t="s">
        <v>551</v>
      </c>
    </row>
    <row r="195" spans="1:12" x14ac:dyDescent="0.25">
      <c r="A195" s="109" t="s">
        <v>575</v>
      </c>
      <c r="B195" s="119">
        <v>44713</v>
      </c>
      <c r="C195" s="109"/>
      <c r="D195" s="109" t="s">
        <v>138</v>
      </c>
      <c r="E195" s="109"/>
      <c r="F195" s="109"/>
      <c r="G195" s="46">
        <v>0</v>
      </c>
      <c r="H195" s="46">
        <v>0</v>
      </c>
      <c r="I195" s="167">
        <v>4900.5</v>
      </c>
      <c r="J195" s="46">
        <v>0</v>
      </c>
      <c r="K195" s="109" t="s">
        <v>576</v>
      </c>
      <c r="L195" s="109" t="s">
        <v>551</v>
      </c>
    </row>
    <row r="196" spans="1:12" x14ac:dyDescent="0.25">
      <c r="A196" s="109" t="s">
        <v>577</v>
      </c>
      <c r="B196" s="119">
        <v>44713</v>
      </c>
      <c r="C196" s="109"/>
      <c r="D196" s="109" t="s">
        <v>141</v>
      </c>
      <c r="E196" s="109"/>
      <c r="F196" s="109"/>
      <c r="G196" s="46">
        <v>0</v>
      </c>
      <c r="H196" s="46">
        <v>0</v>
      </c>
      <c r="I196" s="167">
        <v>8650.7999999999993</v>
      </c>
      <c r="J196" s="46">
        <v>0</v>
      </c>
      <c r="K196" s="109" t="s">
        <v>578</v>
      </c>
      <c r="L196" s="109" t="s">
        <v>551</v>
      </c>
    </row>
    <row r="197" spans="1:12" x14ac:dyDescent="0.25">
      <c r="A197" s="109" t="s">
        <v>579</v>
      </c>
      <c r="B197" s="119">
        <v>44713</v>
      </c>
      <c r="C197" s="109"/>
      <c r="D197" s="109" t="s">
        <v>144</v>
      </c>
      <c r="E197" s="109"/>
      <c r="F197" s="109"/>
      <c r="G197" s="46">
        <v>0</v>
      </c>
      <c r="H197" s="46">
        <v>0</v>
      </c>
      <c r="I197" s="167">
        <v>42525</v>
      </c>
      <c r="J197" s="46">
        <v>0</v>
      </c>
      <c r="K197" s="109" t="s">
        <v>580</v>
      </c>
      <c r="L197" s="109" t="s">
        <v>551</v>
      </c>
    </row>
    <row r="198" spans="1:12" x14ac:dyDescent="0.25">
      <c r="A198" s="109" t="s">
        <v>581</v>
      </c>
      <c r="B198" s="119">
        <v>44713</v>
      </c>
      <c r="C198" s="109"/>
      <c r="D198" s="109" t="s">
        <v>147</v>
      </c>
      <c r="E198" s="109"/>
      <c r="F198" s="109"/>
      <c r="G198" s="46">
        <v>0</v>
      </c>
      <c r="H198" s="46">
        <v>0</v>
      </c>
      <c r="I198" s="167">
        <v>5346</v>
      </c>
      <c r="J198" s="46">
        <v>0</v>
      </c>
      <c r="K198" s="109" t="s">
        <v>582</v>
      </c>
      <c r="L198" s="109" t="s">
        <v>551</v>
      </c>
    </row>
    <row r="199" spans="1:12" x14ac:dyDescent="0.25">
      <c r="A199" s="109" t="s">
        <v>583</v>
      </c>
      <c r="B199" s="119">
        <v>44713</v>
      </c>
      <c r="C199" s="109"/>
      <c r="D199" s="109" t="s">
        <v>150</v>
      </c>
      <c r="E199" s="109"/>
      <c r="F199" s="109"/>
      <c r="G199" s="46">
        <v>0</v>
      </c>
      <c r="H199" s="46">
        <v>0</v>
      </c>
      <c r="I199" s="167">
        <v>1651.5</v>
      </c>
      <c r="J199" s="46">
        <v>0</v>
      </c>
      <c r="K199" s="109" t="s">
        <v>584</v>
      </c>
      <c r="L199" s="109" t="s">
        <v>551</v>
      </c>
    </row>
    <row r="200" spans="1:12" x14ac:dyDescent="0.25">
      <c r="A200" s="109" t="s">
        <v>585</v>
      </c>
      <c r="B200" s="119">
        <v>44713</v>
      </c>
      <c r="C200" s="109"/>
      <c r="D200" s="109" t="s">
        <v>153</v>
      </c>
      <c r="E200" s="109"/>
      <c r="F200" s="109"/>
      <c r="G200" s="46">
        <v>0</v>
      </c>
      <c r="H200" s="46">
        <v>0</v>
      </c>
      <c r="I200" s="167">
        <v>2970</v>
      </c>
      <c r="J200" s="46">
        <v>0</v>
      </c>
      <c r="K200" s="109" t="s">
        <v>586</v>
      </c>
      <c r="L200" s="109" t="s">
        <v>551</v>
      </c>
    </row>
    <row r="201" spans="1:12" x14ac:dyDescent="0.25">
      <c r="A201" s="109" t="s">
        <v>587</v>
      </c>
      <c r="B201" s="119">
        <v>44713</v>
      </c>
      <c r="C201" s="109"/>
      <c r="D201" s="109" t="s">
        <v>147</v>
      </c>
      <c r="E201" s="109"/>
      <c r="F201" s="109"/>
      <c r="G201" s="46">
        <v>0</v>
      </c>
      <c r="H201" s="46">
        <v>0</v>
      </c>
      <c r="I201" s="167">
        <v>3693.6</v>
      </c>
      <c r="J201" s="46">
        <v>0</v>
      </c>
      <c r="K201" s="109" t="s">
        <v>588</v>
      </c>
      <c r="L201" s="109" t="s">
        <v>589</v>
      </c>
    </row>
    <row r="202" spans="1:12" x14ac:dyDescent="0.25">
      <c r="A202" s="109" t="s">
        <v>590</v>
      </c>
      <c r="B202" s="119">
        <v>44713</v>
      </c>
      <c r="C202" s="109"/>
      <c r="D202" s="109" t="s">
        <v>160</v>
      </c>
      <c r="E202" s="109"/>
      <c r="F202" s="109"/>
      <c r="G202" s="46">
        <v>0</v>
      </c>
      <c r="H202" s="46">
        <v>0</v>
      </c>
      <c r="I202" s="167">
        <v>1217.7</v>
      </c>
      <c r="J202" s="46">
        <v>0</v>
      </c>
      <c r="K202" s="109" t="s">
        <v>591</v>
      </c>
      <c r="L202" s="109" t="s">
        <v>551</v>
      </c>
    </row>
    <row r="203" spans="1:12" x14ac:dyDescent="0.25">
      <c r="A203" s="109" t="s">
        <v>592</v>
      </c>
      <c r="B203" s="119">
        <v>44713</v>
      </c>
      <c r="C203" s="109"/>
      <c r="D203" s="109" t="s">
        <v>593</v>
      </c>
      <c r="E203" s="109"/>
      <c r="F203" s="109"/>
      <c r="G203" s="46">
        <v>0</v>
      </c>
      <c r="H203" s="46">
        <v>0</v>
      </c>
      <c r="I203" s="167">
        <v>2700</v>
      </c>
      <c r="J203" s="46">
        <v>0</v>
      </c>
      <c r="K203" s="109" t="s">
        <v>594</v>
      </c>
      <c r="L203" s="109" t="s">
        <v>551</v>
      </c>
    </row>
    <row r="204" spans="1:12" x14ac:dyDescent="0.25">
      <c r="A204" s="109" t="s">
        <v>595</v>
      </c>
      <c r="B204" s="119">
        <v>44713</v>
      </c>
      <c r="C204" s="109"/>
      <c r="D204" s="109" t="s">
        <v>163</v>
      </c>
      <c r="E204" s="109"/>
      <c r="F204" s="109"/>
      <c r="G204" s="46">
        <v>0</v>
      </c>
      <c r="H204" s="46">
        <v>0</v>
      </c>
      <c r="I204" s="109">
        <v>306</v>
      </c>
      <c r="J204" s="46">
        <v>0</v>
      </c>
      <c r="K204" s="109" t="s">
        <v>596</v>
      </c>
      <c r="L204" s="109" t="s">
        <v>597</v>
      </c>
    </row>
    <row r="205" spans="1:12" x14ac:dyDescent="0.25">
      <c r="A205" s="109" t="s">
        <v>598</v>
      </c>
      <c r="B205" s="119">
        <v>44713</v>
      </c>
      <c r="C205" s="109"/>
      <c r="D205" s="109" t="s">
        <v>163</v>
      </c>
      <c r="E205" s="109"/>
      <c r="F205" s="109"/>
      <c r="G205" s="46">
        <v>0</v>
      </c>
      <c r="H205" s="46">
        <v>0</v>
      </c>
      <c r="I205" s="109">
        <v>478.8</v>
      </c>
      <c r="J205" s="46">
        <v>0</v>
      </c>
      <c r="K205" s="109" t="s">
        <v>599</v>
      </c>
      <c r="L205" s="109" t="s">
        <v>551</v>
      </c>
    </row>
    <row r="206" spans="1:12" x14ac:dyDescent="0.25">
      <c r="A206" s="109" t="s">
        <v>600</v>
      </c>
      <c r="B206" s="119">
        <v>44713</v>
      </c>
      <c r="C206" s="109"/>
      <c r="D206" s="109" t="s">
        <v>89</v>
      </c>
      <c r="E206" s="109"/>
      <c r="F206" s="109"/>
      <c r="G206" s="46">
        <v>0</v>
      </c>
      <c r="H206" s="120">
        <v>139.05000000000001</v>
      </c>
      <c r="I206" s="46">
        <v>0</v>
      </c>
      <c r="J206" s="46">
        <v>0</v>
      </c>
      <c r="K206" s="109" t="s">
        <v>601</v>
      </c>
      <c r="L206" s="109" t="s">
        <v>602</v>
      </c>
    </row>
    <row r="207" spans="1:12" x14ac:dyDescent="0.25">
      <c r="A207" s="109" t="s">
        <v>603</v>
      </c>
      <c r="B207" s="119">
        <v>44714</v>
      </c>
      <c r="C207" s="109"/>
      <c r="D207" s="109" t="s">
        <v>604</v>
      </c>
      <c r="E207" s="109"/>
      <c r="F207" s="109"/>
      <c r="G207" s="46">
        <v>0</v>
      </c>
      <c r="H207" s="123">
        <v>1012.5</v>
      </c>
      <c r="I207" s="46">
        <v>0</v>
      </c>
      <c r="J207" s="46">
        <v>0</v>
      </c>
      <c r="K207" s="109" t="s">
        <v>605</v>
      </c>
      <c r="L207" s="109" t="s">
        <v>606</v>
      </c>
    </row>
    <row r="208" spans="1:12" x14ac:dyDescent="0.25">
      <c r="A208" s="109" t="s">
        <v>607</v>
      </c>
      <c r="B208" s="119">
        <v>44715</v>
      </c>
      <c r="C208" s="109"/>
      <c r="D208" s="109" t="s">
        <v>608</v>
      </c>
      <c r="E208" s="109"/>
      <c r="F208" s="109"/>
      <c r="G208" s="46">
        <v>0</v>
      </c>
      <c r="H208" s="120">
        <v>338.5</v>
      </c>
      <c r="I208" s="46">
        <v>0</v>
      </c>
      <c r="J208" s="46">
        <v>0</v>
      </c>
      <c r="K208" s="109" t="s">
        <v>609</v>
      </c>
      <c r="L208" s="109" t="s">
        <v>610</v>
      </c>
    </row>
    <row r="209" spans="1:12" x14ac:dyDescent="0.25">
      <c r="A209" s="125" t="s">
        <v>611</v>
      </c>
      <c r="B209" s="131">
        <v>44715</v>
      </c>
      <c r="C209" s="132"/>
      <c r="D209" s="125" t="s">
        <v>85</v>
      </c>
      <c r="E209" s="203"/>
      <c r="F209" s="204"/>
      <c r="G209" s="46">
        <v>0</v>
      </c>
      <c r="H209" s="120">
        <v>156.36000000000001</v>
      </c>
      <c r="I209" s="46">
        <v>0</v>
      </c>
      <c r="J209" s="46">
        <v>0</v>
      </c>
      <c r="K209" s="109" t="s">
        <v>612</v>
      </c>
      <c r="L209" s="109" t="s">
        <v>613</v>
      </c>
    </row>
    <row r="210" spans="1:12" x14ac:dyDescent="0.25">
      <c r="A210" s="109" t="s">
        <v>614</v>
      </c>
      <c r="B210" s="119">
        <v>44715</v>
      </c>
      <c r="C210" s="109"/>
      <c r="D210" s="109" t="s">
        <v>615</v>
      </c>
      <c r="E210" s="109"/>
      <c r="F210" s="122"/>
      <c r="G210" s="46">
        <v>0</v>
      </c>
      <c r="H210" s="120">
        <v>375</v>
      </c>
      <c r="I210" s="46">
        <v>0</v>
      </c>
      <c r="J210" s="46">
        <v>0</v>
      </c>
      <c r="K210" s="109" t="s">
        <v>616</v>
      </c>
      <c r="L210" s="109" t="s">
        <v>617</v>
      </c>
    </row>
    <row r="211" spans="1:12" x14ac:dyDescent="0.25">
      <c r="A211" s="109" t="s">
        <v>618</v>
      </c>
      <c r="B211" s="119">
        <v>44715</v>
      </c>
      <c r="C211" s="109"/>
      <c r="D211" s="109" t="s">
        <v>201</v>
      </c>
      <c r="E211" s="109"/>
      <c r="F211" s="122"/>
      <c r="G211" s="46">
        <v>0</v>
      </c>
      <c r="H211" s="123">
        <v>6807</v>
      </c>
      <c r="I211" s="46">
        <v>0</v>
      </c>
      <c r="J211" s="46">
        <v>0</v>
      </c>
      <c r="K211" s="109" t="s">
        <v>619</v>
      </c>
      <c r="L211" s="109" t="s">
        <v>620</v>
      </c>
    </row>
    <row r="212" spans="1:12" x14ac:dyDescent="0.25">
      <c r="A212" s="128" t="s">
        <v>621</v>
      </c>
      <c r="B212" s="205">
        <v>44715</v>
      </c>
      <c r="C212" s="206">
        <v>44743</v>
      </c>
      <c r="D212" s="128" t="s">
        <v>351</v>
      </c>
      <c r="E212" s="128">
        <v>479</v>
      </c>
      <c r="F212" s="207"/>
      <c r="G212" s="208">
        <v>0</v>
      </c>
      <c r="H212" s="128">
        <v>0</v>
      </c>
      <c r="I212" s="127">
        <v>0</v>
      </c>
      <c r="J212" s="127">
        <v>0</v>
      </c>
      <c r="K212" s="122" t="s">
        <v>622</v>
      </c>
      <c r="L212" s="122" t="s">
        <v>623</v>
      </c>
    </row>
    <row r="213" spans="1:12" x14ac:dyDescent="0.25">
      <c r="A213" s="109" t="s">
        <v>624</v>
      </c>
      <c r="B213" s="119">
        <v>44715</v>
      </c>
      <c r="C213" s="109"/>
      <c r="D213" s="109" t="s">
        <v>485</v>
      </c>
      <c r="E213" s="109"/>
      <c r="F213" s="122"/>
      <c r="G213" s="46">
        <v>0</v>
      </c>
      <c r="H213" s="120">
        <v>16</v>
      </c>
      <c r="I213" s="46">
        <v>0</v>
      </c>
      <c r="J213" s="46">
        <v>0</v>
      </c>
      <c r="K213" s="109" t="s">
        <v>625</v>
      </c>
      <c r="L213" s="109" t="s">
        <v>626</v>
      </c>
    </row>
    <row r="214" spans="1:12" x14ac:dyDescent="0.25">
      <c r="A214" s="109" t="s">
        <v>627</v>
      </c>
      <c r="B214" s="119">
        <v>44715</v>
      </c>
      <c r="C214" s="109"/>
      <c r="D214" s="109" t="s">
        <v>201</v>
      </c>
      <c r="E214" s="109"/>
      <c r="F214" s="122"/>
      <c r="G214" s="46">
        <v>0</v>
      </c>
      <c r="H214" s="123">
        <v>1985</v>
      </c>
      <c r="I214" s="46">
        <v>0</v>
      </c>
      <c r="J214" s="46">
        <v>0</v>
      </c>
      <c r="K214" s="109" t="s">
        <v>628</v>
      </c>
      <c r="L214" s="109" t="s">
        <v>629</v>
      </c>
    </row>
    <row r="215" spans="1:12" x14ac:dyDescent="0.25">
      <c r="A215" s="109" t="s">
        <v>630</v>
      </c>
      <c r="B215" s="119">
        <v>44716</v>
      </c>
      <c r="C215" s="109"/>
      <c r="D215" s="109" t="s">
        <v>631</v>
      </c>
      <c r="E215" s="109"/>
      <c r="F215" s="122"/>
      <c r="G215" s="46">
        <v>0</v>
      </c>
      <c r="H215" s="123">
        <v>11466</v>
      </c>
      <c r="I215" s="46">
        <v>0</v>
      </c>
      <c r="J215" s="46">
        <v>0</v>
      </c>
      <c r="K215" s="109" t="s">
        <v>632</v>
      </c>
      <c r="L215" s="109" t="s">
        <v>633</v>
      </c>
    </row>
    <row r="216" spans="1:12" x14ac:dyDescent="0.25">
      <c r="A216" s="109" t="s">
        <v>630</v>
      </c>
      <c r="B216" s="119">
        <v>44716</v>
      </c>
      <c r="C216" s="109"/>
      <c r="D216" s="109" t="s">
        <v>631</v>
      </c>
      <c r="E216" s="109"/>
      <c r="F216" s="122"/>
      <c r="G216" s="46">
        <v>0</v>
      </c>
      <c r="H216" s="123">
        <v>1658.07</v>
      </c>
      <c r="I216" s="46">
        <v>0</v>
      </c>
      <c r="J216" s="46">
        <v>0</v>
      </c>
      <c r="K216" s="109" t="s">
        <v>634</v>
      </c>
      <c r="L216" s="109" t="s">
        <v>633</v>
      </c>
    </row>
    <row r="217" spans="1:12" x14ac:dyDescent="0.25">
      <c r="A217" s="109" t="s">
        <v>630</v>
      </c>
      <c r="B217" s="119">
        <v>44716</v>
      </c>
      <c r="C217" s="109"/>
      <c r="D217" s="109" t="s">
        <v>631</v>
      </c>
      <c r="E217" s="109"/>
      <c r="F217" s="122"/>
      <c r="G217" s="46">
        <v>0</v>
      </c>
      <c r="H217" s="123">
        <v>14141.07</v>
      </c>
      <c r="I217" s="46">
        <v>0</v>
      </c>
      <c r="J217" s="46">
        <v>0</v>
      </c>
      <c r="K217" s="109" t="s">
        <v>635</v>
      </c>
      <c r="L217" s="109" t="s">
        <v>633</v>
      </c>
    </row>
    <row r="218" spans="1:12" x14ac:dyDescent="0.25">
      <c r="A218" s="109" t="s">
        <v>636</v>
      </c>
      <c r="B218" s="119">
        <v>44718</v>
      </c>
      <c r="C218" s="109"/>
      <c r="D218" s="109" t="s">
        <v>359</v>
      </c>
      <c r="E218" s="109"/>
      <c r="F218" s="122"/>
      <c r="G218" s="46">
        <v>0</v>
      </c>
      <c r="H218" s="123">
        <v>36633.599999999999</v>
      </c>
      <c r="I218" s="46">
        <v>0</v>
      </c>
      <c r="J218" s="46">
        <v>0</v>
      </c>
      <c r="K218" s="109" t="s">
        <v>637</v>
      </c>
      <c r="L218" s="109" t="s">
        <v>638</v>
      </c>
    </row>
    <row r="219" spans="1:12" x14ac:dyDescent="0.25">
      <c r="A219" s="109" t="s">
        <v>636</v>
      </c>
      <c r="B219" s="119">
        <v>44718</v>
      </c>
      <c r="C219" s="109"/>
      <c r="D219" s="109" t="s">
        <v>359</v>
      </c>
      <c r="E219" s="109"/>
      <c r="F219" s="122"/>
      <c r="G219" s="46">
        <v>0</v>
      </c>
      <c r="H219" s="123">
        <v>7822.8</v>
      </c>
      <c r="I219" s="46">
        <v>0</v>
      </c>
      <c r="J219" s="46">
        <v>0</v>
      </c>
      <c r="K219" s="109" t="s">
        <v>639</v>
      </c>
      <c r="L219" s="109" t="s">
        <v>638</v>
      </c>
    </row>
    <row r="220" spans="1:12" x14ac:dyDescent="0.25">
      <c r="A220" s="109" t="s">
        <v>640</v>
      </c>
      <c r="B220" s="119">
        <v>44718</v>
      </c>
      <c r="C220" s="109"/>
      <c r="D220" s="109" t="s">
        <v>641</v>
      </c>
      <c r="E220" s="109"/>
      <c r="F220" s="122"/>
      <c r="G220" s="46">
        <v>0</v>
      </c>
      <c r="H220" s="120">
        <v>582.12</v>
      </c>
      <c r="I220" s="46">
        <v>0</v>
      </c>
      <c r="J220" s="46">
        <v>0</v>
      </c>
      <c r="K220" s="109" t="s">
        <v>642</v>
      </c>
      <c r="L220" s="109" t="s">
        <v>643</v>
      </c>
    </row>
    <row r="221" spans="1:12" x14ac:dyDescent="0.25">
      <c r="A221" s="109" t="s">
        <v>640</v>
      </c>
      <c r="B221" s="119">
        <v>44718</v>
      </c>
      <c r="C221" s="109"/>
      <c r="D221" s="109" t="s">
        <v>641</v>
      </c>
      <c r="E221" s="109"/>
      <c r="F221" s="122"/>
      <c r="G221" s="46">
        <v>0</v>
      </c>
      <c r="H221" s="123">
        <v>4052.16</v>
      </c>
      <c r="I221" s="46">
        <v>0</v>
      </c>
      <c r="J221" s="46">
        <v>0</v>
      </c>
      <c r="K221" s="109" t="s">
        <v>644</v>
      </c>
      <c r="L221" s="109" t="s">
        <v>643</v>
      </c>
    </row>
    <row r="222" spans="1:12" x14ac:dyDescent="0.25">
      <c r="A222" s="109" t="s">
        <v>645</v>
      </c>
      <c r="B222" s="119">
        <v>44719</v>
      </c>
      <c r="C222" s="109"/>
      <c r="D222" s="109" t="s">
        <v>646</v>
      </c>
      <c r="E222" s="109"/>
      <c r="F222" s="122"/>
      <c r="G222" s="46">
        <v>0</v>
      </c>
      <c r="H222" s="123">
        <v>7722</v>
      </c>
      <c r="I222" s="46">
        <v>0</v>
      </c>
      <c r="J222" s="46">
        <v>0</v>
      </c>
      <c r="K222" s="109" t="s">
        <v>647</v>
      </c>
      <c r="L222" s="109" t="s">
        <v>648</v>
      </c>
    </row>
    <row r="223" spans="1:12" x14ac:dyDescent="0.25">
      <c r="A223" s="109" t="s">
        <v>649</v>
      </c>
      <c r="B223" s="119">
        <v>44719</v>
      </c>
      <c r="C223" s="109"/>
      <c r="D223" s="109" t="s">
        <v>646</v>
      </c>
      <c r="E223" s="109"/>
      <c r="F223" s="122"/>
      <c r="G223" s="46">
        <v>0</v>
      </c>
      <c r="H223" s="123">
        <v>99846</v>
      </c>
      <c r="I223" s="46">
        <v>0</v>
      </c>
      <c r="J223" s="46">
        <v>0</v>
      </c>
      <c r="K223" s="109" t="s">
        <v>650</v>
      </c>
      <c r="L223" s="109" t="s">
        <v>651</v>
      </c>
    </row>
    <row r="224" spans="1:12" x14ac:dyDescent="0.25">
      <c r="A224" s="109" t="s">
        <v>652</v>
      </c>
      <c r="B224" s="119">
        <v>44719</v>
      </c>
      <c r="C224" s="109"/>
      <c r="D224" s="109" t="s">
        <v>485</v>
      </c>
      <c r="E224" s="109"/>
      <c r="F224" s="122"/>
      <c r="G224" s="46">
        <v>0</v>
      </c>
      <c r="H224" s="120">
        <v>79.22</v>
      </c>
      <c r="I224" s="46">
        <v>0</v>
      </c>
      <c r="J224" s="46">
        <v>0</v>
      </c>
      <c r="K224" s="109" t="s">
        <v>653</v>
      </c>
      <c r="L224" s="109" t="s">
        <v>654</v>
      </c>
    </row>
    <row r="225" spans="1:12" x14ac:dyDescent="0.25">
      <c r="A225" s="109" t="s">
        <v>655</v>
      </c>
      <c r="B225" s="119">
        <v>44720</v>
      </c>
      <c r="C225" s="109"/>
      <c r="D225" s="109" t="s">
        <v>656</v>
      </c>
      <c r="E225" s="109"/>
      <c r="F225" s="122"/>
      <c r="G225" s="46">
        <v>0</v>
      </c>
      <c r="H225" s="123">
        <v>3075.84</v>
      </c>
      <c r="I225" s="46">
        <v>0</v>
      </c>
      <c r="J225" s="46">
        <v>0</v>
      </c>
      <c r="K225" s="109" t="s">
        <v>657</v>
      </c>
      <c r="L225" s="109" t="s">
        <v>658</v>
      </c>
    </row>
    <row r="226" spans="1:12" x14ac:dyDescent="0.25">
      <c r="A226" s="109" t="s">
        <v>655</v>
      </c>
      <c r="B226" s="119">
        <v>44720</v>
      </c>
      <c r="C226" s="109"/>
      <c r="D226" s="109" t="s">
        <v>656</v>
      </c>
      <c r="E226" s="109"/>
      <c r="F226" s="122"/>
      <c r="G226" s="46">
        <v>0</v>
      </c>
      <c r="H226" s="123">
        <v>41824.980000000003</v>
      </c>
      <c r="I226" s="46">
        <v>0</v>
      </c>
      <c r="J226" s="46">
        <v>0</v>
      </c>
      <c r="K226" s="109" t="s">
        <v>659</v>
      </c>
      <c r="L226" s="109" t="s">
        <v>658</v>
      </c>
    </row>
    <row r="227" spans="1:12" x14ac:dyDescent="0.25">
      <c r="A227" s="109" t="s">
        <v>655</v>
      </c>
      <c r="B227" s="119">
        <v>44720</v>
      </c>
      <c r="C227" s="109"/>
      <c r="D227" s="109" t="s">
        <v>656</v>
      </c>
      <c r="E227" s="109"/>
      <c r="F227" s="122"/>
      <c r="G227" s="46">
        <v>0</v>
      </c>
      <c r="H227" s="120">
        <v>188.37</v>
      </c>
      <c r="I227" s="46">
        <v>0</v>
      </c>
      <c r="J227" s="46">
        <v>0</v>
      </c>
      <c r="K227" s="109" t="s">
        <v>660</v>
      </c>
      <c r="L227" s="109" t="s">
        <v>658</v>
      </c>
    </row>
    <row r="228" spans="1:12" x14ac:dyDescent="0.25">
      <c r="A228" s="109" t="s">
        <v>661</v>
      </c>
      <c r="B228" s="119">
        <v>44722</v>
      </c>
      <c r="C228" s="109"/>
      <c r="D228" s="109" t="s">
        <v>455</v>
      </c>
      <c r="E228" s="109"/>
      <c r="F228" s="122"/>
      <c r="G228" s="46">
        <v>0</v>
      </c>
      <c r="H228" s="46">
        <v>0</v>
      </c>
      <c r="I228" s="167">
        <v>29265</v>
      </c>
      <c r="J228" s="46">
        <v>0</v>
      </c>
      <c r="K228" s="109" t="s">
        <v>662</v>
      </c>
      <c r="L228" s="109"/>
    </row>
    <row r="229" spans="1:12" x14ac:dyDescent="0.25">
      <c r="A229" s="109" t="s">
        <v>661</v>
      </c>
      <c r="B229" s="119">
        <v>44722</v>
      </c>
      <c r="C229" s="109"/>
      <c r="D229" s="109" t="s">
        <v>455</v>
      </c>
      <c r="E229" s="109"/>
      <c r="F229" s="122"/>
      <c r="G229" s="46">
        <v>0</v>
      </c>
      <c r="H229" s="46">
        <v>0</v>
      </c>
      <c r="I229" s="167">
        <v>69296</v>
      </c>
      <c r="J229" s="46">
        <v>0</v>
      </c>
      <c r="K229" s="109" t="s">
        <v>663</v>
      </c>
      <c r="L229" s="109"/>
    </row>
    <row r="230" spans="1:12" x14ac:dyDescent="0.25">
      <c r="A230" s="109" t="s">
        <v>661</v>
      </c>
      <c r="B230" s="119">
        <v>44722</v>
      </c>
      <c r="C230" s="109"/>
      <c r="D230" s="109" t="s">
        <v>455</v>
      </c>
      <c r="E230" s="109"/>
      <c r="F230" s="122"/>
      <c r="G230" s="46">
        <v>0</v>
      </c>
      <c r="H230" s="46">
        <v>0</v>
      </c>
      <c r="I230" s="167">
        <v>1037</v>
      </c>
      <c r="J230" s="46">
        <v>0</v>
      </c>
      <c r="K230" s="109" t="s">
        <v>664</v>
      </c>
      <c r="L230" s="109"/>
    </row>
    <row r="231" spans="1:12" x14ac:dyDescent="0.25">
      <c r="A231" s="109" t="s">
        <v>661</v>
      </c>
      <c r="B231" s="119">
        <v>44722</v>
      </c>
      <c r="C231" s="109"/>
      <c r="D231" s="109" t="s">
        <v>455</v>
      </c>
      <c r="E231" s="109"/>
      <c r="F231" s="122"/>
      <c r="G231" s="46">
        <v>0</v>
      </c>
      <c r="H231" s="46">
        <v>0</v>
      </c>
      <c r="I231" s="167">
        <v>43048</v>
      </c>
      <c r="J231" s="46">
        <v>0</v>
      </c>
      <c r="K231" s="109" t="s">
        <v>665</v>
      </c>
      <c r="L231" s="109"/>
    </row>
    <row r="232" spans="1:12" x14ac:dyDescent="0.25">
      <c r="A232" s="109" t="s">
        <v>661</v>
      </c>
      <c r="B232" s="119">
        <v>44722</v>
      </c>
      <c r="C232" s="109"/>
      <c r="D232" s="109" t="s">
        <v>455</v>
      </c>
      <c r="E232" s="109"/>
      <c r="F232" s="122"/>
      <c r="G232" s="46">
        <v>0</v>
      </c>
      <c r="H232" s="46">
        <v>0</v>
      </c>
      <c r="I232" s="167">
        <v>36553</v>
      </c>
      <c r="J232" s="46">
        <v>0</v>
      </c>
      <c r="K232" s="109" t="s">
        <v>666</v>
      </c>
      <c r="L232" s="109"/>
    </row>
    <row r="233" spans="1:12" x14ac:dyDescent="0.25">
      <c r="A233" s="109" t="s">
        <v>661</v>
      </c>
      <c r="B233" s="119">
        <v>44722</v>
      </c>
      <c r="C233" s="109"/>
      <c r="D233" s="109" t="s">
        <v>455</v>
      </c>
      <c r="E233" s="109"/>
      <c r="F233" s="122"/>
      <c r="G233" s="46">
        <v>0</v>
      </c>
      <c r="H233" s="46">
        <v>0</v>
      </c>
      <c r="I233" s="167">
        <v>1306</v>
      </c>
      <c r="J233" s="46">
        <v>0</v>
      </c>
      <c r="K233" s="109" t="s">
        <v>667</v>
      </c>
      <c r="L233" s="109"/>
    </row>
    <row r="234" spans="1:12" x14ac:dyDescent="0.25">
      <c r="A234" s="109" t="s">
        <v>661</v>
      </c>
      <c r="B234" s="119">
        <v>44722</v>
      </c>
      <c r="C234" s="109"/>
      <c r="D234" s="109" t="s">
        <v>455</v>
      </c>
      <c r="E234" s="109"/>
      <c r="F234" s="122"/>
      <c r="G234" s="46">
        <v>0</v>
      </c>
      <c r="H234" s="46">
        <v>0</v>
      </c>
      <c r="I234" s="167">
        <v>3079</v>
      </c>
      <c r="J234" s="46">
        <v>0</v>
      </c>
      <c r="K234" s="109" t="s">
        <v>668</v>
      </c>
      <c r="L234" s="109"/>
    </row>
    <row r="235" spans="1:12" x14ac:dyDescent="0.25">
      <c r="A235" s="109" t="s">
        <v>669</v>
      </c>
      <c r="B235" s="119">
        <v>44722</v>
      </c>
      <c r="C235" s="109"/>
      <c r="D235" s="109" t="s">
        <v>455</v>
      </c>
      <c r="E235" s="109"/>
      <c r="F235" s="122"/>
      <c r="G235" s="46">
        <v>0</v>
      </c>
      <c r="H235" s="46">
        <v>0</v>
      </c>
      <c r="I235" s="167">
        <v>54915</v>
      </c>
      <c r="J235" s="46">
        <v>0</v>
      </c>
      <c r="K235" s="109" t="s">
        <v>670</v>
      </c>
      <c r="L235" s="109"/>
    </row>
    <row r="236" spans="1:12" x14ac:dyDescent="0.25">
      <c r="A236" s="109" t="s">
        <v>671</v>
      </c>
      <c r="B236" s="119">
        <v>44722</v>
      </c>
      <c r="C236" s="109"/>
      <c r="D236" s="109" t="s">
        <v>455</v>
      </c>
      <c r="E236" s="109"/>
      <c r="F236" s="122"/>
      <c r="G236" s="46">
        <v>0</v>
      </c>
      <c r="H236" s="46">
        <v>0</v>
      </c>
      <c r="I236" s="167">
        <v>4534</v>
      </c>
      <c r="J236" s="46">
        <v>0</v>
      </c>
      <c r="K236" s="109" t="s">
        <v>672</v>
      </c>
      <c r="L236" s="109"/>
    </row>
    <row r="237" spans="1:12" x14ac:dyDescent="0.25">
      <c r="A237" s="109" t="s">
        <v>671</v>
      </c>
      <c r="B237" s="119">
        <v>44722</v>
      </c>
      <c r="C237" s="109"/>
      <c r="D237" s="109" t="s">
        <v>455</v>
      </c>
      <c r="E237" s="109"/>
      <c r="F237" s="122"/>
      <c r="G237" s="46">
        <v>0</v>
      </c>
      <c r="H237" s="46">
        <v>0</v>
      </c>
      <c r="I237" s="167">
        <v>2106</v>
      </c>
      <c r="J237" s="46">
        <v>0</v>
      </c>
      <c r="K237" s="109" t="s">
        <v>673</v>
      </c>
      <c r="L237" s="109"/>
    </row>
    <row r="238" spans="1:12" x14ac:dyDescent="0.25">
      <c r="A238" s="109" t="s">
        <v>671</v>
      </c>
      <c r="B238" s="119">
        <v>44722</v>
      </c>
      <c r="C238" s="109"/>
      <c r="D238" s="109" t="s">
        <v>455</v>
      </c>
      <c r="E238" s="109"/>
      <c r="F238" s="122"/>
      <c r="G238" s="46">
        <v>0</v>
      </c>
      <c r="H238" s="46">
        <v>0</v>
      </c>
      <c r="I238" s="167">
        <v>2665</v>
      </c>
      <c r="J238" s="46">
        <v>0</v>
      </c>
      <c r="K238" s="109" t="s">
        <v>674</v>
      </c>
      <c r="L238" s="109"/>
    </row>
    <row r="239" spans="1:12" x14ac:dyDescent="0.25">
      <c r="A239" s="109" t="s">
        <v>675</v>
      </c>
      <c r="B239" s="119">
        <v>44722</v>
      </c>
      <c r="C239" s="109"/>
      <c r="D239" s="109" t="s">
        <v>676</v>
      </c>
      <c r="E239" s="109"/>
      <c r="F239" s="122"/>
      <c r="G239" s="46">
        <v>0</v>
      </c>
      <c r="H239" s="46">
        <v>0</v>
      </c>
      <c r="I239" s="167">
        <v>61736</v>
      </c>
      <c r="J239" s="46">
        <v>0</v>
      </c>
      <c r="K239" s="109" t="s">
        <v>677</v>
      </c>
      <c r="L239" s="109"/>
    </row>
    <row r="240" spans="1:12" x14ac:dyDescent="0.25">
      <c r="A240" s="109" t="s">
        <v>678</v>
      </c>
      <c r="B240" s="119">
        <v>44722</v>
      </c>
      <c r="C240" s="109"/>
      <c r="D240" s="109" t="s">
        <v>676</v>
      </c>
      <c r="E240" s="109"/>
      <c r="F240" s="122"/>
      <c r="G240" s="46">
        <v>0</v>
      </c>
      <c r="H240" s="46">
        <v>0</v>
      </c>
      <c r="I240" s="109">
        <v>464</v>
      </c>
      <c r="J240" s="46">
        <v>0</v>
      </c>
      <c r="K240" s="109" t="s">
        <v>679</v>
      </c>
      <c r="L240" s="109"/>
    </row>
    <row r="241" spans="1:12" x14ac:dyDescent="0.25">
      <c r="A241" s="109" t="s">
        <v>678</v>
      </c>
      <c r="B241" s="119">
        <v>44722</v>
      </c>
      <c r="C241" s="109"/>
      <c r="D241" s="109" t="s">
        <v>676</v>
      </c>
      <c r="E241" s="109"/>
      <c r="F241" s="122"/>
      <c r="G241" s="46">
        <v>0</v>
      </c>
      <c r="H241" s="46">
        <v>0</v>
      </c>
      <c r="I241" s="167">
        <v>22987</v>
      </c>
      <c r="J241" s="46">
        <v>0</v>
      </c>
      <c r="K241" s="109" t="s">
        <v>680</v>
      </c>
      <c r="L241" s="109"/>
    </row>
    <row r="242" spans="1:12" x14ac:dyDescent="0.25">
      <c r="A242" s="109" t="s">
        <v>678</v>
      </c>
      <c r="B242" s="119">
        <v>44722</v>
      </c>
      <c r="C242" s="109"/>
      <c r="D242" s="109" t="s">
        <v>676</v>
      </c>
      <c r="E242" s="109"/>
      <c r="F242" s="122"/>
      <c r="G242" s="46">
        <v>0</v>
      </c>
      <c r="H242" s="46">
        <v>0</v>
      </c>
      <c r="I242" s="167">
        <v>28907</v>
      </c>
      <c r="J242" s="46">
        <v>0</v>
      </c>
      <c r="K242" s="109" t="s">
        <v>681</v>
      </c>
      <c r="L242" s="109"/>
    </row>
    <row r="243" spans="1:12" x14ac:dyDescent="0.25">
      <c r="A243" s="109" t="s">
        <v>678</v>
      </c>
      <c r="B243" s="119">
        <v>44722</v>
      </c>
      <c r="C243" s="109"/>
      <c r="D243" s="109" t="s">
        <v>676</v>
      </c>
      <c r="E243" s="109"/>
      <c r="F243" s="122"/>
      <c r="G243" s="46">
        <v>0</v>
      </c>
      <c r="H243" s="46">
        <v>0</v>
      </c>
      <c r="I243" s="167">
        <v>56299</v>
      </c>
      <c r="J243" s="46">
        <v>0</v>
      </c>
      <c r="K243" s="109" t="s">
        <v>682</v>
      </c>
      <c r="L243" s="109"/>
    </row>
    <row r="244" spans="1:12" x14ac:dyDescent="0.25">
      <c r="A244" s="109" t="s">
        <v>683</v>
      </c>
      <c r="B244" s="119">
        <v>44725</v>
      </c>
      <c r="C244" s="109"/>
      <c r="D244" s="109" t="s">
        <v>656</v>
      </c>
      <c r="E244" s="109"/>
      <c r="F244" s="122"/>
      <c r="G244" s="46">
        <v>0</v>
      </c>
      <c r="H244" s="123">
        <v>4279.5</v>
      </c>
      <c r="I244" s="46">
        <v>0</v>
      </c>
      <c r="J244" s="46">
        <v>0</v>
      </c>
      <c r="K244" s="109" t="s">
        <v>684</v>
      </c>
      <c r="L244" s="109" t="s">
        <v>685</v>
      </c>
    </row>
    <row r="245" spans="1:12" x14ac:dyDescent="0.25">
      <c r="A245" s="109" t="s">
        <v>683</v>
      </c>
      <c r="B245" s="119">
        <v>44725</v>
      </c>
      <c r="C245" s="109"/>
      <c r="D245" s="109" t="s">
        <v>656</v>
      </c>
      <c r="E245" s="109"/>
      <c r="F245" s="122"/>
      <c r="G245" s="46">
        <v>0</v>
      </c>
      <c r="H245" s="123">
        <v>10333.44</v>
      </c>
      <c r="I245" s="46">
        <v>0</v>
      </c>
      <c r="J245" s="46">
        <v>0</v>
      </c>
      <c r="K245" s="109" t="s">
        <v>686</v>
      </c>
      <c r="L245" s="109" t="s">
        <v>685</v>
      </c>
    </row>
    <row r="246" spans="1:12" x14ac:dyDescent="0.25">
      <c r="A246" s="109" t="s">
        <v>683</v>
      </c>
      <c r="B246" s="119">
        <v>44725</v>
      </c>
      <c r="C246" s="109"/>
      <c r="D246" s="109" t="s">
        <v>656</v>
      </c>
      <c r="E246" s="109"/>
      <c r="F246" s="122"/>
      <c r="G246" s="46">
        <v>0</v>
      </c>
      <c r="H246" s="120">
        <v>67.5</v>
      </c>
      <c r="I246" s="46">
        <v>0</v>
      </c>
      <c r="J246" s="46">
        <v>0</v>
      </c>
      <c r="K246" s="109" t="s">
        <v>687</v>
      </c>
      <c r="L246" s="109" t="s">
        <v>685</v>
      </c>
    </row>
    <row r="247" spans="1:12" x14ac:dyDescent="0.25">
      <c r="A247" s="109" t="s">
        <v>688</v>
      </c>
      <c r="B247" s="119">
        <v>44725</v>
      </c>
      <c r="C247" s="109"/>
      <c r="D247" s="109" t="s">
        <v>656</v>
      </c>
      <c r="E247" s="109"/>
      <c r="F247" s="122"/>
      <c r="G247" s="46">
        <v>0</v>
      </c>
      <c r="H247" s="123">
        <v>12496.14</v>
      </c>
      <c r="I247" s="46">
        <v>0</v>
      </c>
      <c r="J247" s="46">
        <v>0</v>
      </c>
      <c r="K247" s="109" t="s">
        <v>689</v>
      </c>
      <c r="L247" s="109" t="s">
        <v>690</v>
      </c>
    </row>
    <row r="248" spans="1:12" x14ac:dyDescent="0.25">
      <c r="A248" s="109" t="s">
        <v>688</v>
      </c>
      <c r="B248" s="119">
        <v>44725</v>
      </c>
      <c r="C248" s="109"/>
      <c r="D248" s="109" t="s">
        <v>656</v>
      </c>
      <c r="E248" s="109"/>
      <c r="F248" s="122"/>
      <c r="G248" s="46">
        <v>0</v>
      </c>
      <c r="H248" s="123">
        <v>1866.51</v>
      </c>
      <c r="I248" s="46">
        <v>0</v>
      </c>
      <c r="J248" s="46">
        <v>0</v>
      </c>
      <c r="K248" s="109" t="s">
        <v>691</v>
      </c>
      <c r="L248" s="109" t="s">
        <v>690</v>
      </c>
    </row>
    <row r="249" spans="1:12" x14ac:dyDescent="0.25">
      <c r="A249" s="109" t="s">
        <v>688</v>
      </c>
      <c r="B249" s="119">
        <v>44725</v>
      </c>
      <c r="C249" s="109"/>
      <c r="D249" s="109" t="s">
        <v>656</v>
      </c>
      <c r="E249" s="109"/>
      <c r="F249" s="122"/>
      <c r="G249" s="46">
        <v>0</v>
      </c>
      <c r="H249" s="120">
        <v>56.25</v>
      </c>
      <c r="I249" s="46">
        <v>0</v>
      </c>
      <c r="J249" s="46">
        <v>0</v>
      </c>
      <c r="K249" s="109" t="s">
        <v>692</v>
      </c>
      <c r="L249" s="109" t="s">
        <v>690</v>
      </c>
    </row>
    <row r="250" spans="1:12" x14ac:dyDescent="0.25">
      <c r="A250" s="128" t="s">
        <v>693</v>
      </c>
      <c r="B250" s="205">
        <v>44725</v>
      </c>
      <c r="C250" s="209">
        <v>44805</v>
      </c>
      <c r="D250" s="128" t="s">
        <v>694</v>
      </c>
      <c r="E250" s="210">
        <v>3600</v>
      </c>
      <c r="F250" s="207"/>
      <c r="G250" s="208">
        <v>0</v>
      </c>
      <c r="H250" s="129">
        <v>0</v>
      </c>
      <c r="I250" s="127">
        <v>0</v>
      </c>
      <c r="J250" s="127">
        <v>0</v>
      </c>
      <c r="K250" s="122" t="s">
        <v>695</v>
      </c>
      <c r="L250" s="122" t="s">
        <v>696</v>
      </c>
    </row>
    <row r="251" spans="1:12" x14ac:dyDescent="0.25">
      <c r="A251" s="109" t="s">
        <v>697</v>
      </c>
      <c r="B251" s="119">
        <v>44726</v>
      </c>
      <c r="C251" s="109"/>
      <c r="D251" s="109" t="s">
        <v>698</v>
      </c>
      <c r="E251" s="109"/>
      <c r="F251" s="130"/>
      <c r="G251" s="46">
        <v>0</v>
      </c>
      <c r="H251" s="123">
        <v>85698</v>
      </c>
      <c r="I251" s="46">
        <v>0</v>
      </c>
      <c r="J251" s="46">
        <v>0</v>
      </c>
      <c r="K251" s="109" t="s">
        <v>699</v>
      </c>
      <c r="L251" s="109" t="s">
        <v>700</v>
      </c>
    </row>
    <row r="252" spans="1:12" x14ac:dyDescent="0.25">
      <c r="A252" s="109" t="s">
        <v>701</v>
      </c>
      <c r="B252" s="131">
        <v>44728</v>
      </c>
      <c r="C252" s="211"/>
      <c r="D252" s="125" t="s">
        <v>702</v>
      </c>
      <c r="E252" s="125"/>
      <c r="F252" s="121"/>
      <c r="G252" s="46">
        <v>0</v>
      </c>
      <c r="H252" s="120">
        <v>1171</v>
      </c>
      <c r="I252" s="46">
        <v>0</v>
      </c>
      <c r="J252" s="46">
        <v>0</v>
      </c>
      <c r="K252" s="109" t="s">
        <v>703</v>
      </c>
      <c r="L252" s="109" t="s">
        <v>704</v>
      </c>
    </row>
    <row r="253" spans="1:12" x14ac:dyDescent="0.25">
      <c r="A253" s="109" t="s">
        <v>705</v>
      </c>
      <c r="B253" s="131">
        <v>44728</v>
      </c>
      <c r="C253" s="211"/>
      <c r="D253" s="125" t="s">
        <v>702</v>
      </c>
      <c r="E253" s="125"/>
      <c r="F253" s="125"/>
      <c r="G253" s="46">
        <v>0</v>
      </c>
      <c r="H253" s="120">
        <v>606.5</v>
      </c>
      <c r="I253" s="46">
        <v>0</v>
      </c>
      <c r="J253" s="46">
        <v>0</v>
      </c>
      <c r="K253" s="109" t="s">
        <v>706</v>
      </c>
      <c r="L253" s="109" t="s">
        <v>707</v>
      </c>
    </row>
    <row r="254" spans="1:12" x14ac:dyDescent="0.25">
      <c r="A254" s="109" t="s">
        <v>708</v>
      </c>
      <c r="B254" s="131">
        <v>44728</v>
      </c>
      <c r="C254" s="211"/>
      <c r="D254" s="125" t="s">
        <v>702</v>
      </c>
      <c r="E254" s="125"/>
      <c r="F254" s="121"/>
      <c r="G254" s="46">
        <v>0</v>
      </c>
      <c r="H254" s="120">
        <v>1072.5</v>
      </c>
      <c r="I254" s="46">
        <v>0</v>
      </c>
      <c r="J254" s="46">
        <v>0</v>
      </c>
      <c r="K254" s="109" t="s">
        <v>709</v>
      </c>
      <c r="L254" s="109" t="s">
        <v>710</v>
      </c>
    </row>
    <row r="255" spans="1:12" x14ac:dyDescent="0.25">
      <c r="A255" s="125" t="s">
        <v>711</v>
      </c>
      <c r="B255" s="131">
        <v>44728</v>
      </c>
      <c r="C255" s="132"/>
      <c r="D255" s="125" t="s">
        <v>702</v>
      </c>
      <c r="E255" s="203"/>
      <c r="F255" s="204"/>
      <c r="G255" s="46">
        <v>0</v>
      </c>
      <c r="H255" s="123">
        <v>1415</v>
      </c>
      <c r="I255" s="46">
        <v>0</v>
      </c>
      <c r="J255" s="46">
        <v>0</v>
      </c>
      <c r="K255" s="109" t="s">
        <v>712</v>
      </c>
      <c r="L255" s="109" t="s">
        <v>713</v>
      </c>
    </row>
    <row r="256" spans="1:12" x14ac:dyDescent="0.25">
      <c r="A256" s="125" t="s">
        <v>714</v>
      </c>
      <c r="B256" s="131">
        <v>44728</v>
      </c>
      <c r="C256" s="125"/>
      <c r="D256" s="125" t="s">
        <v>715</v>
      </c>
      <c r="E256" s="125"/>
      <c r="F256" s="121"/>
      <c r="G256" s="46">
        <v>0</v>
      </c>
      <c r="H256" s="212">
        <v>1575</v>
      </c>
      <c r="I256" s="46">
        <v>0</v>
      </c>
      <c r="J256" s="46">
        <v>0</v>
      </c>
      <c r="K256" s="122" t="s">
        <v>716</v>
      </c>
      <c r="L256" s="122" t="s">
        <v>717</v>
      </c>
    </row>
    <row r="257" spans="1:12" x14ac:dyDescent="0.25">
      <c r="A257" s="109" t="s">
        <v>718</v>
      </c>
      <c r="B257" s="119">
        <v>44728</v>
      </c>
      <c r="C257" s="109"/>
      <c r="D257" s="109" t="s">
        <v>719</v>
      </c>
      <c r="E257" s="109"/>
      <c r="F257" s="122"/>
      <c r="G257" s="46">
        <v>0</v>
      </c>
      <c r="H257" s="125">
        <v>816</v>
      </c>
      <c r="I257" s="46">
        <v>0</v>
      </c>
      <c r="J257" s="46">
        <v>0</v>
      </c>
      <c r="K257" s="109" t="s">
        <v>720</v>
      </c>
      <c r="L257" s="109" t="s">
        <v>721</v>
      </c>
    </row>
    <row r="258" spans="1:12" x14ac:dyDescent="0.25">
      <c r="A258" s="109" t="s">
        <v>722</v>
      </c>
      <c r="B258" s="119">
        <v>44729</v>
      </c>
      <c r="C258" s="109"/>
      <c r="D258" s="109" t="s">
        <v>698</v>
      </c>
      <c r="E258" s="109"/>
      <c r="F258" s="122"/>
      <c r="G258" s="46">
        <v>0</v>
      </c>
      <c r="H258" s="123">
        <v>167587.20000000001</v>
      </c>
      <c r="I258" s="46">
        <v>0</v>
      </c>
      <c r="J258" s="46">
        <v>0</v>
      </c>
      <c r="K258" s="109" t="s">
        <v>723</v>
      </c>
      <c r="L258" s="109" t="s">
        <v>724</v>
      </c>
    </row>
    <row r="259" spans="1:12" x14ac:dyDescent="0.25">
      <c r="A259" s="109" t="s">
        <v>725</v>
      </c>
      <c r="B259" s="119">
        <v>44729</v>
      </c>
      <c r="C259" s="109"/>
      <c r="D259" s="109" t="s">
        <v>726</v>
      </c>
      <c r="E259" s="109"/>
      <c r="F259" s="122"/>
      <c r="G259" s="46">
        <v>0</v>
      </c>
      <c r="H259" s="123">
        <v>18576</v>
      </c>
      <c r="I259" s="46">
        <v>0</v>
      </c>
      <c r="J259" s="46">
        <v>0</v>
      </c>
      <c r="K259" s="109" t="s">
        <v>727</v>
      </c>
      <c r="L259" s="109" t="s">
        <v>728</v>
      </c>
    </row>
    <row r="260" spans="1:12" x14ac:dyDescent="0.25">
      <c r="A260" s="109" t="s">
        <v>729</v>
      </c>
      <c r="B260" s="119">
        <v>44729</v>
      </c>
      <c r="C260" s="109"/>
      <c r="D260" s="109" t="s">
        <v>676</v>
      </c>
      <c r="E260" s="109"/>
      <c r="F260" s="122"/>
      <c r="G260" s="46">
        <v>0</v>
      </c>
      <c r="H260" s="120"/>
      <c r="I260" s="167">
        <v>275596</v>
      </c>
      <c r="J260" s="46">
        <v>0</v>
      </c>
      <c r="K260" s="109" t="s">
        <v>730</v>
      </c>
      <c r="L260" s="109"/>
    </row>
    <row r="261" spans="1:12" x14ac:dyDescent="0.25">
      <c r="A261" s="109" t="s">
        <v>731</v>
      </c>
      <c r="B261" s="119">
        <v>44730</v>
      </c>
      <c r="C261" s="109"/>
      <c r="D261" s="109" t="s">
        <v>631</v>
      </c>
      <c r="E261" s="109"/>
      <c r="F261" s="122"/>
      <c r="G261" s="46">
        <v>0</v>
      </c>
      <c r="H261" s="123">
        <v>4249.3500000000004</v>
      </c>
      <c r="I261" s="46">
        <v>0</v>
      </c>
      <c r="J261" s="46">
        <v>0</v>
      </c>
      <c r="K261" s="109" t="s">
        <v>732</v>
      </c>
      <c r="L261" s="109" t="s">
        <v>733</v>
      </c>
    </row>
    <row r="262" spans="1:12" x14ac:dyDescent="0.25">
      <c r="A262" s="109" t="s">
        <v>731</v>
      </c>
      <c r="B262" s="119">
        <v>44730</v>
      </c>
      <c r="C262" s="109"/>
      <c r="D262" s="109" t="s">
        <v>631</v>
      </c>
      <c r="E262" s="109"/>
      <c r="F262" s="122"/>
      <c r="G262" s="46">
        <v>0</v>
      </c>
      <c r="H262" s="123">
        <v>5326.65</v>
      </c>
      <c r="I262" s="46">
        <v>0</v>
      </c>
      <c r="J262" s="46">
        <v>0</v>
      </c>
      <c r="K262" s="109" t="s">
        <v>734</v>
      </c>
      <c r="L262" s="109" t="s">
        <v>733</v>
      </c>
    </row>
    <row r="263" spans="1:12" x14ac:dyDescent="0.25">
      <c r="A263" s="109" t="s">
        <v>731</v>
      </c>
      <c r="B263" s="119">
        <v>44730</v>
      </c>
      <c r="C263" s="109"/>
      <c r="D263" s="109" t="s">
        <v>631</v>
      </c>
      <c r="E263" s="109"/>
      <c r="F263" s="122"/>
      <c r="G263" s="46">
        <v>0</v>
      </c>
      <c r="H263" s="123">
        <v>27372.6</v>
      </c>
      <c r="I263" s="46">
        <v>0</v>
      </c>
      <c r="J263" s="46">
        <v>0</v>
      </c>
      <c r="K263" s="109" t="s">
        <v>735</v>
      </c>
      <c r="L263" s="109" t="s">
        <v>733</v>
      </c>
    </row>
    <row r="264" spans="1:12" x14ac:dyDescent="0.25">
      <c r="A264" s="109" t="s">
        <v>736</v>
      </c>
      <c r="B264" s="119">
        <v>44730</v>
      </c>
      <c r="C264" s="109"/>
      <c r="D264" s="109" t="s">
        <v>737</v>
      </c>
      <c r="E264" s="109"/>
      <c r="F264" s="122"/>
      <c r="G264" s="46">
        <v>0</v>
      </c>
      <c r="H264" s="123">
        <v>1426.5</v>
      </c>
      <c r="I264" s="46">
        <v>0</v>
      </c>
      <c r="J264" s="46">
        <v>0</v>
      </c>
      <c r="K264" s="109" t="s">
        <v>738</v>
      </c>
      <c r="L264" s="109" t="s">
        <v>739</v>
      </c>
    </row>
    <row r="265" spans="1:12" x14ac:dyDescent="0.25">
      <c r="A265" s="109" t="s">
        <v>740</v>
      </c>
      <c r="B265" s="119">
        <v>44733</v>
      </c>
      <c r="C265" s="109"/>
      <c r="D265" s="109" t="s">
        <v>741</v>
      </c>
      <c r="E265" s="109"/>
      <c r="F265" s="122"/>
      <c r="G265" s="46">
        <v>0</v>
      </c>
      <c r="H265" s="120">
        <v>530</v>
      </c>
      <c r="I265" s="46">
        <v>0</v>
      </c>
      <c r="J265" s="46">
        <v>0</v>
      </c>
      <c r="K265" s="109" t="s">
        <v>742</v>
      </c>
      <c r="L265" s="109" t="s">
        <v>743</v>
      </c>
    </row>
    <row r="266" spans="1:12" x14ac:dyDescent="0.25">
      <c r="A266" s="109" t="s">
        <v>744</v>
      </c>
      <c r="B266" s="119">
        <v>44734</v>
      </c>
      <c r="C266" s="132"/>
      <c r="D266" s="125" t="s">
        <v>745</v>
      </c>
      <c r="E266" s="203"/>
      <c r="G266" s="46">
        <v>0</v>
      </c>
      <c r="H266" s="120">
        <v>202.5</v>
      </c>
      <c r="I266" s="46">
        <v>0</v>
      </c>
      <c r="J266" s="46">
        <v>0</v>
      </c>
      <c r="K266" s="109" t="s">
        <v>746</v>
      </c>
      <c r="L266" s="109" t="s">
        <v>747</v>
      </c>
    </row>
    <row r="267" spans="1:12" x14ac:dyDescent="0.25">
      <c r="A267" s="109" t="s">
        <v>748</v>
      </c>
      <c r="B267" s="119">
        <v>44734</v>
      </c>
      <c r="C267" s="132"/>
      <c r="D267" s="125" t="s">
        <v>355</v>
      </c>
      <c r="E267" s="203"/>
      <c r="G267" s="46">
        <v>0</v>
      </c>
      <c r="H267" s="120">
        <v>321</v>
      </c>
      <c r="I267" s="46">
        <v>0</v>
      </c>
      <c r="J267" s="46">
        <v>0</v>
      </c>
      <c r="K267" s="109" t="s">
        <v>749</v>
      </c>
      <c r="L267" s="109" t="s">
        <v>750</v>
      </c>
    </row>
    <row r="268" spans="1:12" x14ac:dyDescent="0.25">
      <c r="A268" s="109" t="s">
        <v>751</v>
      </c>
      <c r="B268" s="119">
        <v>44736</v>
      </c>
      <c r="C268" s="132"/>
      <c r="D268" s="125" t="s">
        <v>185</v>
      </c>
      <c r="E268" s="203"/>
      <c r="G268" s="46">
        <v>0</v>
      </c>
      <c r="H268" s="120">
        <v>990</v>
      </c>
      <c r="I268" s="46">
        <v>0</v>
      </c>
      <c r="J268" s="46">
        <v>0</v>
      </c>
      <c r="K268" s="109" t="s">
        <v>752</v>
      </c>
      <c r="L268" s="109" t="s">
        <v>753</v>
      </c>
    </row>
    <row r="269" spans="1:12" x14ac:dyDescent="0.25">
      <c r="A269" s="109" t="s">
        <v>754</v>
      </c>
      <c r="B269" s="119">
        <v>44737</v>
      </c>
      <c r="C269" s="109"/>
      <c r="D269" s="109" t="s">
        <v>726</v>
      </c>
      <c r="E269" s="109"/>
      <c r="F269" s="122"/>
      <c r="G269" s="46">
        <v>0</v>
      </c>
      <c r="H269" s="123">
        <v>19350</v>
      </c>
      <c r="I269" s="46">
        <v>0</v>
      </c>
      <c r="J269" s="46">
        <v>0</v>
      </c>
      <c r="K269" s="109" t="s">
        <v>755</v>
      </c>
      <c r="L269" s="109" t="s">
        <v>756</v>
      </c>
    </row>
    <row r="270" spans="1:12" x14ac:dyDescent="0.25">
      <c r="A270" s="109" t="s">
        <v>757</v>
      </c>
      <c r="B270" s="119">
        <v>44737</v>
      </c>
      <c r="C270" s="109"/>
      <c r="D270" s="109" t="s">
        <v>676</v>
      </c>
      <c r="E270" s="109"/>
      <c r="F270" s="122"/>
      <c r="G270" s="46">
        <v>0</v>
      </c>
      <c r="H270" s="46">
        <v>0</v>
      </c>
      <c r="I270" s="167">
        <v>9394</v>
      </c>
      <c r="J270" s="46">
        <v>0</v>
      </c>
      <c r="K270" s="109" t="s">
        <v>758</v>
      </c>
      <c r="L270" s="109"/>
    </row>
    <row r="271" spans="1:12" x14ac:dyDescent="0.25">
      <c r="A271" s="109" t="s">
        <v>757</v>
      </c>
      <c r="B271" s="119">
        <v>44737</v>
      </c>
      <c r="C271" s="109"/>
      <c r="D271" s="109" t="s">
        <v>676</v>
      </c>
      <c r="E271" s="109"/>
      <c r="F271" s="122"/>
      <c r="G271" s="46">
        <v>0</v>
      </c>
      <c r="H271" s="46">
        <v>0</v>
      </c>
      <c r="I271" s="167">
        <v>8244</v>
      </c>
      <c r="J271" s="46">
        <v>0</v>
      </c>
      <c r="K271" s="109" t="s">
        <v>759</v>
      </c>
      <c r="L271" s="109"/>
    </row>
    <row r="272" spans="1:12" x14ac:dyDescent="0.25">
      <c r="A272" s="125" t="s">
        <v>760</v>
      </c>
      <c r="B272" s="131">
        <v>44737</v>
      </c>
      <c r="C272" s="125"/>
      <c r="D272" s="125" t="s">
        <v>715</v>
      </c>
      <c r="E272" s="125"/>
      <c r="F272" s="125"/>
      <c r="G272" s="46">
        <v>0</v>
      </c>
      <c r="H272" s="125">
        <v>270</v>
      </c>
      <c r="I272" s="46">
        <v>0</v>
      </c>
      <c r="J272" s="46">
        <v>0</v>
      </c>
      <c r="K272" s="109" t="s">
        <v>761</v>
      </c>
      <c r="L272" s="109" t="s">
        <v>762</v>
      </c>
    </row>
    <row r="273" spans="1:12" x14ac:dyDescent="0.25">
      <c r="A273" s="109" t="s">
        <v>763</v>
      </c>
      <c r="B273" s="119">
        <v>44737</v>
      </c>
      <c r="C273" s="109"/>
      <c r="D273" s="109" t="s">
        <v>170</v>
      </c>
      <c r="E273" s="109"/>
      <c r="F273" s="122"/>
      <c r="G273" s="46">
        <v>0</v>
      </c>
      <c r="H273" s="123">
        <v>2010.5</v>
      </c>
      <c r="I273" s="46">
        <v>0</v>
      </c>
      <c r="J273" s="46">
        <v>0</v>
      </c>
      <c r="K273" s="109" t="s">
        <v>764</v>
      </c>
      <c r="L273" s="109" t="s">
        <v>765</v>
      </c>
    </row>
    <row r="274" spans="1:12" x14ac:dyDescent="0.25">
      <c r="A274" s="128" t="s">
        <v>766</v>
      </c>
      <c r="B274" s="205">
        <v>44739</v>
      </c>
      <c r="C274" s="206">
        <v>44743</v>
      </c>
      <c r="D274" s="128" t="s">
        <v>767</v>
      </c>
      <c r="E274" s="128">
        <v>8499</v>
      </c>
      <c r="F274" s="207"/>
      <c r="G274" s="202">
        <v>0</v>
      </c>
      <c r="H274" s="129">
        <v>0</v>
      </c>
      <c r="I274" s="208">
        <v>0</v>
      </c>
      <c r="J274" s="208">
        <v>0</v>
      </c>
      <c r="K274" s="128" t="s">
        <v>768</v>
      </c>
      <c r="L274" s="128" t="s">
        <v>769</v>
      </c>
    </row>
    <row r="275" spans="1:12" x14ac:dyDescent="0.25">
      <c r="A275" s="109" t="s">
        <v>770</v>
      </c>
      <c r="B275" s="119">
        <v>44739</v>
      </c>
      <c r="C275" s="109"/>
      <c r="D275" s="109" t="s">
        <v>741</v>
      </c>
      <c r="E275" s="109"/>
      <c r="F275" s="122"/>
      <c r="G275" s="46">
        <v>0</v>
      </c>
      <c r="H275" s="120">
        <v>703</v>
      </c>
      <c r="I275" s="46">
        <v>0</v>
      </c>
      <c r="J275" s="46">
        <v>0</v>
      </c>
      <c r="K275" s="109" t="s">
        <v>771</v>
      </c>
      <c r="L275" s="109" t="s">
        <v>772</v>
      </c>
    </row>
    <row r="276" spans="1:12" x14ac:dyDescent="0.25">
      <c r="A276" s="109" t="s">
        <v>773</v>
      </c>
      <c r="B276" s="119">
        <v>44742</v>
      </c>
      <c r="C276" s="132"/>
      <c r="D276" s="125" t="s">
        <v>234</v>
      </c>
      <c r="E276" s="125"/>
      <c r="F276" s="125"/>
      <c r="G276" s="46">
        <v>0</v>
      </c>
      <c r="H276" s="213">
        <v>112.5</v>
      </c>
      <c r="I276" s="46">
        <v>0</v>
      </c>
      <c r="J276" s="46">
        <v>0</v>
      </c>
      <c r="K276" s="109" t="s">
        <v>774</v>
      </c>
      <c r="L276" s="109" t="s">
        <v>775</v>
      </c>
    </row>
    <row r="277" spans="1:12" x14ac:dyDescent="0.25">
      <c r="A277" s="109" t="s">
        <v>776</v>
      </c>
      <c r="B277" s="119">
        <v>44742</v>
      </c>
      <c r="C277" s="132"/>
      <c r="D277" s="125" t="s">
        <v>96</v>
      </c>
      <c r="E277" s="125"/>
      <c r="F277" s="125"/>
      <c r="G277" s="46">
        <v>0</v>
      </c>
      <c r="H277" s="213">
        <v>198</v>
      </c>
      <c r="I277" s="46">
        <v>0</v>
      </c>
      <c r="J277" s="46">
        <v>0</v>
      </c>
      <c r="K277" s="109" t="s">
        <v>777</v>
      </c>
      <c r="L277" s="109" t="s">
        <v>778</v>
      </c>
    </row>
    <row r="278" spans="1:12" x14ac:dyDescent="0.25">
      <c r="A278" s="109" t="s">
        <v>779</v>
      </c>
      <c r="B278" s="119">
        <v>44742</v>
      </c>
      <c r="C278" s="109"/>
      <c r="D278" s="109" t="s">
        <v>780</v>
      </c>
      <c r="E278" s="214"/>
      <c r="G278" s="46">
        <v>0</v>
      </c>
      <c r="H278" s="120">
        <v>164.34</v>
      </c>
      <c r="I278" s="46">
        <v>0</v>
      </c>
      <c r="J278" s="46">
        <v>0</v>
      </c>
      <c r="K278" s="109" t="s">
        <v>781</v>
      </c>
      <c r="L278" s="109" t="s">
        <v>782</v>
      </c>
    </row>
    <row r="279" spans="1:12" x14ac:dyDescent="0.25">
      <c r="A279" s="109" t="s">
        <v>783</v>
      </c>
      <c r="B279" s="119">
        <v>44742</v>
      </c>
      <c r="C279" s="109"/>
      <c r="D279" s="109" t="s">
        <v>96</v>
      </c>
      <c r="E279" s="214"/>
      <c r="G279" s="46">
        <v>0</v>
      </c>
      <c r="H279" s="120">
        <v>337.75</v>
      </c>
      <c r="I279" s="46">
        <v>0</v>
      </c>
      <c r="J279" s="46">
        <v>0</v>
      </c>
      <c r="K279" s="109" t="s">
        <v>784</v>
      </c>
      <c r="L279" s="109" t="s">
        <v>785</v>
      </c>
    </row>
    <row r="280" spans="1:12" x14ac:dyDescent="0.25">
      <c r="A280" s="109" t="s">
        <v>783</v>
      </c>
      <c r="B280" s="119">
        <v>44742</v>
      </c>
      <c r="C280" s="109"/>
      <c r="D280" s="109" t="s">
        <v>96</v>
      </c>
      <c r="E280" s="214"/>
      <c r="G280" s="46">
        <v>0</v>
      </c>
      <c r="H280" s="120">
        <v>369.25</v>
      </c>
      <c r="I280" s="46">
        <v>0</v>
      </c>
      <c r="J280" s="46">
        <v>0</v>
      </c>
      <c r="K280" s="109" t="s">
        <v>786</v>
      </c>
      <c r="L280" s="109" t="s">
        <v>785</v>
      </c>
    </row>
    <row r="281" spans="1:12" x14ac:dyDescent="0.25">
      <c r="A281" s="109" t="s">
        <v>787</v>
      </c>
      <c r="B281" s="119">
        <v>44742</v>
      </c>
      <c r="C281" s="109"/>
      <c r="D281" s="109" t="s">
        <v>246</v>
      </c>
      <c r="E281" s="109"/>
      <c r="F281" s="122"/>
      <c r="G281" s="46">
        <v>0</v>
      </c>
      <c r="H281" s="120">
        <v>93.75</v>
      </c>
      <c r="I281" s="46">
        <v>0</v>
      </c>
      <c r="J281" s="46">
        <v>0</v>
      </c>
      <c r="K281" s="109" t="s">
        <v>788</v>
      </c>
      <c r="L281" s="109" t="s">
        <v>789</v>
      </c>
    </row>
    <row r="282" spans="1:12" x14ac:dyDescent="0.25">
      <c r="A282" s="125" t="s">
        <v>790</v>
      </c>
      <c r="B282" s="131">
        <v>44742</v>
      </c>
      <c r="C282" s="132"/>
      <c r="D282" s="125" t="s">
        <v>250</v>
      </c>
      <c r="E282" s="215"/>
      <c r="F282" s="204"/>
      <c r="G282" s="46">
        <v>0</v>
      </c>
      <c r="H282" s="123">
        <v>2484</v>
      </c>
      <c r="I282" s="46">
        <v>0</v>
      </c>
      <c r="J282" s="46">
        <v>0</v>
      </c>
      <c r="K282" s="109" t="s">
        <v>791</v>
      </c>
      <c r="L282" s="109" t="s">
        <v>792</v>
      </c>
    </row>
    <row r="283" spans="1:12" x14ac:dyDescent="0.25">
      <c r="A283" s="109" t="s">
        <v>793</v>
      </c>
      <c r="B283" s="119">
        <v>44742</v>
      </c>
      <c r="C283" s="132"/>
      <c r="D283" s="125" t="s">
        <v>254</v>
      </c>
      <c r="E283" s="125"/>
      <c r="F283" s="125"/>
      <c r="G283" s="46">
        <v>0</v>
      </c>
      <c r="H283" s="213">
        <v>306</v>
      </c>
      <c r="I283" s="46">
        <v>0</v>
      </c>
      <c r="J283" s="46">
        <v>0</v>
      </c>
      <c r="K283" s="109" t="s">
        <v>794</v>
      </c>
      <c r="L283" s="109" t="s">
        <v>795</v>
      </c>
    </row>
    <row r="284" spans="1:12" x14ac:dyDescent="0.25">
      <c r="A284" s="109" t="s">
        <v>796</v>
      </c>
      <c r="B284" s="119">
        <v>44742</v>
      </c>
      <c r="C284" s="109"/>
      <c r="D284" s="109" t="s">
        <v>737</v>
      </c>
      <c r="E284" s="109"/>
      <c r="F284" s="122"/>
      <c r="G284" s="46">
        <v>0</v>
      </c>
      <c r="H284" s="120">
        <v>175.32</v>
      </c>
      <c r="I284" s="46">
        <v>0</v>
      </c>
      <c r="J284" s="46">
        <v>0</v>
      </c>
      <c r="K284" s="109" t="s">
        <v>797</v>
      </c>
      <c r="L284" s="109" t="s">
        <v>798</v>
      </c>
    </row>
    <row r="285" spans="1:12" x14ac:dyDescent="0.25">
      <c r="A285" s="125" t="s">
        <v>799</v>
      </c>
      <c r="B285" s="131">
        <v>44742</v>
      </c>
      <c r="C285" s="125"/>
      <c r="D285" s="125" t="s">
        <v>800</v>
      </c>
      <c r="E285" s="125"/>
      <c r="F285" s="130"/>
      <c r="G285" s="46">
        <v>0</v>
      </c>
      <c r="H285" s="123">
        <v>9000</v>
      </c>
      <c r="I285" s="46">
        <v>0</v>
      </c>
      <c r="J285" s="46">
        <v>0</v>
      </c>
      <c r="K285" s="125" t="s">
        <v>801</v>
      </c>
      <c r="L285" s="125" t="s">
        <v>802</v>
      </c>
    </row>
    <row r="286" spans="1:12" x14ac:dyDescent="0.25">
      <c r="A286" s="109" t="s">
        <v>803</v>
      </c>
      <c r="B286" s="119">
        <v>44742</v>
      </c>
      <c r="C286" s="109"/>
      <c r="D286" s="109" t="s">
        <v>804</v>
      </c>
      <c r="E286" s="109"/>
      <c r="F286" s="122"/>
      <c r="G286" s="46">
        <v>0</v>
      </c>
      <c r="H286" s="120">
        <v>72.25</v>
      </c>
      <c r="I286" s="46">
        <v>0</v>
      </c>
      <c r="J286" s="46">
        <v>0</v>
      </c>
      <c r="K286" s="109" t="s">
        <v>805</v>
      </c>
      <c r="L286" s="109" t="s">
        <v>806</v>
      </c>
    </row>
    <row r="287" spans="1:12" x14ac:dyDescent="0.25">
      <c r="A287" s="109" t="s">
        <v>807</v>
      </c>
      <c r="B287" s="119">
        <v>44742</v>
      </c>
      <c r="C287" s="109"/>
      <c r="D287" s="109" t="s">
        <v>808</v>
      </c>
      <c r="E287" s="109"/>
      <c r="F287" s="122"/>
      <c r="G287" s="46">
        <v>0</v>
      </c>
      <c r="H287" s="123">
        <v>9038</v>
      </c>
      <c r="I287" s="46">
        <v>0</v>
      </c>
      <c r="J287" s="46">
        <v>0</v>
      </c>
      <c r="K287" s="109" t="s">
        <v>809</v>
      </c>
      <c r="L287" s="109" t="s">
        <v>810</v>
      </c>
    </row>
    <row r="288" spans="1:12" x14ac:dyDescent="0.25">
      <c r="A288" s="109" t="s">
        <v>811</v>
      </c>
      <c r="B288" s="119">
        <v>44742</v>
      </c>
      <c r="C288" s="109"/>
      <c r="D288" s="109" t="s">
        <v>808</v>
      </c>
      <c r="E288" s="109"/>
      <c r="F288" s="122"/>
      <c r="G288" s="46">
        <v>0</v>
      </c>
      <c r="H288" s="120">
        <v>305</v>
      </c>
      <c r="I288" s="46">
        <v>0</v>
      </c>
      <c r="J288" s="46">
        <v>0</v>
      </c>
      <c r="K288" s="109" t="s">
        <v>812</v>
      </c>
      <c r="L288" s="109" t="s">
        <v>813</v>
      </c>
    </row>
    <row r="289" spans="1:12" x14ac:dyDescent="0.25">
      <c r="A289" s="128" t="s">
        <v>814</v>
      </c>
      <c r="B289" s="205">
        <v>44742</v>
      </c>
      <c r="C289" s="206">
        <v>44743</v>
      </c>
      <c r="D289" s="128" t="s">
        <v>368</v>
      </c>
      <c r="E289" s="128">
        <v>87</v>
      </c>
      <c r="F289" s="207"/>
      <c r="G289" s="208">
        <v>0</v>
      </c>
      <c r="H289" s="128">
        <v>0</v>
      </c>
      <c r="I289" s="208">
        <v>0</v>
      </c>
      <c r="J289" s="208">
        <v>0</v>
      </c>
      <c r="K289" s="128" t="s">
        <v>815</v>
      </c>
      <c r="L289" s="122" t="s">
        <v>816</v>
      </c>
    </row>
    <row r="290" spans="1:12" x14ac:dyDescent="0.25">
      <c r="A290" s="125" t="s">
        <v>817</v>
      </c>
      <c r="B290" s="131">
        <v>44742</v>
      </c>
      <c r="C290" s="125"/>
      <c r="D290" s="156" t="s">
        <v>300</v>
      </c>
      <c r="E290" s="156"/>
      <c r="F290" s="174"/>
      <c r="G290" s="46">
        <v>0</v>
      </c>
      <c r="H290" s="120">
        <v>762</v>
      </c>
      <c r="I290" s="46">
        <v>0</v>
      </c>
      <c r="J290" s="46">
        <v>0</v>
      </c>
      <c r="K290" s="109"/>
      <c r="L290" s="109"/>
    </row>
    <row r="291" spans="1:12" x14ac:dyDescent="0.25">
      <c r="A291" s="130" t="s">
        <v>818</v>
      </c>
      <c r="B291" s="216">
        <v>44773</v>
      </c>
      <c r="C291" s="130" t="s">
        <v>189</v>
      </c>
      <c r="D291" s="130" t="s">
        <v>190</v>
      </c>
      <c r="E291" s="130"/>
      <c r="F291" s="130"/>
      <c r="G291" s="127">
        <v>0</v>
      </c>
      <c r="H291" s="217">
        <v>59287</v>
      </c>
      <c r="I291" s="127">
        <v>0</v>
      </c>
      <c r="J291" s="127">
        <v>0</v>
      </c>
      <c r="K291" s="122"/>
      <c r="L291" s="122"/>
    </row>
    <row r="292" spans="1:12" x14ac:dyDescent="0.25">
      <c r="A292" s="130" t="s">
        <v>819</v>
      </c>
      <c r="B292" s="216">
        <v>44742</v>
      </c>
      <c r="C292" s="125"/>
      <c r="D292" s="173" t="s">
        <v>53</v>
      </c>
      <c r="E292" s="174"/>
      <c r="G292" s="46">
        <v>0</v>
      </c>
      <c r="H292" s="218">
        <v>6860</v>
      </c>
      <c r="I292" s="46">
        <v>0</v>
      </c>
      <c r="J292" s="46">
        <v>0</v>
      </c>
      <c r="K292" s="109"/>
      <c r="L292" s="109"/>
    </row>
    <row r="293" spans="1:12" x14ac:dyDescent="0.25">
      <c r="A293" s="130" t="s">
        <v>820</v>
      </c>
      <c r="B293" s="216">
        <v>44742</v>
      </c>
      <c r="C293" s="125"/>
      <c r="D293" s="173" t="s">
        <v>53</v>
      </c>
      <c r="E293" s="174"/>
      <c r="G293" s="46">
        <v>0</v>
      </c>
      <c r="H293" s="218">
        <v>12073</v>
      </c>
      <c r="I293" s="46">
        <v>0</v>
      </c>
      <c r="J293" s="46">
        <v>0</v>
      </c>
      <c r="K293" s="109"/>
      <c r="L293" s="109"/>
    </row>
    <row r="294" spans="1:12" x14ac:dyDescent="0.25">
      <c r="A294" s="130" t="s">
        <v>821</v>
      </c>
      <c r="B294" s="216">
        <v>44742</v>
      </c>
      <c r="C294" s="125"/>
      <c r="D294" s="173" t="s">
        <v>53</v>
      </c>
      <c r="E294" s="174"/>
      <c r="G294" s="46">
        <v>0</v>
      </c>
      <c r="H294" s="218">
        <v>30622</v>
      </c>
      <c r="I294" s="46">
        <v>0</v>
      </c>
      <c r="J294" s="46">
        <v>0</v>
      </c>
      <c r="K294" s="109"/>
      <c r="L294" s="109"/>
    </row>
    <row r="295" spans="1:12" x14ac:dyDescent="0.25">
      <c r="A295" s="130" t="s">
        <v>822</v>
      </c>
      <c r="B295" s="216">
        <v>44742</v>
      </c>
      <c r="C295" s="130"/>
      <c r="D295" s="173" t="s">
        <v>53</v>
      </c>
      <c r="E295" s="219"/>
      <c r="F295" s="219"/>
      <c r="G295" s="127">
        <v>0</v>
      </c>
      <c r="H295" s="220">
        <v>2915</v>
      </c>
      <c r="I295" s="46">
        <v>0</v>
      </c>
      <c r="J295" s="46">
        <v>0</v>
      </c>
      <c r="K295" s="109"/>
      <c r="L295" s="109"/>
    </row>
    <row r="296" spans="1:12" x14ac:dyDescent="0.25">
      <c r="A296" s="221" t="s">
        <v>823</v>
      </c>
      <c r="B296" s="222">
        <v>44742</v>
      </c>
      <c r="C296" s="223">
        <v>44742</v>
      </c>
      <c r="D296" s="224" t="s">
        <v>532</v>
      </c>
      <c r="E296" s="224"/>
      <c r="F296" s="89"/>
      <c r="G296" s="46">
        <v>0</v>
      </c>
      <c r="H296" s="123">
        <v>56</v>
      </c>
      <c r="I296" s="46">
        <v>0</v>
      </c>
      <c r="J296" s="46">
        <v>0</v>
      </c>
      <c r="K296" s="167">
        <f>J297</f>
        <v>0</v>
      </c>
      <c r="L296" s="109"/>
    </row>
    <row r="297" spans="1:12" x14ac:dyDescent="0.25">
      <c r="A297" s="221" t="s">
        <v>824</v>
      </c>
      <c r="B297" s="225">
        <v>44742</v>
      </c>
      <c r="C297" s="226">
        <v>355100</v>
      </c>
      <c r="D297" s="224" t="s">
        <v>532</v>
      </c>
      <c r="E297" s="224"/>
      <c r="F297" s="125"/>
      <c r="G297" s="46">
        <v>0</v>
      </c>
      <c r="H297" s="57">
        <v>152</v>
      </c>
      <c r="I297" s="46">
        <v>0</v>
      </c>
      <c r="J297" s="46">
        <v>0</v>
      </c>
      <c r="K297" s="200"/>
      <c r="L297" s="109"/>
    </row>
    <row r="298" spans="1:12" x14ac:dyDescent="0.25">
      <c r="A298" s="409" t="s">
        <v>22</v>
      </c>
      <c r="B298" s="410"/>
      <c r="C298" s="410"/>
      <c r="D298" s="411"/>
      <c r="E298" s="160"/>
      <c r="F298" s="160"/>
      <c r="G298" s="161">
        <f>SUM(G179:G297)</f>
        <v>137720</v>
      </c>
      <c r="H298" s="201">
        <f>SUM(H179:H297)</f>
        <v>790144.88</v>
      </c>
      <c r="I298" s="201">
        <f>SUM(I183:I295)</f>
        <v>927864.53</v>
      </c>
      <c r="J298" s="161">
        <v>0</v>
      </c>
      <c r="K298" s="164"/>
      <c r="L298" s="165"/>
    </row>
    <row r="299" spans="1:12" x14ac:dyDescent="0.25">
      <c r="A299" s="109"/>
      <c r="B299" s="119"/>
      <c r="C299" s="109"/>
      <c r="D299" s="120" t="s">
        <v>51</v>
      </c>
      <c r="E299" s="120"/>
      <c r="F299" s="120"/>
      <c r="G299" s="120">
        <v>0</v>
      </c>
      <c r="H299" s="202">
        <v>0</v>
      </c>
      <c r="I299" s="202">
        <v>0</v>
      </c>
      <c r="J299" s="202">
        <v>0</v>
      </c>
      <c r="K299" s="109"/>
      <c r="L299" s="109"/>
    </row>
    <row r="300" spans="1:12" x14ac:dyDescent="0.25">
      <c r="A300" s="109" t="s">
        <v>825</v>
      </c>
      <c r="B300" s="119">
        <v>44743</v>
      </c>
      <c r="C300" s="109"/>
      <c r="D300" s="109" t="s">
        <v>676</v>
      </c>
      <c r="E300" s="109"/>
      <c r="F300" s="109"/>
      <c r="G300" s="46">
        <v>0</v>
      </c>
      <c r="H300" s="46">
        <v>0</v>
      </c>
      <c r="I300" s="121">
        <v>166505</v>
      </c>
      <c r="J300" s="46">
        <v>0</v>
      </c>
      <c r="K300" s="109" t="s">
        <v>826</v>
      </c>
      <c r="L300" s="109"/>
    </row>
    <row r="301" spans="1:12" x14ac:dyDescent="0.25">
      <c r="A301" s="109" t="s">
        <v>827</v>
      </c>
      <c r="B301" s="119">
        <v>44743</v>
      </c>
      <c r="C301" s="109"/>
      <c r="D301" s="109" t="s">
        <v>112</v>
      </c>
      <c r="E301" s="109"/>
      <c r="F301" s="109"/>
      <c r="G301" s="46">
        <v>0</v>
      </c>
      <c r="H301" s="46">
        <v>0</v>
      </c>
      <c r="I301" s="121">
        <v>6347.88</v>
      </c>
      <c r="J301" s="46">
        <v>0</v>
      </c>
      <c r="K301" s="109" t="s">
        <v>828</v>
      </c>
      <c r="L301" s="109" t="s">
        <v>829</v>
      </c>
    </row>
    <row r="302" spans="1:12" x14ac:dyDescent="0.25">
      <c r="A302" s="109" t="s">
        <v>830</v>
      </c>
      <c r="B302" s="119">
        <v>44743</v>
      </c>
      <c r="C302" s="109"/>
      <c r="D302" s="109" t="s">
        <v>104</v>
      </c>
      <c r="E302" s="109"/>
      <c r="F302" s="109"/>
      <c r="G302" s="46">
        <v>0</v>
      </c>
      <c r="H302" s="46">
        <v>0</v>
      </c>
      <c r="I302" s="121">
        <v>82049.22</v>
      </c>
      <c r="J302" s="46">
        <v>0</v>
      </c>
      <c r="K302" s="109" t="s">
        <v>831</v>
      </c>
      <c r="L302" s="109" t="s">
        <v>832</v>
      </c>
    </row>
    <row r="303" spans="1:12" x14ac:dyDescent="0.25">
      <c r="A303" s="109" t="s">
        <v>833</v>
      </c>
      <c r="B303" s="119">
        <v>44743</v>
      </c>
      <c r="C303" s="109"/>
      <c r="D303" s="109" t="s">
        <v>108</v>
      </c>
      <c r="E303" s="109"/>
      <c r="F303" s="109"/>
      <c r="G303" s="46">
        <v>0</v>
      </c>
      <c r="H303" s="46">
        <v>0</v>
      </c>
      <c r="I303" s="121">
        <v>14145.48</v>
      </c>
      <c r="J303" s="46">
        <v>0</v>
      </c>
      <c r="K303" s="109" t="s">
        <v>834</v>
      </c>
      <c r="L303" s="109" t="s">
        <v>835</v>
      </c>
    </row>
    <row r="304" spans="1:12" x14ac:dyDescent="0.25">
      <c r="A304" s="109" t="s">
        <v>836</v>
      </c>
      <c r="B304" s="119">
        <v>44743</v>
      </c>
      <c r="C304" s="109"/>
      <c r="D304" s="109" t="s">
        <v>93</v>
      </c>
      <c r="E304" s="109"/>
      <c r="F304" s="109"/>
      <c r="G304" s="46">
        <v>0</v>
      </c>
      <c r="H304" s="46">
        <v>0</v>
      </c>
      <c r="I304" s="121">
        <v>1587.24</v>
      </c>
      <c r="J304" s="46">
        <v>0</v>
      </c>
      <c r="K304" s="109" t="s">
        <v>837</v>
      </c>
      <c r="L304" s="109"/>
    </row>
    <row r="305" spans="1:12" x14ac:dyDescent="0.25">
      <c r="A305" s="109" t="s">
        <v>838</v>
      </c>
      <c r="B305" s="119">
        <v>44743</v>
      </c>
      <c r="C305" s="109"/>
      <c r="D305" s="109" t="s">
        <v>115</v>
      </c>
      <c r="E305" s="109"/>
      <c r="F305" s="109"/>
      <c r="G305" s="46">
        <v>0</v>
      </c>
      <c r="H305" s="46">
        <v>0</v>
      </c>
      <c r="I305" s="121">
        <v>1737.99</v>
      </c>
      <c r="J305" s="46">
        <v>0</v>
      </c>
      <c r="K305" s="109" t="s">
        <v>839</v>
      </c>
      <c r="L305" s="109"/>
    </row>
    <row r="306" spans="1:12" x14ac:dyDescent="0.25">
      <c r="A306" s="109" t="s">
        <v>840</v>
      </c>
      <c r="B306" s="119">
        <v>44743</v>
      </c>
      <c r="C306" s="109"/>
      <c r="D306" s="109" t="s">
        <v>118</v>
      </c>
      <c r="E306" s="109"/>
      <c r="F306" s="109"/>
      <c r="G306" s="46">
        <v>0</v>
      </c>
      <c r="H306" s="46">
        <v>0</v>
      </c>
      <c r="I306" s="121">
        <v>14157</v>
      </c>
      <c r="J306" s="46">
        <v>0</v>
      </c>
      <c r="K306" s="109" t="s">
        <v>841</v>
      </c>
      <c r="L306" s="109"/>
    </row>
    <row r="307" spans="1:12" x14ac:dyDescent="0.25">
      <c r="A307" s="109" t="s">
        <v>842</v>
      </c>
      <c r="B307" s="119">
        <v>44743</v>
      </c>
      <c r="C307" s="109"/>
      <c r="D307" s="109" t="s">
        <v>115</v>
      </c>
      <c r="E307" s="109"/>
      <c r="F307" s="109"/>
      <c r="G307" s="46">
        <v>0</v>
      </c>
      <c r="H307" s="46">
        <v>0</v>
      </c>
      <c r="I307" s="121">
        <v>9900</v>
      </c>
      <c r="J307" s="46">
        <v>0</v>
      </c>
      <c r="K307" s="109" t="s">
        <v>843</v>
      </c>
      <c r="L307" s="109"/>
    </row>
    <row r="308" spans="1:12" x14ac:dyDescent="0.25">
      <c r="A308" s="109" t="s">
        <v>844</v>
      </c>
      <c r="B308" s="119">
        <v>44743</v>
      </c>
      <c r="C308" s="109"/>
      <c r="D308" s="109" t="s">
        <v>123</v>
      </c>
      <c r="E308" s="109"/>
      <c r="F308" s="109"/>
      <c r="G308" s="46">
        <v>0</v>
      </c>
      <c r="H308" s="46">
        <v>0</v>
      </c>
      <c r="I308" s="125">
        <v>876.96</v>
      </c>
      <c r="J308" s="46">
        <v>0</v>
      </c>
      <c r="K308" s="109" t="s">
        <v>845</v>
      </c>
      <c r="L308" s="109"/>
    </row>
    <row r="309" spans="1:12" x14ac:dyDescent="0.25">
      <c r="A309" s="109" t="s">
        <v>846</v>
      </c>
      <c r="B309" s="119">
        <v>44743</v>
      </c>
      <c r="C309" s="109"/>
      <c r="D309" s="109" t="s">
        <v>127</v>
      </c>
      <c r="E309" s="109"/>
      <c r="F309" s="109"/>
      <c r="G309" s="46">
        <v>0</v>
      </c>
      <c r="H309" s="46">
        <v>0</v>
      </c>
      <c r="I309" s="125">
        <v>876.96</v>
      </c>
      <c r="J309" s="46">
        <v>0</v>
      </c>
      <c r="K309" s="109" t="s">
        <v>847</v>
      </c>
      <c r="L309" s="109"/>
    </row>
    <row r="310" spans="1:12" x14ac:dyDescent="0.25">
      <c r="A310" s="109" t="s">
        <v>848</v>
      </c>
      <c r="B310" s="119">
        <v>44743</v>
      </c>
      <c r="C310" s="109"/>
      <c r="D310" s="109" t="s">
        <v>123</v>
      </c>
      <c r="E310" s="109"/>
      <c r="F310" s="109"/>
      <c r="G310" s="46">
        <v>0</v>
      </c>
      <c r="H310" s="46">
        <v>0</v>
      </c>
      <c r="I310" s="125">
        <v>598.95000000000005</v>
      </c>
      <c r="J310" s="46">
        <v>0</v>
      </c>
      <c r="K310" s="109" t="s">
        <v>849</v>
      </c>
      <c r="L310" s="109"/>
    </row>
    <row r="311" spans="1:12" x14ac:dyDescent="0.25">
      <c r="A311" s="109" t="s">
        <v>850</v>
      </c>
      <c r="B311" s="119">
        <v>44743</v>
      </c>
      <c r="C311" s="109"/>
      <c r="D311" s="109" t="s">
        <v>132</v>
      </c>
      <c r="E311" s="109"/>
      <c r="F311" s="109"/>
      <c r="G311" s="46">
        <v>0</v>
      </c>
      <c r="H311" s="46">
        <v>0</v>
      </c>
      <c r="I311" s="121">
        <v>7015.32</v>
      </c>
      <c r="J311" s="46">
        <v>0</v>
      </c>
      <c r="K311" s="109" t="s">
        <v>851</v>
      </c>
      <c r="L311" s="109"/>
    </row>
    <row r="312" spans="1:12" x14ac:dyDescent="0.25">
      <c r="A312" s="109" t="s">
        <v>852</v>
      </c>
      <c r="B312" s="119">
        <v>44743</v>
      </c>
      <c r="C312" s="109"/>
      <c r="D312" s="109" t="s">
        <v>135</v>
      </c>
      <c r="E312" s="109"/>
      <c r="F312" s="109"/>
      <c r="G312" s="46">
        <v>0</v>
      </c>
      <c r="H312" s="46">
        <v>0</v>
      </c>
      <c r="I312" s="121">
        <v>2700</v>
      </c>
      <c r="J312" s="46">
        <v>0</v>
      </c>
      <c r="K312" s="109" t="s">
        <v>853</v>
      </c>
      <c r="L312" s="109"/>
    </row>
    <row r="313" spans="1:12" x14ac:dyDescent="0.25">
      <c r="A313" s="109" t="s">
        <v>854</v>
      </c>
      <c r="B313" s="119">
        <v>44743</v>
      </c>
      <c r="C313" s="109"/>
      <c r="D313" s="109" t="s">
        <v>138</v>
      </c>
      <c r="E313" s="109"/>
      <c r="F313" s="109"/>
      <c r="G313" s="46">
        <v>0</v>
      </c>
      <c r="H313" s="46">
        <v>0</v>
      </c>
      <c r="I313" s="121">
        <v>4900.5</v>
      </c>
      <c r="J313" s="46">
        <v>0</v>
      </c>
      <c r="K313" s="109" t="s">
        <v>855</v>
      </c>
      <c r="L313" s="109"/>
    </row>
    <row r="314" spans="1:12" x14ac:dyDescent="0.25">
      <c r="A314" s="109" t="s">
        <v>856</v>
      </c>
      <c r="B314" s="119">
        <v>44743</v>
      </c>
      <c r="C314" s="109"/>
      <c r="D314" s="109" t="s">
        <v>141</v>
      </c>
      <c r="E314" s="109"/>
      <c r="F314" s="109"/>
      <c r="G314" s="46">
        <v>0</v>
      </c>
      <c r="H314" s="46">
        <v>0</v>
      </c>
      <c r="I314" s="121">
        <v>9342.9</v>
      </c>
      <c r="J314" s="46">
        <v>0</v>
      </c>
      <c r="K314" s="109" t="s">
        <v>857</v>
      </c>
      <c r="L314" s="109"/>
    </row>
    <row r="315" spans="1:12" x14ac:dyDescent="0.25">
      <c r="A315" s="109" t="s">
        <v>858</v>
      </c>
      <c r="B315" s="119">
        <v>44743</v>
      </c>
      <c r="C315" s="109"/>
      <c r="D315" s="109" t="s">
        <v>144</v>
      </c>
      <c r="E315" s="109"/>
      <c r="F315" s="109"/>
      <c r="G315" s="46">
        <v>0</v>
      </c>
      <c r="H315" s="46">
        <v>0</v>
      </c>
      <c r="I315" s="121">
        <v>42525</v>
      </c>
      <c r="J315" s="46">
        <v>0</v>
      </c>
      <c r="K315" s="109" t="s">
        <v>859</v>
      </c>
      <c r="L315" s="109"/>
    </row>
    <row r="316" spans="1:12" x14ac:dyDescent="0.25">
      <c r="A316" s="109" t="s">
        <v>860</v>
      </c>
      <c r="B316" s="119">
        <v>44743</v>
      </c>
      <c r="C316" s="109"/>
      <c r="D316" s="109" t="s">
        <v>147</v>
      </c>
      <c r="E316" s="109"/>
      <c r="F316" s="109"/>
      <c r="G316" s="46">
        <v>0</v>
      </c>
      <c r="H316" s="46">
        <v>0</v>
      </c>
      <c r="I316" s="121">
        <v>5346</v>
      </c>
      <c r="J316" s="46">
        <v>0</v>
      </c>
      <c r="K316" s="109" t="s">
        <v>861</v>
      </c>
      <c r="L316" s="109"/>
    </row>
    <row r="317" spans="1:12" x14ac:dyDescent="0.25">
      <c r="A317" s="109" t="s">
        <v>862</v>
      </c>
      <c r="B317" s="119">
        <v>44743</v>
      </c>
      <c r="C317" s="109"/>
      <c r="D317" s="109" t="s">
        <v>150</v>
      </c>
      <c r="E317" s="109"/>
      <c r="F317" s="109"/>
      <c r="G317" s="46">
        <v>0</v>
      </c>
      <c r="H317" s="46">
        <v>0</v>
      </c>
      <c r="I317" s="121">
        <v>1651.5</v>
      </c>
      <c r="J317" s="46">
        <v>0</v>
      </c>
      <c r="K317" s="109" t="s">
        <v>863</v>
      </c>
      <c r="L317" s="109"/>
    </row>
    <row r="318" spans="1:12" x14ac:dyDescent="0.25">
      <c r="A318" s="109" t="s">
        <v>864</v>
      </c>
      <c r="B318" s="119">
        <v>44743</v>
      </c>
      <c r="C318" s="109"/>
      <c r="D318" s="109" t="s">
        <v>153</v>
      </c>
      <c r="E318" s="109"/>
      <c r="F318" s="109"/>
      <c r="G318" s="46">
        <v>0</v>
      </c>
      <c r="H318" s="46">
        <v>0</v>
      </c>
      <c r="I318" s="121">
        <v>2970</v>
      </c>
      <c r="J318" s="46">
        <v>0</v>
      </c>
      <c r="K318" s="109" t="s">
        <v>865</v>
      </c>
      <c r="L318" s="109"/>
    </row>
    <row r="319" spans="1:12" x14ac:dyDescent="0.25">
      <c r="A319" s="109" t="s">
        <v>866</v>
      </c>
      <c r="B319" s="119">
        <v>44743</v>
      </c>
      <c r="C319" s="109"/>
      <c r="D319" s="109" t="s">
        <v>147</v>
      </c>
      <c r="E319" s="109"/>
      <c r="F319" s="109"/>
      <c r="G319" s="46">
        <v>0</v>
      </c>
      <c r="H319" s="46">
        <v>0</v>
      </c>
      <c r="I319" s="121">
        <v>3693.6</v>
      </c>
      <c r="J319" s="46">
        <v>0</v>
      </c>
      <c r="K319" s="109" t="s">
        <v>867</v>
      </c>
      <c r="L319" s="109"/>
    </row>
    <row r="320" spans="1:12" x14ac:dyDescent="0.25">
      <c r="A320" s="109" t="s">
        <v>868</v>
      </c>
      <c r="B320" s="119">
        <v>44743</v>
      </c>
      <c r="C320" s="109"/>
      <c r="D320" s="109" t="s">
        <v>160</v>
      </c>
      <c r="E320" s="109"/>
      <c r="F320" s="109"/>
      <c r="G320" s="46">
        <v>0</v>
      </c>
      <c r="H320" s="46">
        <v>0</v>
      </c>
      <c r="I320" s="121">
        <v>1217.7</v>
      </c>
      <c r="J320" s="46">
        <v>0</v>
      </c>
      <c r="K320" s="109" t="s">
        <v>869</v>
      </c>
      <c r="L320" s="109"/>
    </row>
    <row r="321" spans="1:12" x14ac:dyDescent="0.25">
      <c r="A321" s="109" t="s">
        <v>870</v>
      </c>
      <c r="B321" s="119">
        <v>44743</v>
      </c>
      <c r="C321" s="109"/>
      <c r="D321" s="109" t="s">
        <v>593</v>
      </c>
      <c r="E321" s="109"/>
      <c r="F321" s="109"/>
      <c r="G321" s="46">
        <v>0</v>
      </c>
      <c r="H321" s="46">
        <v>0</v>
      </c>
      <c r="I321" s="121">
        <v>2700</v>
      </c>
      <c r="J321" s="46">
        <v>0</v>
      </c>
      <c r="K321" s="109" t="s">
        <v>871</v>
      </c>
      <c r="L321" s="109"/>
    </row>
    <row r="322" spans="1:12" x14ac:dyDescent="0.25">
      <c r="A322" s="109" t="s">
        <v>872</v>
      </c>
      <c r="B322" s="119">
        <v>44743</v>
      </c>
      <c r="C322" s="109"/>
      <c r="D322" s="109" t="s">
        <v>89</v>
      </c>
      <c r="E322" s="109"/>
      <c r="F322" s="109"/>
      <c r="G322" s="46">
        <v>0</v>
      </c>
      <c r="H322" s="125">
        <v>139.5</v>
      </c>
      <c r="I322" s="46">
        <v>0</v>
      </c>
      <c r="J322" s="46">
        <v>0</v>
      </c>
      <c r="K322" s="109" t="s">
        <v>873</v>
      </c>
      <c r="L322" s="109" t="s">
        <v>874</v>
      </c>
    </row>
    <row r="323" spans="1:12" x14ac:dyDescent="0.25">
      <c r="A323" s="109" t="s">
        <v>875</v>
      </c>
      <c r="B323" s="119">
        <v>44745</v>
      </c>
      <c r="C323" s="109"/>
      <c r="D323" s="109" t="s">
        <v>641</v>
      </c>
      <c r="E323" s="109"/>
      <c r="F323" s="109"/>
      <c r="G323" s="46">
        <v>0</v>
      </c>
      <c r="H323" s="121">
        <v>40882.5</v>
      </c>
      <c r="I323" s="46">
        <v>0</v>
      </c>
      <c r="J323" s="46">
        <v>0</v>
      </c>
      <c r="K323" s="109" t="s">
        <v>876</v>
      </c>
      <c r="L323" s="109" t="s">
        <v>877</v>
      </c>
    </row>
    <row r="324" spans="1:12" x14ac:dyDescent="0.25">
      <c r="A324" s="109" t="s">
        <v>875</v>
      </c>
      <c r="B324" s="119">
        <v>44745</v>
      </c>
      <c r="C324" s="109"/>
      <c r="D324" s="109" t="s">
        <v>641</v>
      </c>
      <c r="E324" s="109"/>
      <c r="F324" s="109"/>
      <c r="G324" s="46">
        <v>0</v>
      </c>
      <c r="H324" s="121">
        <v>5899.5</v>
      </c>
      <c r="I324" s="46">
        <v>0</v>
      </c>
      <c r="J324" s="46">
        <v>0</v>
      </c>
      <c r="K324" s="109" t="s">
        <v>878</v>
      </c>
      <c r="L324" s="109" t="s">
        <v>877</v>
      </c>
    </row>
    <row r="325" spans="1:12" x14ac:dyDescent="0.25">
      <c r="A325" s="109" t="s">
        <v>875</v>
      </c>
      <c r="B325" s="119">
        <v>44745</v>
      </c>
      <c r="C325" s="109"/>
      <c r="D325" s="109" t="s">
        <v>641</v>
      </c>
      <c r="E325" s="109"/>
      <c r="F325" s="109"/>
      <c r="G325" s="46">
        <v>0</v>
      </c>
      <c r="H325" s="121">
        <v>10716.3</v>
      </c>
      <c r="I325" s="46">
        <v>0</v>
      </c>
      <c r="J325" s="46">
        <v>0</v>
      </c>
      <c r="K325" s="109" t="s">
        <v>879</v>
      </c>
      <c r="L325" s="109" t="s">
        <v>877</v>
      </c>
    </row>
    <row r="326" spans="1:12" x14ac:dyDescent="0.25">
      <c r="A326" s="109" t="s">
        <v>875</v>
      </c>
      <c r="B326" s="119">
        <v>44745</v>
      </c>
      <c r="C326" s="109"/>
      <c r="D326" s="109" t="s">
        <v>641</v>
      </c>
      <c r="E326" s="109"/>
      <c r="F326" s="109"/>
      <c r="G326" s="46">
        <v>0</v>
      </c>
      <c r="H326" s="121">
        <v>18731.25</v>
      </c>
      <c r="I326" s="46">
        <v>0</v>
      </c>
      <c r="J326" s="46">
        <v>0</v>
      </c>
      <c r="K326" s="109" t="s">
        <v>880</v>
      </c>
      <c r="L326" s="109" t="s">
        <v>877</v>
      </c>
    </row>
    <row r="327" spans="1:12" x14ac:dyDescent="0.25">
      <c r="A327" s="109" t="s">
        <v>875</v>
      </c>
      <c r="B327" s="119">
        <v>44745</v>
      </c>
      <c r="C327" s="109"/>
      <c r="D327" s="109" t="s">
        <v>641</v>
      </c>
      <c r="E327" s="109"/>
      <c r="F327" s="109"/>
      <c r="G327" s="46">
        <v>0</v>
      </c>
      <c r="H327" s="121">
        <v>72564.66</v>
      </c>
      <c r="I327" s="46">
        <v>0</v>
      </c>
      <c r="J327" s="46">
        <v>0</v>
      </c>
      <c r="K327" s="109" t="s">
        <v>881</v>
      </c>
      <c r="L327" s="109" t="s">
        <v>877</v>
      </c>
    </row>
    <row r="328" spans="1:12" x14ac:dyDescent="0.25">
      <c r="A328" s="109" t="s">
        <v>875</v>
      </c>
      <c r="B328" s="119">
        <v>44745</v>
      </c>
      <c r="C328" s="109"/>
      <c r="D328" s="109" t="s">
        <v>641</v>
      </c>
      <c r="E328" s="109"/>
      <c r="F328" s="109"/>
      <c r="G328" s="46">
        <v>0</v>
      </c>
      <c r="H328" s="121">
        <v>2462.4</v>
      </c>
      <c r="I328" s="46">
        <v>0</v>
      </c>
      <c r="J328" s="46">
        <v>0</v>
      </c>
      <c r="K328" s="109" t="s">
        <v>882</v>
      </c>
      <c r="L328" s="109" t="s">
        <v>877</v>
      </c>
    </row>
    <row r="329" spans="1:12" x14ac:dyDescent="0.25">
      <c r="A329" s="109" t="s">
        <v>883</v>
      </c>
      <c r="B329" s="119">
        <v>44747</v>
      </c>
      <c r="C329" s="109"/>
      <c r="D329" s="109" t="s">
        <v>884</v>
      </c>
      <c r="E329" s="109"/>
      <c r="F329" s="109"/>
      <c r="G329" s="46">
        <v>0</v>
      </c>
      <c r="H329" s="121">
        <v>25924.5</v>
      </c>
      <c r="I329" s="46">
        <v>0</v>
      </c>
      <c r="J329" s="46">
        <v>0</v>
      </c>
      <c r="K329" s="109" t="s">
        <v>885</v>
      </c>
      <c r="L329" s="109" t="s">
        <v>886</v>
      </c>
    </row>
    <row r="330" spans="1:12" x14ac:dyDescent="0.25">
      <c r="A330" s="109" t="s">
        <v>887</v>
      </c>
      <c r="B330" s="119">
        <v>44747</v>
      </c>
      <c r="C330" s="109"/>
      <c r="D330" s="109" t="s">
        <v>444</v>
      </c>
      <c r="E330" s="109"/>
      <c r="F330" s="109"/>
      <c r="G330" s="46">
        <v>0</v>
      </c>
      <c r="H330" s="121">
        <v>91377.45</v>
      </c>
      <c r="I330" s="46">
        <v>0</v>
      </c>
      <c r="J330" s="46">
        <v>0</v>
      </c>
      <c r="K330" s="109" t="s">
        <v>888</v>
      </c>
      <c r="L330" s="109" t="s">
        <v>889</v>
      </c>
    </row>
    <row r="331" spans="1:12" x14ac:dyDescent="0.25">
      <c r="A331" s="109" t="s">
        <v>890</v>
      </c>
      <c r="B331" s="119">
        <v>44747</v>
      </c>
      <c r="C331" s="109"/>
      <c r="D331" s="109" t="s">
        <v>656</v>
      </c>
      <c r="E331" s="109"/>
      <c r="F331" s="109"/>
      <c r="G331" s="46">
        <v>0</v>
      </c>
      <c r="H331" s="121">
        <v>1017.9</v>
      </c>
      <c r="I331" s="46">
        <v>0</v>
      </c>
      <c r="J331" s="46">
        <v>0</v>
      </c>
      <c r="K331" s="109" t="s">
        <v>891</v>
      </c>
      <c r="L331" s="109" t="s">
        <v>892</v>
      </c>
    </row>
    <row r="332" spans="1:12" x14ac:dyDescent="0.25">
      <c r="A332" s="109" t="s">
        <v>890</v>
      </c>
      <c r="B332" s="119">
        <v>44747</v>
      </c>
      <c r="C332" s="109"/>
      <c r="D332" s="109" t="s">
        <v>656</v>
      </c>
      <c r="E332" s="109"/>
      <c r="F332" s="109"/>
      <c r="G332" s="46">
        <v>0</v>
      </c>
      <c r="H332" s="121">
        <v>4046.13</v>
      </c>
      <c r="I332" s="46">
        <v>0</v>
      </c>
      <c r="J332" s="46">
        <v>0</v>
      </c>
      <c r="K332" s="109" t="s">
        <v>893</v>
      </c>
      <c r="L332" s="109" t="s">
        <v>892</v>
      </c>
    </row>
    <row r="333" spans="1:12" x14ac:dyDescent="0.25">
      <c r="A333" s="109" t="s">
        <v>890</v>
      </c>
      <c r="B333" s="119">
        <v>44747</v>
      </c>
      <c r="C333" s="109"/>
      <c r="D333" s="109" t="s">
        <v>656</v>
      </c>
      <c r="E333" s="109"/>
      <c r="F333" s="109"/>
      <c r="G333" s="46">
        <v>0</v>
      </c>
      <c r="H333" s="125">
        <v>600.21</v>
      </c>
      <c r="I333" s="46">
        <v>0</v>
      </c>
      <c r="J333" s="46">
        <v>0</v>
      </c>
      <c r="K333" s="109" t="s">
        <v>894</v>
      </c>
      <c r="L333" s="109" t="s">
        <v>892</v>
      </c>
    </row>
    <row r="334" spans="1:12" x14ac:dyDescent="0.25">
      <c r="A334" s="109" t="s">
        <v>890</v>
      </c>
      <c r="B334" s="119">
        <v>44747</v>
      </c>
      <c r="C334" s="109"/>
      <c r="D334" s="109" t="s">
        <v>656</v>
      </c>
      <c r="E334" s="109"/>
      <c r="F334" s="109"/>
      <c r="G334" s="46">
        <v>0</v>
      </c>
      <c r="H334" s="125">
        <v>132.84</v>
      </c>
      <c r="I334" s="46">
        <v>0</v>
      </c>
      <c r="J334" s="46">
        <v>0</v>
      </c>
      <c r="K334" s="109" t="s">
        <v>895</v>
      </c>
      <c r="L334" s="109" t="s">
        <v>892</v>
      </c>
    </row>
    <row r="335" spans="1:12" x14ac:dyDescent="0.25">
      <c r="A335" s="109" t="s">
        <v>890</v>
      </c>
      <c r="B335" s="119">
        <v>44747</v>
      </c>
      <c r="C335" s="109"/>
      <c r="D335" s="109" t="s">
        <v>656</v>
      </c>
      <c r="E335" s="109"/>
      <c r="F335" s="109"/>
      <c r="G335" s="46">
        <v>0</v>
      </c>
      <c r="H335" s="125">
        <v>31.95</v>
      </c>
      <c r="I335" s="46">
        <v>0</v>
      </c>
      <c r="J335" s="46">
        <v>0</v>
      </c>
      <c r="K335" s="109" t="s">
        <v>896</v>
      </c>
      <c r="L335" s="109" t="s">
        <v>892</v>
      </c>
    </row>
    <row r="336" spans="1:12" x14ac:dyDescent="0.25">
      <c r="A336" s="109" t="s">
        <v>897</v>
      </c>
      <c r="B336" s="119">
        <v>44747</v>
      </c>
      <c r="C336" s="122"/>
      <c r="D336" s="227" t="s">
        <v>898</v>
      </c>
      <c r="E336" s="227"/>
      <c r="F336" s="228"/>
      <c r="G336" s="46">
        <v>0</v>
      </c>
      <c r="H336" s="229">
        <v>1006.78</v>
      </c>
      <c r="I336" s="46">
        <v>0</v>
      </c>
      <c r="J336" s="46">
        <v>0</v>
      </c>
      <c r="K336" s="227" t="s">
        <v>899</v>
      </c>
      <c r="L336" s="227" t="s">
        <v>900</v>
      </c>
    </row>
    <row r="337" spans="1:12" x14ac:dyDescent="0.25">
      <c r="A337" s="109" t="s">
        <v>901</v>
      </c>
      <c r="B337" s="119">
        <v>44748</v>
      </c>
      <c r="C337" s="109"/>
      <c r="D337" s="109" t="s">
        <v>641</v>
      </c>
      <c r="E337" s="109"/>
      <c r="F337" s="122"/>
      <c r="G337" s="46">
        <v>0</v>
      </c>
      <c r="H337" s="121">
        <v>36288</v>
      </c>
      <c r="I337" s="46">
        <v>0</v>
      </c>
      <c r="J337" s="46">
        <v>0</v>
      </c>
      <c r="K337" s="109" t="s">
        <v>902</v>
      </c>
      <c r="L337" s="109" t="s">
        <v>903</v>
      </c>
    </row>
    <row r="338" spans="1:12" x14ac:dyDescent="0.25">
      <c r="A338" s="109" t="s">
        <v>901</v>
      </c>
      <c r="B338" s="119">
        <v>44748</v>
      </c>
      <c r="C338" s="109"/>
      <c r="D338" s="109" t="s">
        <v>641</v>
      </c>
      <c r="E338" s="109"/>
      <c r="F338" s="122"/>
      <c r="G338" s="46">
        <v>0</v>
      </c>
      <c r="H338" s="121">
        <v>12349.26</v>
      </c>
      <c r="I338" s="46">
        <v>0</v>
      </c>
      <c r="J338" s="46">
        <v>0</v>
      </c>
      <c r="K338" s="109" t="s">
        <v>904</v>
      </c>
      <c r="L338" s="109" t="s">
        <v>903</v>
      </c>
    </row>
    <row r="339" spans="1:12" x14ac:dyDescent="0.25">
      <c r="A339" s="109" t="s">
        <v>901</v>
      </c>
      <c r="B339" s="119">
        <v>44748</v>
      </c>
      <c r="C339" s="109"/>
      <c r="D339" s="109" t="s">
        <v>641</v>
      </c>
      <c r="E339" s="109"/>
      <c r="F339" s="122"/>
      <c r="G339" s="46">
        <v>0</v>
      </c>
      <c r="H339" s="121">
        <v>13329.36</v>
      </c>
      <c r="I339" s="46">
        <v>0</v>
      </c>
      <c r="J339" s="46">
        <v>0</v>
      </c>
      <c r="K339" s="109" t="s">
        <v>905</v>
      </c>
      <c r="L339" s="109" t="s">
        <v>903</v>
      </c>
    </row>
    <row r="340" spans="1:12" x14ac:dyDescent="0.25">
      <c r="A340" s="109" t="s">
        <v>901</v>
      </c>
      <c r="B340" s="119">
        <v>44748</v>
      </c>
      <c r="C340" s="109"/>
      <c r="D340" s="109" t="s">
        <v>641</v>
      </c>
      <c r="E340" s="109"/>
      <c r="F340" s="122"/>
      <c r="G340" s="46">
        <v>0</v>
      </c>
      <c r="H340" s="121">
        <v>24458.85</v>
      </c>
      <c r="I340" s="46">
        <v>0</v>
      </c>
      <c r="J340" s="46">
        <v>0</v>
      </c>
      <c r="K340" s="109" t="s">
        <v>906</v>
      </c>
      <c r="L340" s="109" t="s">
        <v>903</v>
      </c>
    </row>
    <row r="341" spans="1:12" x14ac:dyDescent="0.25">
      <c r="A341" s="109" t="s">
        <v>901</v>
      </c>
      <c r="B341" s="119">
        <v>44748</v>
      </c>
      <c r="C341" s="109"/>
      <c r="D341" s="109" t="s">
        <v>641</v>
      </c>
      <c r="E341" s="109"/>
      <c r="F341" s="122"/>
      <c r="G341" s="46">
        <v>0</v>
      </c>
      <c r="H341" s="121">
        <v>4294.08</v>
      </c>
      <c r="I341" s="46">
        <v>0</v>
      </c>
      <c r="J341" s="46">
        <v>0</v>
      </c>
      <c r="K341" s="109" t="s">
        <v>907</v>
      </c>
      <c r="L341" s="109" t="s">
        <v>903</v>
      </c>
    </row>
    <row r="342" spans="1:12" x14ac:dyDescent="0.25">
      <c r="A342" s="109" t="s">
        <v>901</v>
      </c>
      <c r="B342" s="119">
        <v>44748</v>
      </c>
      <c r="C342" s="109"/>
      <c r="D342" s="109" t="s">
        <v>641</v>
      </c>
      <c r="E342" s="109"/>
      <c r="F342" s="122"/>
      <c r="G342" s="46">
        <v>0</v>
      </c>
      <c r="H342" s="121">
        <v>10308.06</v>
      </c>
      <c r="I342" s="46">
        <v>0</v>
      </c>
      <c r="J342" s="46">
        <v>0</v>
      </c>
      <c r="K342" s="109" t="s">
        <v>908</v>
      </c>
      <c r="L342" s="109" t="s">
        <v>903</v>
      </c>
    </row>
    <row r="343" spans="1:12" x14ac:dyDescent="0.25">
      <c r="A343" s="109" t="s">
        <v>901</v>
      </c>
      <c r="B343" s="119">
        <v>44748</v>
      </c>
      <c r="C343" s="109"/>
      <c r="D343" s="109" t="s">
        <v>641</v>
      </c>
      <c r="E343" s="109"/>
      <c r="F343" s="122"/>
      <c r="G343" s="46">
        <v>0</v>
      </c>
      <c r="H343" s="121">
        <v>20462.400000000001</v>
      </c>
      <c r="I343" s="46">
        <v>0</v>
      </c>
      <c r="J343" s="46">
        <v>0</v>
      </c>
      <c r="K343" s="109" t="s">
        <v>909</v>
      </c>
      <c r="L343" s="109" t="s">
        <v>903</v>
      </c>
    </row>
    <row r="344" spans="1:12" x14ac:dyDescent="0.25">
      <c r="A344" s="109" t="s">
        <v>901</v>
      </c>
      <c r="B344" s="119">
        <v>44748</v>
      </c>
      <c r="C344" s="109"/>
      <c r="D344" s="109" t="s">
        <v>641</v>
      </c>
      <c r="E344" s="109"/>
      <c r="F344" s="122"/>
      <c r="G344" s="46">
        <v>0</v>
      </c>
      <c r="H344" s="121">
        <v>5260.32</v>
      </c>
      <c r="I344" s="46">
        <v>0</v>
      </c>
      <c r="J344" s="46">
        <v>0</v>
      </c>
      <c r="K344" s="109" t="s">
        <v>910</v>
      </c>
      <c r="L344" s="109" t="s">
        <v>903</v>
      </c>
    </row>
    <row r="345" spans="1:12" x14ac:dyDescent="0.25">
      <c r="A345" s="109" t="s">
        <v>911</v>
      </c>
      <c r="B345" s="119">
        <v>44749</v>
      </c>
      <c r="C345" s="109"/>
      <c r="D345" s="109" t="s">
        <v>676</v>
      </c>
      <c r="E345" s="109"/>
      <c r="F345" s="122"/>
      <c r="G345" s="46">
        <v>0</v>
      </c>
      <c r="H345" s="46">
        <v>0</v>
      </c>
      <c r="I345" s="121">
        <v>5970</v>
      </c>
      <c r="J345" s="46">
        <v>0</v>
      </c>
      <c r="K345" s="109" t="s">
        <v>912</v>
      </c>
      <c r="L345" s="109"/>
    </row>
    <row r="346" spans="1:12" x14ac:dyDescent="0.25">
      <c r="A346" s="109" t="s">
        <v>911</v>
      </c>
      <c r="B346" s="119">
        <v>44749</v>
      </c>
      <c r="C346" s="109"/>
      <c r="D346" s="109" t="s">
        <v>676</v>
      </c>
      <c r="E346" s="109"/>
      <c r="F346" s="122"/>
      <c r="G346" s="46">
        <v>0</v>
      </c>
      <c r="H346" s="46">
        <v>0</v>
      </c>
      <c r="I346" s="121">
        <v>23564</v>
      </c>
      <c r="J346" s="46">
        <v>0</v>
      </c>
      <c r="K346" s="109" t="s">
        <v>913</v>
      </c>
      <c r="L346" s="109"/>
    </row>
    <row r="347" spans="1:12" x14ac:dyDescent="0.25">
      <c r="A347" s="109" t="s">
        <v>914</v>
      </c>
      <c r="B347" s="119">
        <v>44749</v>
      </c>
      <c r="C347" s="109"/>
      <c r="D347" s="109" t="s">
        <v>163</v>
      </c>
      <c r="E347" s="109"/>
      <c r="F347" s="122"/>
      <c r="G347" s="46">
        <v>0</v>
      </c>
      <c r="H347" s="46">
        <v>0</v>
      </c>
      <c r="I347" s="125">
        <v>306</v>
      </c>
      <c r="J347" s="46">
        <v>0</v>
      </c>
      <c r="K347" s="109" t="s">
        <v>915</v>
      </c>
      <c r="L347" s="109"/>
    </row>
    <row r="348" spans="1:12" x14ac:dyDescent="0.25">
      <c r="A348" s="109" t="s">
        <v>916</v>
      </c>
      <c r="B348" s="119">
        <v>44749</v>
      </c>
      <c r="C348" s="109"/>
      <c r="D348" s="109" t="s">
        <v>163</v>
      </c>
      <c r="E348" s="109"/>
      <c r="F348" s="122"/>
      <c r="G348" s="46">
        <v>0</v>
      </c>
      <c r="H348" s="46">
        <v>0</v>
      </c>
      <c r="I348" s="125">
        <v>478.8</v>
      </c>
      <c r="J348" s="46">
        <v>0</v>
      </c>
      <c r="K348" s="109" t="s">
        <v>917</v>
      </c>
      <c r="L348" s="109"/>
    </row>
    <row r="349" spans="1:12" x14ac:dyDescent="0.25">
      <c r="A349" s="109" t="s">
        <v>918</v>
      </c>
      <c r="B349" s="119">
        <v>44750</v>
      </c>
      <c r="C349" s="109"/>
      <c r="D349" s="109" t="s">
        <v>919</v>
      </c>
      <c r="E349" s="109"/>
      <c r="F349" s="122"/>
      <c r="G349" s="46">
        <v>0</v>
      </c>
      <c r="H349" s="125">
        <v>791</v>
      </c>
      <c r="I349" s="46">
        <v>0</v>
      </c>
      <c r="J349" s="46">
        <v>0</v>
      </c>
      <c r="K349" s="109" t="s">
        <v>920</v>
      </c>
      <c r="L349" s="109" t="s">
        <v>921</v>
      </c>
    </row>
    <row r="350" spans="1:12" x14ac:dyDescent="0.25">
      <c r="A350" s="109" t="s">
        <v>922</v>
      </c>
      <c r="B350" s="119">
        <v>44751</v>
      </c>
      <c r="C350" s="109"/>
      <c r="D350" s="109" t="s">
        <v>351</v>
      </c>
      <c r="E350" s="109"/>
      <c r="F350" s="122"/>
      <c r="G350" s="46">
        <v>0</v>
      </c>
      <c r="H350" s="125">
        <v>478.75</v>
      </c>
      <c r="I350" s="46">
        <v>0</v>
      </c>
      <c r="J350" s="46">
        <v>0</v>
      </c>
      <c r="K350" s="109" t="s">
        <v>923</v>
      </c>
      <c r="L350" s="109" t="s">
        <v>924</v>
      </c>
    </row>
    <row r="351" spans="1:12" x14ac:dyDescent="0.25">
      <c r="A351" s="109" t="s">
        <v>925</v>
      </c>
      <c r="B351" s="119">
        <v>44751</v>
      </c>
      <c r="C351" s="122"/>
      <c r="D351" s="227" t="s">
        <v>214</v>
      </c>
      <c r="E351" s="227"/>
      <c r="F351" s="227"/>
      <c r="G351" s="46">
        <v>0</v>
      </c>
      <c r="H351" s="230">
        <v>63.5</v>
      </c>
      <c r="I351" s="46">
        <v>0</v>
      </c>
      <c r="J351" s="46">
        <v>0</v>
      </c>
      <c r="K351" s="227" t="s">
        <v>926</v>
      </c>
      <c r="L351" s="227" t="s">
        <v>927</v>
      </c>
    </row>
    <row r="352" spans="1:12" x14ac:dyDescent="0.25">
      <c r="A352" s="120" t="s">
        <v>928</v>
      </c>
      <c r="B352" s="144">
        <v>44751</v>
      </c>
      <c r="C352" s="231">
        <v>44774</v>
      </c>
      <c r="D352" s="120" t="s">
        <v>929</v>
      </c>
      <c r="E352" s="120">
        <v>69.5</v>
      </c>
      <c r="F352" s="232"/>
      <c r="G352" s="202">
        <v>0</v>
      </c>
      <c r="H352" s="213">
        <v>0</v>
      </c>
      <c r="I352" s="202"/>
      <c r="J352" s="202"/>
      <c r="K352" s="233"/>
      <c r="L352" s="227"/>
    </row>
    <row r="353" spans="1:12" x14ac:dyDescent="0.25">
      <c r="A353" s="109" t="s">
        <v>930</v>
      </c>
      <c r="B353" s="119">
        <v>44753</v>
      </c>
      <c r="C353" s="132"/>
      <c r="D353" s="125" t="s">
        <v>931</v>
      </c>
      <c r="E353" s="125"/>
      <c r="G353" s="46">
        <v>0</v>
      </c>
      <c r="H353" s="234">
        <v>82.5</v>
      </c>
      <c r="I353" s="46">
        <v>0</v>
      </c>
      <c r="J353" s="46">
        <v>0</v>
      </c>
      <c r="K353" s="109" t="s">
        <v>932</v>
      </c>
      <c r="L353" s="109" t="s">
        <v>933</v>
      </c>
    </row>
    <row r="354" spans="1:12" x14ac:dyDescent="0.25">
      <c r="A354" s="120" t="s">
        <v>934</v>
      </c>
      <c r="B354" s="144">
        <v>44753</v>
      </c>
      <c r="C354" s="231">
        <v>44774</v>
      </c>
      <c r="D354" s="120" t="s">
        <v>715</v>
      </c>
      <c r="E354" s="120">
        <v>450</v>
      </c>
      <c r="F354" s="232"/>
      <c r="G354" s="202">
        <v>0</v>
      </c>
      <c r="H354" s="120">
        <v>0</v>
      </c>
      <c r="I354" s="202"/>
      <c r="J354" s="202"/>
      <c r="K354" s="120"/>
      <c r="L354" s="120"/>
    </row>
    <row r="355" spans="1:12" x14ac:dyDescent="0.25">
      <c r="A355" s="109" t="s">
        <v>935</v>
      </c>
      <c r="B355" s="119">
        <v>44753</v>
      </c>
      <c r="C355" s="109"/>
      <c r="D355" s="109" t="s">
        <v>936</v>
      </c>
      <c r="E355" s="109"/>
      <c r="F355" s="122"/>
      <c r="G355" s="46">
        <v>0</v>
      </c>
      <c r="H355" s="121">
        <v>1959.91</v>
      </c>
      <c r="I355" s="46">
        <v>0</v>
      </c>
      <c r="J355" s="46">
        <v>0</v>
      </c>
      <c r="K355" s="109" t="s">
        <v>937</v>
      </c>
      <c r="L355" s="109" t="s">
        <v>938</v>
      </c>
    </row>
    <row r="356" spans="1:12" x14ac:dyDescent="0.25">
      <c r="A356" s="122" t="s">
        <v>939</v>
      </c>
      <c r="B356" s="126">
        <v>44753</v>
      </c>
      <c r="C356" s="122" t="s">
        <v>427</v>
      </c>
      <c r="D356" s="122" t="s">
        <v>190</v>
      </c>
      <c r="E356" s="122"/>
      <c r="F356" s="122"/>
      <c r="G356" s="127">
        <v>0</v>
      </c>
      <c r="H356" s="130">
        <v>774</v>
      </c>
      <c r="I356" s="127">
        <v>0</v>
      </c>
      <c r="J356" s="127">
        <v>0</v>
      </c>
      <c r="K356" s="122" t="s">
        <v>940</v>
      </c>
      <c r="L356" s="122" t="s">
        <v>941</v>
      </c>
    </row>
    <row r="357" spans="1:12" x14ac:dyDescent="0.25">
      <c r="A357" s="109" t="s">
        <v>942</v>
      </c>
      <c r="B357" s="119">
        <v>44754</v>
      </c>
      <c r="C357" s="109"/>
      <c r="D357" s="109" t="s">
        <v>943</v>
      </c>
      <c r="E357" s="109"/>
      <c r="G357" s="46">
        <v>0</v>
      </c>
      <c r="H357" s="121">
        <v>11587.5</v>
      </c>
      <c r="I357" s="46">
        <v>0</v>
      </c>
      <c r="J357" s="46">
        <v>0</v>
      </c>
      <c r="K357" s="109" t="s">
        <v>944</v>
      </c>
      <c r="L357" s="109" t="s">
        <v>945</v>
      </c>
    </row>
    <row r="358" spans="1:12" x14ac:dyDescent="0.25">
      <c r="A358" s="109" t="s">
        <v>942</v>
      </c>
      <c r="B358" s="119">
        <v>44754</v>
      </c>
      <c r="C358" s="109"/>
      <c r="D358" s="109" t="s">
        <v>943</v>
      </c>
      <c r="E358" s="109"/>
      <c r="G358" s="46">
        <v>0</v>
      </c>
      <c r="H358" s="125">
        <v>450</v>
      </c>
      <c r="I358" s="46">
        <v>0</v>
      </c>
      <c r="J358" s="46">
        <v>0</v>
      </c>
      <c r="K358" s="109" t="s">
        <v>946</v>
      </c>
      <c r="L358" s="109" t="s">
        <v>945</v>
      </c>
    </row>
    <row r="359" spans="1:12" x14ac:dyDescent="0.25">
      <c r="A359" s="109" t="s">
        <v>947</v>
      </c>
      <c r="B359" s="119">
        <v>44755</v>
      </c>
      <c r="C359" s="109"/>
      <c r="D359" s="109" t="s">
        <v>368</v>
      </c>
      <c r="E359" s="109"/>
      <c r="F359" s="122"/>
      <c r="G359" s="46">
        <v>0</v>
      </c>
      <c r="H359" s="121">
        <v>3038.57</v>
      </c>
      <c r="I359" s="46">
        <v>0</v>
      </c>
      <c r="J359" s="46">
        <v>0</v>
      </c>
      <c r="K359" s="109" t="s">
        <v>948</v>
      </c>
      <c r="L359" s="109" t="s">
        <v>949</v>
      </c>
    </row>
    <row r="360" spans="1:12" x14ac:dyDescent="0.25">
      <c r="A360" s="109" t="s">
        <v>950</v>
      </c>
      <c r="B360" s="119">
        <v>44755</v>
      </c>
      <c r="C360" s="109"/>
      <c r="D360" s="109" t="s">
        <v>951</v>
      </c>
      <c r="E360" s="109"/>
      <c r="F360" s="122"/>
      <c r="G360" s="46">
        <v>0</v>
      </c>
      <c r="H360" s="121">
        <v>2505.5</v>
      </c>
      <c r="I360" s="46">
        <v>0</v>
      </c>
      <c r="J360" s="46">
        <v>0</v>
      </c>
      <c r="K360" s="109" t="s">
        <v>952</v>
      </c>
      <c r="L360" s="109" t="s">
        <v>953</v>
      </c>
    </row>
    <row r="361" spans="1:12" x14ac:dyDescent="0.25">
      <c r="A361" s="109" t="s">
        <v>954</v>
      </c>
      <c r="B361" s="119">
        <v>44756</v>
      </c>
      <c r="C361" s="109"/>
      <c r="D361" s="109" t="s">
        <v>955</v>
      </c>
      <c r="E361" s="109"/>
      <c r="F361" s="122"/>
      <c r="G361" s="46">
        <v>0</v>
      </c>
      <c r="H361" s="121">
        <v>3024</v>
      </c>
      <c r="I361" s="46">
        <v>0</v>
      </c>
      <c r="J361" s="46">
        <v>0</v>
      </c>
      <c r="K361" s="109" t="s">
        <v>956</v>
      </c>
      <c r="L361" s="109" t="s">
        <v>957</v>
      </c>
    </row>
    <row r="362" spans="1:12" x14ac:dyDescent="0.25">
      <c r="A362" s="109" t="s">
        <v>954</v>
      </c>
      <c r="B362" s="119">
        <v>44756</v>
      </c>
      <c r="C362" s="109"/>
      <c r="D362" s="109" t="s">
        <v>955</v>
      </c>
      <c r="E362" s="109"/>
      <c r="F362" s="122"/>
      <c r="G362" s="46">
        <v>0</v>
      </c>
      <c r="H362" s="125">
        <v>86.75</v>
      </c>
      <c r="I362" s="46">
        <v>0</v>
      </c>
      <c r="J362" s="46">
        <v>0</v>
      </c>
      <c r="K362" s="109" t="s">
        <v>958</v>
      </c>
      <c r="L362" s="109" t="s">
        <v>957</v>
      </c>
    </row>
    <row r="363" spans="1:12" x14ac:dyDescent="0.25">
      <c r="A363" s="109" t="s">
        <v>954</v>
      </c>
      <c r="B363" s="119">
        <v>44756</v>
      </c>
      <c r="C363" s="109"/>
      <c r="D363" s="109" t="s">
        <v>955</v>
      </c>
      <c r="E363" s="109"/>
      <c r="F363" s="122"/>
      <c r="G363" s="46">
        <v>0</v>
      </c>
      <c r="H363" s="121">
        <v>11745</v>
      </c>
      <c r="I363" s="46">
        <v>0</v>
      </c>
      <c r="J363" s="46">
        <v>0</v>
      </c>
      <c r="K363" s="109" t="s">
        <v>959</v>
      </c>
      <c r="L363" s="109" t="s">
        <v>957</v>
      </c>
    </row>
    <row r="364" spans="1:12" x14ac:dyDescent="0.25">
      <c r="A364" s="109" t="s">
        <v>954</v>
      </c>
      <c r="B364" s="119">
        <v>44756</v>
      </c>
      <c r="C364" s="109"/>
      <c r="D364" s="109" t="s">
        <v>955</v>
      </c>
      <c r="E364" s="109"/>
      <c r="F364" s="122"/>
      <c r="G364" s="46">
        <v>0</v>
      </c>
      <c r="H364" s="121">
        <v>2727</v>
      </c>
      <c r="I364" s="46">
        <v>0</v>
      </c>
      <c r="J364" s="46">
        <v>0</v>
      </c>
      <c r="K364" s="109" t="s">
        <v>960</v>
      </c>
      <c r="L364" s="109" t="s">
        <v>957</v>
      </c>
    </row>
    <row r="365" spans="1:12" x14ac:dyDescent="0.25">
      <c r="A365" s="109" t="s">
        <v>961</v>
      </c>
      <c r="B365" s="119">
        <v>44757</v>
      </c>
      <c r="C365" s="109"/>
      <c r="D365" s="109" t="s">
        <v>962</v>
      </c>
      <c r="E365" s="109"/>
      <c r="F365" s="122"/>
      <c r="G365" s="46">
        <v>0</v>
      </c>
      <c r="H365" s="125">
        <v>613</v>
      </c>
      <c r="I365" s="46">
        <v>0</v>
      </c>
      <c r="J365" s="46">
        <v>0</v>
      </c>
      <c r="K365" s="109" t="s">
        <v>963</v>
      </c>
      <c r="L365" s="109" t="s">
        <v>964</v>
      </c>
    </row>
    <row r="366" spans="1:12" x14ac:dyDescent="0.25">
      <c r="A366" s="109" t="s">
        <v>965</v>
      </c>
      <c r="B366" s="119">
        <v>44760</v>
      </c>
      <c r="C366" s="109"/>
      <c r="D366" s="109" t="s">
        <v>966</v>
      </c>
      <c r="E366" s="109"/>
      <c r="F366" s="122"/>
      <c r="G366" s="46">
        <v>0</v>
      </c>
      <c r="H366" s="121">
        <v>22260</v>
      </c>
      <c r="I366" s="46">
        <v>0</v>
      </c>
      <c r="J366" s="46">
        <v>0</v>
      </c>
      <c r="K366" s="109" t="s">
        <v>967</v>
      </c>
      <c r="L366" s="109" t="s">
        <v>968</v>
      </c>
    </row>
    <row r="367" spans="1:12" x14ac:dyDescent="0.25">
      <c r="A367" s="109" t="s">
        <v>969</v>
      </c>
      <c r="B367" s="119">
        <v>44760</v>
      </c>
      <c r="C367" s="109"/>
      <c r="D367" s="109" t="s">
        <v>966</v>
      </c>
      <c r="E367" s="109"/>
      <c r="F367" s="122"/>
      <c r="G367" s="46">
        <v>0</v>
      </c>
      <c r="H367" s="121">
        <v>22260</v>
      </c>
      <c r="I367" s="46">
        <v>0</v>
      </c>
      <c r="J367" s="46">
        <v>0</v>
      </c>
      <c r="K367" s="109" t="s">
        <v>970</v>
      </c>
      <c r="L367" s="109" t="s">
        <v>971</v>
      </c>
    </row>
    <row r="368" spans="1:12" x14ac:dyDescent="0.25">
      <c r="A368" s="109" t="s">
        <v>972</v>
      </c>
      <c r="B368" s="119">
        <v>44760</v>
      </c>
      <c r="C368" s="109"/>
      <c r="D368" s="109" t="s">
        <v>368</v>
      </c>
      <c r="E368" s="109"/>
      <c r="F368" s="122"/>
      <c r="G368" s="46">
        <v>0</v>
      </c>
      <c r="H368" s="125">
        <v>723.81</v>
      </c>
      <c r="I368" s="46">
        <v>0</v>
      </c>
      <c r="J368" s="46">
        <v>0</v>
      </c>
      <c r="K368" s="109" t="s">
        <v>973</v>
      </c>
      <c r="L368" s="109" t="s">
        <v>974</v>
      </c>
    </row>
    <row r="369" spans="1:12" x14ac:dyDescent="0.25">
      <c r="A369" s="109" t="s">
        <v>975</v>
      </c>
      <c r="B369" s="119">
        <v>44760</v>
      </c>
      <c r="C369" s="109"/>
      <c r="D369" s="109" t="s">
        <v>89</v>
      </c>
      <c r="E369" s="109"/>
      <c r="F369" s="122"/>
      <c r="G369" s="46">
        <v>0</v>
      </c>
      <c r="H369" s="125">
        <v>863.75</v>
      </c>
      <c r="I369" s="46">
        <v>0</v>
      </c>
      <c r="J369" s="46">
        <v>0</v>
      </c>
      <c r="K369" s="109" t="s">
        <v>976</v>
      </c>
      <c r="L369" s="109" t="s">
        <v>977</v>
      </c>
    </row>
    <row r="370" spans="1:12" x14ac:dyDescent="0.25">
      <c r="A370" s="109" t="s">
        <v>978</v>
      </c>
      <c r="B370" s="119">
        <v>44760</v>
      </c>
      <c r="C370" s="122"/>
      <c r="D370" s="227" t="s">
        <v>214</v>
      </c>
      <c r="E370" s="227"/>
      <c r="F370" s="227"/>
      <c r="G370" s="46">
        <v>0</v>
      </c>
      <c r="H370" s="229">
        <v>180</v>
      </c>
      <c r="I370" s="46">
        <v>0</v>
      </c>
      <c r="J370" s="46">
        <v>0</v>
      </c>
      <c r="K370" s="227" t="s">
        <v>979</v>
      </c>
      <c r="L370" s="227" t="s">
        <v>980</v>
      </c>
    </row>
    <row r="371" spans="1:12" x14ac:dyDescent="0.25">
      <c r="A371" s="109" t="s">
        <v>981</v>
      </c>
      <c r="B371" s="119">
        <v>44762</v>
      </c>
      <c r="C371" s="109"/>
      <c r="D371" s="109" t="s">
        <v>641</v>
      </c>
      <c r="E371" s="109"/>
      <c r="F371" s="122"/>
      <c r="G371" s="46">
        <v>0</v>
      </c>
      <c r="H371" s="121">
        <v>12637.35</v>
      </c>
      <c r="I371" s="46">
        <v>0</v>
      </c>
      <c r="J371" s="46">
        <v>0</v>
      </c>
      <c r="K371" s="109" t="s">
        <v>982</v>
      </c>
      <c r="L371" s="109" t="s">
        <v>983</v>
      </c>
    </row>
    <row r="372" spans="1:12" x14ac:dyDescent="0.25">
      <c r="A372" s="109" t="s">
        <v>981</v>
      </c>
      <c r="B372" s="119">
        <v>44762</v>
      </c>
      <c r="C372" s="109"/>
      <c r="D372" s="109" t="s">
        <v>641</v>
      </c>
      <c r="E372" s="109"/>
      <c r="F372" s="122"/>
      <c r="G372" s="46">
        <v>0</v>
      </c>
      <c r="H372" s="121">
        <v>33934.949999999997</v>
      </c>
      <c r="I372" s="46">
        <v>0</v>
      </c>
      <c r="J372" s="46">
        <v>0</v>
      </c>
      <c r="K372" s="109" t="s">
        <v>984</v>
      </c>
      <c r="L372" s="109" t="s">
        <v>983</v>
      </c>
    </row>
    <row r="373" spans="1:12" x14ac:dyDescent="0.25">
      <c r="A373" s="109" t="s">
        <v>981</v>
      </c>
      <c r="B373" s="119">
        <v>44762</v>
      </c>
      <c r="C373" s="109"/>
      <c r="D373" s="109" t="s">
        <v>641</v>
      </c>
      <c r="E373" s="109"/>
      <c r="F373" s="122"/>
      <c r="G373" s="46">
        <v>0</v>
      </c>
      <c r="H373" s="121">
        <v>3578.4</v>
      </c>
      <c r="I373" s="46">
        <v>0</v>
      </c>
      <c r="J373" s="46">
        <v>0</v>
      </c>
      <c r="K373" s="109" t="s">
        <v>985</v>
      </c>
      <c r="L373" s="109" t="s">
        <v>983</v>
      </c>
    </row>
    <row r="374" spans="1:12" x14ac:dyDescent="0.25">
      <c r="A374" s="109" t="s">
        <v>981</v>
      </c>
      <c r="B374" s="119">
        <v>44762</v>
      </c>
      <c r="C374" s="109"/>
      <c r="D374" s="109" t="s">
        <v>641</v>
      </c>
      <c r="E374" s="109"/>
      <c r="F374" s="122"/>
      <c r="G374" s="46">
        <v>0</v>
      </c>
      <c r="H374" s="121">
        <v>2680.74</v>
      </c>
      <c r="I374" s="46">
        <v>0</v>
      </c>
      <c r="J374" s="46">
        <v>0</v>
      </c>
      <c r="K374" s="109" t="s">
        <v>986</v>
      </c>
      <c r="L374" s="109" t="s">
        <v>983</v>
      </c>
    </row>
    <row r="375" spans="1:12" x14ac:dyDescent="0.25">
      <c r="A375" s="109" t="s">
        <v>987</v>
      </c>
      <c r="B375" s="119">
        <v>44763</v>
      </c>
      <c r="C375" s="109"/>
      <c r="D375" s="109" t="s">
        <v>988</v>
      </c>
      <c r="E375" s="109"/>
      <c r="F375" s="122"/>
      <c r="G375" s="46">
        <v>0</v>
      </c>
      <c r="H375" s="46">
        <v>0</v>
      </c>
      <c r="I375" s="121">
        <v>30689</v>
      </c>
      <c r="J375" s="46">
        <v>0</v>
      </c>
      <c r="K375" s="109" t="s">
        <v>989</v>
      </c>
      <c r="L375" s="109"/>
    </row>
    <row r="376" spans="1:12" x14ac:dyDescent="0.25">
      <c r="A376" s="109" t="s">
        <v>990</v>
      </c>
      <c r="B376" s="119">
        <v>44763</v>
      </c>
      <c r="C376" s="109"/>
      <c r="D376" s="109" t="s">
        <v>988</v>
      </c>
      <c r="E376" s="109"/>
      <c r="F376" s="122"/>
      <c r="G376" s="46">
        <v>0</v>
      </c>
      <c r="H376" s="46">
        <v>0</v>
      </c>
      <c r="I376" s="125">
        <v>132</v>
      </c>
      <c r="J376" s="46">
        <v>0</v>
      </c>
      <c r="K376" s="109" t="s">
        <v>991</v>
      </c>
      <c r="L376" s="109"/>
    </row>
    <row r="377" spans="1:12" x14ac:dyDescent="0.25">
      <c r="A377" s="109" t="s">
        <v>990</v>
      </c>
      <c r="B377" s="119">
        <v>44763</v>
      </c>
      <c r="C377" s="109"/>
      <c r="D377" s="109" t="s">
        <v>988</v>
      </c>
      <c r="E377" s="109"/>
      <c r="F377" s="122"/>
      <c r="G377" s="46">
        <v>0</v>
      </c>
      <c r="H377" s="46">
        <v>0</v>
      </c>
      <c r="I377" s="125">
        <v>467</v>
      </c>
      <c r="J377" s="46">
        <v>0</v>
      </c>
      <c r="K377" s="109" t="s">
        <v>992</v>
      </c>
      <c r="L377" s="109"/>
    </row>
    <row r="378" spans="1:12" x14ac:dyDescent="0.25">
      <c r="A378" s="109" t="s">
        <v>990</v>
      </c>
      <c r="B378" s="119">
        <v>44763</v>
      </c>
      <c r="C378" s="109"/>
      <c r="D378" s="109" t="s">
        <v>988</v>
      </c>
      <c r="E378" s="109"/>
      <c r="F378" s="122"/>
      <c r="G378" s="46">
        <v>0</v>
      </c>
      <c r="H378" s="46">
        <v>0</v>
      </c>
      <c r="I378" s="125">
        <v>348</v>
      </c>
      <c r="J378" s="46">
        <v>0</v>
      </c>
      <c r="K378" s="109" t="s">
        <v>993</v>
      </c>
      <c r="L378" s="109"/>
    </row>
    <row r="379" spans="1:12" x14ac:dyDescent="0.25">
      <c r="A379" s="109" t="s">
        <v>990</v>
      </c>
      <c r="B379" s="119">
        <v>44763</v>
      </c>
      <c r="C379" s="109"/>
      <c r="D379" s="109" t="s">
        <v>988</v>
      </c>
      <c r="E379" s="109"/>
      <c r="F379" s="122"/>
      <c r="G379" s="46">
        <v>0</v>
      </c>
      <c r="H379" s="46">
        <v>0</v>
      </c>
      <c r="I379" s="125">
        <v>551</v>
      </c>
      <c r="J379" s="46">
        <v>0</v>
      </c>
      <c r="K379" s="109" t="s">
        <v>994</v>
      </c>
      <c r="L379" s="109"/>
    </row>
    <row r="380" spans="1:12" x14ac:dyDescent="0.25">
      <c r="A380" s="109" t="s">
        <v>990</v>
      </c>
      <c r="B380" s="119">
        <v>44763</v>
      </c>
      <c r="C380" s="109"/>
      <c r="D380" s="109" t="s">
        <v>988</v>
      </c>
      <c r="E380" s="109"/>
      <c r="F380" s="122"/>
      <c r="G380" s="46">
        <v>0</v>
      </c>
      <c r="H380" s="46">
        <v>0</v>
      </c>
      <c r="I380" s="125">
        <v>651</v>
      </c>
      <c r="J380" s="46">
        <v>0</v>
      </c>
      <c r="K380" s="109" t="s">
        <v>995</v>
      </c>
      <c r="L380" s="109"/>
    </row>
    <row r="381" spans="1:12" x14ac:dyDescent="0.25">
      <c r="A381" s="109" t="s">
        <v>996</v>
      </c>
      <c r="B381" s="119">
        <v>44763</v>
      </c>
      <c r="C381" s="109"/>
      <c r="D381" s="109" t="s">
        <v>485</v>
      </c>
      <c r="E381" s="109"/>
      <c r="F381" s="122"/>
      <c r="G381" s="46">
        <v>0</v>
      </c>
      <c r="H381" s="125">
        <v>767</v>
      </c>
      <c r="I381" s="46">
        <v>0</v>
      </c>
      <c r="J381" s="46">
        <v>0</v>
      </c>
      <c r="K381" s="109" t="s">
        <v>997</v>
      </c>
      <c r="L381" s="109" t="s">
        <v>998</v>
      </c>
    </row>
    <row r="382" spans="1:12" x14ac:dyDescent="0.25">
      <c r="A382" s="109" t="s">
        <v>999</v>
      </c>
      <c r="B382" s="119">
        <v>44764</v>
      </c>
      <c r="C382" s="109"/>
      <c r="D382" s="109" t="s">
        <v>966</v>
      </c>
      <c r="E382" s="109"/>
      <c r="F382" s="122"/>
      <c r="G382" s="46">
        <v>0</v>
      </c>
      <c r="H382" s="121">
        <v>20034</v>
      </c>
      <c r="I382" s="46">
        <v>0</v>
      </c>
      <c r="J382" s="46">
        <v>0</v>
      </c>
      <c r="K382" s="109" t="s">
        <v>1000</v>
      </c>
      <c r="L382" s="109" t="s">
        <v>1001</v>
      </c>
    </row>
    <row r="383" spans="1:12" x14ac:dyDescent="0.25">
      <c r="A383" s="109" t="s">
        <v>1002</v>
      </c>
      <c r="B383" s="119">
        <v>44764</v>
      </c>
      <c r="C383" s="109"/>
      <c r="D383" s="109" t="s">
        <v>966</v>
      </c>
      <c r="E383" s="109"/>
      <c r="F383" s="122"/>
      <c r="G383" s="46">
        <v>0</v>
      </c>
      <c r="H383" s="121">
        <v>23558.5</v>
      </c>
      <c r="I383" s="46">
        <v>0</v>
      </c>
      <c r="J383" s="46">
        <v>0</v>
      </c>
      <c r="K383" s="109" t="s">
        <v>1003</v>
      </c>
      <c r="L383" s="109" t="s">
        <v>1004</v>
      </c>
    </row>
    <row r="384" spans="1:12" x14ac:dyDescent="0.25">
      <c r="A384" s="109" t="s">
        <v>1005</v>
      </c>
      <c r="B384" s="119">
        <v>44764</v>
      </c>
      <c r="C384" s="109"/>
      <c r="D384" s="109" t="s">
        <v>966</v>
      </c>
      <c r="E384" s="109"/>
      <c r="F384" s="122"/>
      <c r="G384" s="46">
        <v>0</v>
      </c>
      <c r="H384" s="121">
        <v>7420</v>
      </c>
      <c r="I384" s="46">
        <v>0</v>
      </c>
      <c r="J384" s="46">
        <v>0</v>
      </c>
      <c r="K384" s="109" t="s">
        <v>1006</v>
      </c>
      <c r="L384" s="109" t="s">
        <v>1007</v>
      </c>
    </row>
    <row r="385" spans="1:12" x14ac:dyDescent="0.25">
      <c r="A385" s="120" t="s">
        <v>1008</v>
      </c>
      <c r="B385" s="144">
        <v>44772</v>
      </c>
      <c r="C385" s="231">
        <v>44774</v>
      </c>
      <c r="D385" s="120" t="s">
        <v>1009</v>
      </c>
      <c r="E385" s="120"/>
      <c r="F385" s="123">
        <v>19250</v>
      </c>
      <c r="G385" s="202">
        <v>0</v>
      </c>
      <c r="H385" s="212">
        <v>0</v>
      </c>
      <c r="I385" s="202">
        <v>0</v>
      </c>
      <c r="J385" s="202">
        <v>0</v>
      </c>
      <c r="K385" s="120" t="s">
        <v>1010</v>
      </c>
      <c r="L385" s="120" t="s">
        <v>1011</v>
      </c>
    </row>
    <row r="386" spans="1:12" x14ac:dyDescent="0.25">
      <c r="A386" s="109" t="s">
        <v>1012</v>
      </c>
      <c r="B386" s="119">
        <v>44772</v>
      </c>
      <c r="C386" s="109"/>
      <c r="D386" s="109" t="s">
        <v>676</v>
      </c>
      <c r="E386" s="109"/>
      <c r="F386" s="122"/>
      <c r="G386" s="46">
        <v>0</v>
      </c>
      <c r="H386" s="125">
        <v>0</v>
      </c>
      <c r="I386" s="121">
        <v>12152</v>
      </c>
      <c r="J386" s="46">
        <v>0</v>
      </c>
      <c r="K386" s="109" t="s">
        <v>1013</v>
      </c>
      <c r="L386" s="109"/>
    </row>
    <row r="387" spans="1:12" x14ac:dyDescent="0.25">
      <c r="A387" s="109" t="s">
        <v>1012</v>
      </c>
      <c r="B387" s="119">
        <v>44772</v>
      </c>
      <c r="C387" s="109"/>
      <c r="D387" s="109" t="s">
        <v>676</v>
      </c>
      <c r="E387" s="109"/>
      <c r="F387" s="122"/>
      <c r="G387" s="46">
        <v>0</v>
      </c>
      <c r="H387" s="125">
        <v>0</v>
      </c>
      <c r="I387" s="121">
        <v>10364</v>
      </c>
      <c r="J387" s="46">
        <v>0</v>
      </c>
      <c r="K387" s="109" t="s">
        <v>1014</v>
      </c>
      <c r="L387" s="109"/>
    </row>
    <row r="388" spans="1:12" x14ac:dyDescent="0.25">
      <c r="A388" s="109" t="s">
        <v>1012</v>
      </c>
      <c r="B388" s="119">
        <v>44772</v>
      </c>
      <c r="C388" s="109"/>
      <c r="D388" s="109" t="s">
        <v>676</v>
      </c>
      <c r="E388" s="109"/>
      <c r="F388" s="122"/>
      <c r="G388" s="46">
        <v>0</v>
      </c>
      <c r="H388" s="125">
        <v>0</v>
      </c>
      <c r="I388" s="121">
        <v>12370</v>
      </c>
      <c r="J388" s="46">
        <v>0</v>
      </c>
      <c r="K388" s="109" t="s">
        <v>1015</v>
      </c>
      <c r="L388" s="109"/>
    </row>
    <row r="389" spans="1:12" x14ac:dyDescent="0.25">
      <c r="A389" s="109" t="s">
        <v>1012</v>
      </c>
      <c r="B389" s="119">
        <v>44772</v>
      </c>
      <c r="C389" s="109"/>
      <c r="D389" s="109" t="s">
        <v>676</v>
      </c>
      <c r="E389" s="109"/>
      <c r="F389" s="122"/>
      <c r="G389" s="46">
        <v>0</v>
      </c>
      <c r="H389" s="125">
        <v>0</v>
      </c>
      <c r="I389" s="125">
        <v>605</v>
      </c>
      <c r="J389" s="46">
        <v>0</v>
      </c>
      <c r="K389" s="109" t="s">
        <v>1016</v>
      </c>
      <c r="L389" s="109"/>
    </row>
    <row r="390" spans="1:12" x14ac:dyDescent="0.25">
      <c r="A390" s="109" t="s">
        <v>1012</v>
      </c>
      <c r="B390" s="119">
        <v>44772</v>
      </c>
      <c r="C390" s="109"/>
      <c r="D390" s="109" t="s">
        <v>676</v>
      </c>
      <c r="E390" s="109"/>
      <c r="F390" s="122"/>
      <c r="G390" s="46">
        <v>0</v>
      </c>
      <c r="H390" s="125">
        <v>0</v>
      </c>
      <c r="I390" s="121">
        <v>1513</v>
      </c>
      <c r="J390" s="46">
        <v>0</v>
      </c>
      <c r="K390" s="109" t="s">
        <v>1017</v>
      </c>
      <c r="L390" s="109"/>
    </row>
    <row r="391" spans="1:12" x14ac:dyDescent="0.25">
      <c r="A391" s="109" t="s">
        <v>1012</v>
      </c>
      <c r="B391" s="119">
        <v>44772</v>
      </c>
      <c r="C391" s="109"/>
      <c r="D391" s="109" t="s">
        <v>676</v>
      </c>
      <c r="E391" s="109"/>
      <c r="F391" s="122"/>
      <c r="G391" s="46">
        <v>0</v>
      </c>
      <c r="H391" s="125">
        <v>0</v>
      </c>
      <c r="I391" s="121">
        <v>2778</v>
      </c>
      <c r="J391" s="46">
        <v>0</v>
      </c>
      <c r="K391" s="109" t="s">
        <v>1018</v>
      </c>
      <c r="L391" s="109"/>
    </row>
    <row r="392" spans="1:12" x14ac:dyDescent="0.25">
      <c r="A392" s="109" t="s">
        <v>1012</v>
      </c>
      <c r="B392" s="119">
        <v>44772</v>
      </c>
      <c r="C392" s="109"/>
      <c r="D392" s="109" t="s">
        <v>676</v>
      </c>
      <c r="E392" s="109"/>
      <c r="F392" s="122"/>
      <c r="G392" s="46">
        <v>0</v>
      </c>
      <c r="H392" s="125">
        <v>0</v>
      </c>
      <c r="I392" s="125">
        <v>768</v>
      </c>
      <c r="J392" s="46">
        <v>0</v>
      </c>
      <c r="K392" s="109" t="s">
        <v>1019</v>
      </c>
      <c r="L392" s="109"/>
    </row>
    <row r="393" spans="1:12" x14ac:dyDescent="0.25">
      <c r="A393" s="109" t="s">
        <v>1012</v>
      </c>
      <c r="B393" s="119">
        <v>44772</v>
      </c>
      <c r="C393" s="109"/>
      <c r="D393" s="109" t="s">
        <v>676</v>
      </c>
      <c r="E393" s="109"/>
      <c r="F393" s="122"/>
      <c r="G393" s="46">
        <v>0</v>
      </c>
      <c r="H393" s="125">
        <v>0</v>
      </c>
      <c r="I393" s="121">
        <v>1536</v>
      </c>
      <c r="J393" s="46">
        <v>0</v>
      </c>
      <c r="K393" s="109" t="s">
        <v>1020</v>
      </c>
      <c r="L393" s="109"/>
    </row>
    <row r="394" spans="1:12" x14ac:dyDescent="0.25">
      <c r="A394" s="109" t="s">
        <v>1012</v>
      </c>
      <c r="B394" s="119">
        <v>44772</v>
      </c>
      <c r="C394" s="109"/>
      <c r="D394" s="109" t="s">
        <v>676</v>
      </c>
      <c r="E394" s="109"/>
      <c r="F394" s="122"/>
      <c r="G394" s="46">
        <v>0</v>
      </c>
      <c r="H394" s="125">
        <v>0</v>
      </c>
      <c r="I394" s="125">
        <v>872</v>
      </c>
      <c r="J394" s="46">
        <v>0</v>
      </c>
      <c r="K394" s="109" t="s">
        <v>1021</v>
      </c>
      <c r="L394" s="109"/>
    </row>
    <row r="395" spans="1:12" x14ac:dyDescent="0.25">
      <c r="A395" s="109" t="s">
        <v>1022</v>
      </c>
      <c r="B395" s="119">
        <v>44772</v>
      </c>
      <c r="C395" s="109"/>
      <c r="D395" s="109" t="s">
        <v>676</v>
      </c>
      <c r="E395" s="109"/>
      <c r="F395" s="122"/>
      <c r="G395" s="46">
        <v>0</v>
      </c>
      <c r="H395" s="125">
        <v>0</v>
      </c>
      <c r="I395" s="121">
        <v>26233</v>
      </c>
      <c r="J395" s="46">
        <v>0</v>
      </c>
      <c r="K395" s="109" t="s">
        <v>1023</v>
      </c>
      <c r="L395" s="109"/>
    </row>
    <row r="396" spans="1:12" x14ac:dyDescent="0.25">
      <c r="A396" s="109" t="s">
        <v>1024</v>
      </c>
      <c r="B396" s="119">
        <v>44772</v>
      </c>
      <c r="C396" s="109"/>
      <c r="D396" s="109" t="s">
        <v>676</v>
      </c>
      <c r="E396" s="109"/>
      <c r="F396" s="122"/>
      <c r="G396" s="46">
        <v>0</v>
      </c>
      <c r="H396" s="125">
        <v>0</v>
      </c>
      <c r="I396" s="121">
        <v>30352</v>
      </c>
      <c r="J396" s="46">
        <v>0</v>
      </c>
      <c r="K396" s="109" t="s">
        <v>1025</v>
      </c>
      <c r="L396" s="109"/>
    </row>
    <row r="397" spans="1:12" x14ac:dyDescent="0.25">
      <c r="A397" s="109" t="s">
        <v>1026</v>
      </c>
      <c r="B397" s="119">
        <v>44772</v>
      </c>
      <c r="C397" s="109"/>
      <c r="D397" s="109" t="s">
        <v>676</v>
      </c>
      <c r="E397" s="109"/>
      <c r="F397" s="122"/>
      <c r="G397" s="46">
        <v>0</v>
      </c>
      <c r="H397" s="125">
        <v>0</v>
      </c>
      <c r="I397" s="121">
        <v>188752</v>
      </c>
      <c r="J397" s="46">
        <v>0</v>
      </c>
      <c r="K397" s="109" t="s">
        <v>1027</v>
      </c>
      <c r="L397" s="109"/>
    </row>
    <row r="398" spans="1:12" x14ac:dyDescent="0.25">
      <c r="A398" s="109" t="s">
        <v>1028</v>
      </c>
      <c r="B398" s="119">
        <v>44773</v>
      </c>
      <c r="C398" s="109"/>
      <c r="D398" s="109" t="s">
        <v>234</v>
      </c>
      <c r="E398" s="109"/>
      <c r="F398" s="122"/>
      <c r="G398" s="46">
        <v>0</v>
      </c>
      <c r="H398" s="235">
        <v>337.5</v>
      </c>
      <c r="I398" s="46">
        <v>0</v>
      </c>
      <c r="J398" s="46">
        <v>0</v>
      </c>
      <c r="K398" s="109" t="s">
        <v>1029</v>
      </c>
      <c r="L398" s="109" t="s">
        <v>1030</v>
      </c>
    </row>
    <row r="399" spans="1:12" x14ac:dyDescent="0.25">
      <c r="A399" s="109" t="s">
        <v>1031</v>
      </c>
      <c r="B399" s="119">
        <v>44773</v>
      </c>
      <c r="C399" s="236"/>
      <c r="D399" s="125" t="s">
        <v>96</v>
      </c>
      <c r="E399" s="125"/>
      <c r="F399" s="125"/>
      <c r="G399" s="46">
        <v>0</v>
      </c>
      <c r="H399" s="235">
        <v>292.5</v>
      </c>
      <c r="I399" s="46">
        <v>0</v>
      </c>
      <c r="J399" s="46">
        <v>0</v>
      </c>
      <c r="K399" s="109" t="s">
        <v>1032</v>
      </c>
      <c r="L399" s="109" t="s">
        <v>1033</v>
      </c>
    </row>
    <row r="400" spans="1:12" x14ac:dyDescent="0.25">
      <c r="A400" s="109" t="s">
        <v>1031</v>
      </c>
      <c r="B400" s="119">
        <v>44773</v>
      </c>
      <c r="C400" s="211"/>
      <c r="D400" s="125" t="s">
        <v>96</v>
      </c>
      <c r="E400" s="125"/>
      <c r="F400" s="125"/>
      <c r="G400" s="46">
        <v>0</v>
      </c>
      <c r="H400" s="235">
        <v>351.25</v>
      </c>
      <c r="I400" s="46">
        <v>0</v>
      </c>
      <c r="J400" s="46">
        <v>0</v>
      </c>
      <c r="K400" s="109" t="s">
        <v>1034</v>
      </c>
      <c r="L400" s="109" t="s">
        <v>1033</v>
      </c>
    </row>
    <row r="401" spans="1:13" x14ac:dyDescent="0.25">
      <c r="A401" s="109" t="s">
        <v>1035</v>
      </c>
      <c r="B401" s="119">
        <v>44773</v>
      </c>
      <c r="C401" s="109"/>
      <c r="D401" s="109" t="s">
        <v>919</v>
      </c>
      <c r="E401" s="109"/>
      <c r="G401" s="46">
        <v>0</v>
      </c>
      <c r="H401" s="237">
        <v>3045.6</v>
      </c>
      <c r="I401" s="46">
        <v>0</v>
      </c>
      <c r="J401" s="46">
        <v>0</v>
      </c>
      <c r="K401" s="109" t="s">
        <v>1036</v>
      </c>
      <c r="L401" s="109" t="s">
        <v>1037</v>
      </c>
    </row>
    <row r="402" spans="1:13" x14ac:dyDescent="0.25">
      <c r="A402" s="109" t="s">
        <v>1038</v>
      </c>
      <c r="B402" s="119">
        <v>44773</v>
      </c>
      <c r="C402" s="109"/>
      <c r="D402" s="109" t="s">
        <v>485</v>
      </c>
      <c r="E402" s="109"/>
      <c r="F402" s="122"/>
      <c r="G402" s="46">
        <v>0</v>
      </c>
      <c r="H402" s="235">
        <v>907.55</v>
      </c>
      <c r="I402" s="46">
        <v>0</v>
      </c>
      <c r="J402" s="46">
        <v>0</v>
      </c>
      <c r="K402" s="109" t="s">
        <v>1039</v>
      </c>
      <c r="L402" s="109" t="s">
        <v>1040</v>
      </c>
    </row>
    <row r="403" spans="1:13" x14ac:dyDescent="0.25">
      <c r="A403" s="109" t="s">
        <v>1041</v>
      </c>
      <c r="B403" s="119">
        <v>44773</v>
      </c>
      <c r="C403" s="109"/>
      <c r="D403" s="109" t="s">
        <v>254</v>
      </c>
      <c r="E403" s="109"/>
      <c r="F403" s="122"/>
      <c r="G403" s="46">
        <v>0</v>
      </c>
      <c r="H403" s="235">
        <v>306</v>
      </c>
      <c r="I403" s="46">
        <v>0</v>
      </c>
      <c r="J403" s="46">
        <v>0</v>
      </c>
      <c r="K403" s="109" t="s">
        <v>1042</v>
      </c>
      <c r="L403" s="109" t="s">
        <v>1043</v>
      </c>
    </row>
    <row r="404" spans="1:13" x14ac:dyDescent="0.25">
      <c r="A404" s="109" t="s">
        <v>1044</v>
      </c>
      <c r="B404" s="119">
        <v>44773</v>
      </c>
      <c r="C404" s="109"/>
      <c r="D404" s="109" t="s">
        <v>1045</v>
      </c>
      <c r="E404" s="109"/>
      <c r="F404" s="122"/>
      <c r="G404" s="46">
        <v>0</v>
      </c>
      <c r="H404" s="235">
        <v>315.45</v>
      </c>
      <c r="I404" s="46">
        <v>0</v>
      </c>
      <c r="J404" s="46">
        <v>0</v>
      </c>
      <c r="K404" s="109" t="s">
        <v>1046</v>
      </c>
      <c r="L404" s="109" t="s">
        <v>1047</v>
      </c>
    </row>
    <row r="405" spans="1:13" x14ac:dyDescent="0.25">
      <c r="A405" s="109" t="s">
        <v>1048</v>
      </c>
      <c r="B405" s="131">
        <v>44773</v>
      </c>
      <c r="C405" s="132"/>
      <c r="D405" s="125" t="s">
        <v>1049</v>
      </c>
      <c r="E405" s="125"/>
      <c r="F405" s="125"/>
      <c r="G405" s="46">
        <v>0</v>
      </c>
      <c r="H405" s="238">
        <v>347.8</v>
      </c>
      <c r="I405" s="46">
        <v>0</v>
      </c>
      <c r="J405" s="46">
        <v>0</v>
      </c>
      <c r="K405" s="109" t="s">
        <v>1050</v>
      </c>
      <c r="L405" s="109" t="s">
        <v>1051</v>
      </c>
    </row>
    <row r="406" spans="1:13" x14ac:dyDescent="0.25">
      <c r="A406" s="109" t="s">
        <v>1052</v>
      </c>
      <c r="B406" s="119">
        <v>44773</v>
      </c>
      <c r="C406" s="109"/>
      <c r="D406" s="109" t="s">
        <v>246</v>
      </c>
      <c r="E406" s="109"/>
      <c r="F406" s="122"/>
      <c r="G406" s="46">
        <v>0</v>
      </c>
      <c r="H406" s="125">
        <v>144</v>
      </c>
      <c r="I406" s="46">
        <v>0</v>
      </c>
      <c r="J406" s="46">
        <v>0</v>
      </c>
      <c r="K406" s="109" t="s">
        <v>1053</v>
      </c>
      <c r="L406" s="109" t="s">
        <v>1054</v>
      </c>
    </row>
    <row r="407" spans="1:13" x14ac:dyDescent="0.25">
      <c r="A407" s="109" t="s">
        <v>1055</v>
      </c>
      <c r="B407" s="119">
        <v>44773</v>
      </c>
      <c r="C407" s="109"/>
      <c r="D407" s="109" t="s">
        <v>485</v>
      </c>
      <c r="E407" s="109"/>
      <c r="F407" s="122"/>
      <c r="G407" s="46">
        <v>0</v>
      </c>
      <c r="H407" s="125">
        <v>0</v>
      </c>
      <c r="I407" s="153">
        <v>43</v>
      </c>
      <c r="J407" s="46">
        <v>0</v>
      </c>
      <c r="K407" s="125" t="s">
        <v>1056</v>
      </c>
      <c r="L407" s="109" t="s">
        <v>1057</v>
      </c>
    </row>
    <row r="408" spans="1:13" x14ac:dyDescent="0.25">
      <c r="A408" s="109" t="s">
        <v>1058</v>
      </c>
      <c r="B408" s="119">
        <v>44773</v>
      </c>
      <c r="C408" s="109"/>
      <c r="D408" s="109" t="s">
        <v>485</v>
      </c>
      <c r="E408" s="109"/>
      <c r="F408" s="122"/>
      <c r="G408" s="46">
        <v>0</v>
      </c>
      <c r="H408" s="125">
        <v>0</v>
      </c>
      <c r="I408" s="239">
        <v>62.76</v>
      </c>
      <c r="J408" s="46">
        <v>0</v>
      </c>
      <c r="K408" s="125" t="s">
        <v>1059</v>
      </c>
      <c r="L408" s="109" t="s">
        <v>1060</v>
      </c>
    </row>
    <row r="409" spans="1:13" x14ac:dyDescent="0.25">
      <c r="A409" s="109" t="s">
        <v>1061</v>
      </c>
      <c r="B409" s="119">
        <v>44773</v>
      </c>
      <c r="C409" s="122"/>
      <c r="D409" s="227" t="s">
        <v>929</v>
      </c>
      <c r="E409" s="227"/>
      <c r="F409" s="227"/>
      <c r="G409" s="46">
        <v>0</v>
      </c>
      <c r="H409" s="229">
        <v>190.5</v>
      </c>
      <c r="I409" s="46">
        <v>0</v>
      </c>
      <c r="J409" s="46">
        <v>0</v>
      </c>
      <c r="K409" s="109" t="s">
        <v>1062</v>
      </c>
      <c r="L409" s="109" t="s">
        <v>1063</v>
      </c>
    </row>
    <row r="410" spans="1:13" x14ac:dyDescent="0.25">
      <c r="A410" s="122" t="s">
        <v>818</v>
      </c>
      <c r="B410" s="126">
        <v>44773</v>
      </c>
      <c r="C410" s="122" t="s">
        <v>189</v>
      </c>
      <c r="D410" s="122" t="s">
        <v>190</v>
      </c>
      <c r="E410" s="122"/>
      <c r="F410" s="122"/>
      <c r="G410" s="127">
        <v>0</v>
      </c>
      <c r="H410" s="217">
        <v>0</v>
      </c>
      <c r="I410" s="127">
        <v>0</v>
      </c>
      <c r="J410" s="127">
        <v>0</v>
      </c>
      <c r="K410" s="122" t="s">
        <v>1064</v>
      </c>
      <c r="L410" s="122" t="s">
        <v>1065</v>
      </c>
    </row>
    <row r="411" spans="1:13" x14ac:dyDescent="0.25">
      <c r="A411" s="240" t="s">
        <v>1066</v>
      </c>
      <c r="B411" s="241">
        <v>44773</v>
      </c>
      <c r="C411" s="242"/>
      <c r="D411" s="243" t="s">
        <v>1067</v>
      </c>
      <c r="E411" s="243"/>
      <c r="F411" s="242"/>
      <c r="G411" s="244">
        <v>0</v>
      </c>
      <c r="H411" s="245">
        <v>0</v>
      </c>
      <c r="I411" s="246">
        <v>76</v>
      </c>
      <c r="J411" s="46"/>
      <c r="K411" s="109"/>
      <c r="L411" s="109"/>
    </row>
    <row r="412" spans="1:13" x14ac:dyDescent="0.25">
      <c r="A412" s="109" t="s">
        <v>1068</v>
      </c>
      <c r="B412" s="188" t="s">
        <v>1069</v>
      </c>
      <c r="C412" s="119">
        <v>44754</v>
      </c>
      <c r="D412" s="188" t="s">
        <v>1067</v>
      </c>
      <c r="E412" s="188"/>
      <c r="F412" s="125"/>
      <c r="G412" s="153">
        <v>0</v>
      </c>
      <c r="H412" s="247">
        <v>1030.9100000000001</v>
      </c>
      <c r="I412" s="46"/>
      <c r="J412" s="46"/>
      <c r="K412" s="109"/>
      <c r="L412" s="109"/>
    </row>
    <row r="413" spans="1:13" x14ac:dyDescent="0.25">
      <c r="A413" s="120" t="s">
        <v>1070</v>
      </c>
      <c r="B413" s="144">
        <v>44773</v>
      </c>
      <c r="C413" s="120"/>
      <c r="D413" s="248" t="s">
        <v>300</v>
      </c>
      <c r="E413" s="248"/>
      <c r="F413" s="248"/>
      <c r="G413" s="202">
        <v>0</v>
      </c>
      <c r="H413" s="123">
        <v>298211</v>
      </c>
      <c r="I413" s="202">
        <v>0</v>
      </c>
      <c r="J413" s="202">
        <v>0</v>
      </c>
      <c r="K413" s="120"/>
      <c r="L413" s="109"/>
    </row>
    <row r="414" spans="1:13" x14ac:dyDescent="0.25">
      <c r="A414" s="130" t="s">
        <v>1071</v>
      </c>
      <c r="B414" s="216">
        <v>44773</v>
      </c>
      <c r="C414" s="249"/>
      <c r="D414" s="250" t="s">
        <v>53</v>
      </c>
      <c r="E414" s="413">
        <v>6654</v>
      </c>
      <c r="F414" s="251">
        <v>3372</v>
      </c>
      <c r="G414" s="46">
        <v>0</v>
      </c>
      <c r="I414" s="46">
        <v>0</v>
      </c>
      <c r="J414" s="46">
        <v>0</v>
      </c>
      <c r="K414" s="125"/>
      <c r="L414" s="188"/>
      <c r="M414" s="252"/>
    </row>
    <row r="415" spans="1:13" x14ac:dyDescent="0.25">
      <c r="A415" s="130" t="s">
        <v>1072</v>
      </c>
      <c r="B415" s="216">
        <v>44773</v>
      </c>
      <c r="C415" s="249"/>
      <c r="D415" s="250" t="s">
        <v>53</v>
      </c>
      <c r="E415" s="414"/>
      <c r="F415" s="251">
        <v>3282</v>
      </c>
      <c r="G415" s="46">
        <v>0</v>
      </c>
      <c r="I415" s="46">
        <v>0</v>
      </c>
      <c r="J415" s="46">
        <v>0</v>
      </c>
      <c r="K415" s="125"/>
      <c r="L415" s="188"/>
      <c r="M415" s="252"/>
    </row>
    <row r="416" spans="1:13" x14ac:dyDescent="0.25">
      <c r="A416" s="130" t="s">
        <v>1073</v>
      </c>
      <c r="B416" s="216">
        <v>44773</v>
      </c>
      <c r="C416" s="249"/>
      <c r="D416" s="250" t="s">
        <v>53</v>
      </c>
      <c r="E416" s="253">
        <v>18501</v>
      </c>
      <c r="F416" s="251">
        <v>18501</v>
      </c>
      <c r="G416" s="46">
        <v>0</v>
      </c>
      <c r="I416" s="46">
        <v>0</v>
      </c>
      <c r="J416" s="46">
        <v>0</v>
      </c>
      <c r="K416" s="125"/>
      <c r="L416" s="188"/>
      <c r="M416" s="252"/>
    </row>
    <row r="417" spans="1:13" x14ac:dyDescent="0.25">
      <c r="A417" s="130" t="s">
        <v>1074</v>
      </c>
      <c r="B417" s="216">
        <v>44773</v>
      </c>
      <c r="C417" s="249"/>
      <c r="D417" s="250" t="s">
        <v>53</v>
      </c>
      <c r="E417" s="415">
        <v>14960</v>
      </c>
      <c r="F417" s="254">
        <v>4773</v>
      </c>
      <c r="G417" s="46">
        <v>0</v>
      </c>
      <c r="I417" s="46">
        <v>0</v>
      </c>
      <c r="J417" s="46">
        <v>0</v>
      </c>
      <c r="K417" s="125"/>
      <c r="L417" s="188"/>
      <c r="M417" s="252"/>
    </row>
    <row r="418" spans="1:13" x14ac:dyDescent="0.25">
      <c r="A418" s="130" t="s">
        <v>1075</v>
      </c>
      <c r="B418" s="216">
        <v>44773</v>
      </c>
      <c r="C418" s="249"/>
      <c r="D418" s="250" t="s">
        <v>53</v>
      </c>
      <c r="E418" s="416"/>
      <c r="F418" s="254">
        <v>1960</v>
      </c>
      <c r="G418" s="46">
        <v>0</v>
      </c>
      <c r="I418" s="46">
        <v>0</v>
      </c>
      <c r="J418" s="46">
        <v>0</v>
      </c>
      <c r="K418" s="125"/>
      <c r="L418" s="188"/>
      <c r="M418" s="252"/>
    </row>
    <row r="419" spans="1:13" x14ac:dyDescent="0.25">
      <c r="A419" s="130" t="s">
        <v>1076</v>
      </c>
      <c r="B419" s="216">
        <v>44773</v>
      </c>
      <c r="C419" s="249"/>
      <c r="D419" s="250" t="s">
        <v>53</v>
      </c>
      <c r="E419" s="416"/>
      <c r="F419" s="254">
        <v>239</v>
      </c>
      <c r="G419" s="46">
        <v>0</v>
      </c>
      <c r="I419" s="46">
        <v>0</v>
      </c>
      <c r="J419" s="46">
        <v>0</v>
      </c>
      <c r="K419" s="125"/>
      <c r="L419" s="188"/>
      <c r="M419" s="252"/>
    </row>
    <row r="420" spans="1:13" x14ac:dyDescent="0.25">
      <c r="A420" s="130" t="s">
        <v>1077</v>
      </c>
      <c r="B420" s="216">
        <v>44773</v>
      </c>
      <c r="C420" s="249"/>
      <c r="D420" s="250" t="s">
        <v>53</v>
      </c>
      <c r="E420" s="416"/>
      <c r="F420" s="254">
        <v>3410</v>
      </c>
      <c r="G420" s="46">
        <v>0</v>
      </c>
      <c r="I420" s="46">
        <v>0</v>
      </c>
      <c r="J420" s="46">
        <v>0</v>
      </c>
      <c r="K420" s="125"/>
      <c r="L420" s="188"/>
      <c r="M420" s="252"/>
    </row>
    <row r="421" spans="1:13" x14ac:dyDescent="0.25">
      <c r="A421" s="120"/>
      <c r="B421" s="144"/>
      <c r="C421" s="255"/>
      <c r="D421" s="256" t="s">
        <v>53</v>
      </c>
      <c r="E421" s="417"/>
      <c r="F421" s="251">
        <v>4578</v>
      </c>
      <c r="G421" s="46">
        <v>0</v>
      </c>
      <c r="I421" s="46">
        <v>0</v>
      </c>
      <c r="J421" s="46">
        <v>0</v>
      </c>
      <c r="K421" s="125"/>
      <c r="L421" s="188"/>
      <c r="M421" s="252"/>
    </row>
    <row r="422" spans="1:13" x14ac:dyDescent="0.25">
      <c r="A422" s="125" t="s">
        <v>1078</v>
      </c>
      <c r="B422" s="131">
        <v>44765</v>
      </c>
      <c r="C422" s="132"/>
      <c r="D422" s="125" t="s">
        <v>1079</v>
      </c>
      <c r="E422" s="125"/>
      <c r="F422" s="134"/>
      <c r="G422" s="46">
        <v>0</v>
      </c>
      <c r="H422" s="125">
        <v>225</v>
      </c>
      <c r="I422" s="46">
        <v>0</v>
      </c>
      <c r="J422" s="46">
        <v>0</v>
      </c>
      <c r="K422" s="125"/>
      <c r="L422" s="188"/>
      <c r="M422" s="252"/>
    </row>
    <row r="423" spans="1:13" x14ac:dyDescent="0.25">
      <c r="A423" s="109"/>
      <c r="B423" s="126">
        <v>44773</v>
      </c>
      <c r="C423" s="122"/>
      <c r="D423" s="250" t="s">
        <v>53</v>
      </c>
      <c r="F423" s="130"/>
      <c r="G423" s="127">
        <v>0</v>
      </c>
      <c r="H423" s="257">
        <v>0</v>
      </c>
      <c r="I423" s="46">
        <v>0</v>
      </c>
      <c r="J423" s="46">
        <v>0</v>
      </c>
      <c r="K423" s="125"/>
      <c r="L423" s="188"/>
      <c r="M423" s="258"/>
    </row>
    <row r="424" spans="1:13" x14ac:dyDescent="0.25">
      <c r="A424" s="109"/>
      <c r="B424" s="126">
        <v>44773</v>
      </c>
      <c r="C424" s="122"/>
      <c r="D424" s="259" t="s">
        <v>53</v>
      </c>
      <c r="F424" s="130"/>
      <c r="G424" s="127">
        <v>0</v>
      </c>
      <c r="H424" s="257">
        <v>0</v>
      </c>
      <c r="I424" s="46">
        <v>0</v>
      </c>
      <c r="J424" s="46">
        <v>0</v>
      </c>
      <c r="K424" s="125"/>
      <c r="L424" s="188"/>
      <c r="M424" s="258"/>
    </row>
    <row r="425" spans="1:13" x14ac:dyDescent="0.25">
      <c r="A425" s="109"/>
      <c r="B425" s="126">
        <v>44773</v>
      </c>
      <c r="C425" s="122"/>
      <c r="D425" s="259" t="s">
        <v>53</v>
      </c>
      <c r="F425" s="130"/>
      <c r="G425" s="127">
        <v>0</v>
      </c>
      <c r="H425" s="257">
        <v>0</v>
      </c>
      <c r="I425" s="46">
        <v>0</v>
      </c>
      <c r="J425" s="46">
        <v>0</v>
      </c>
      <c r="K425" s="125"/>
      <c r="L425" s="188"/>
      <c r="M425" s="258"/>
    </row>
    <row r="426" spans="1:13" x14ac:dyDescent="0.25">
      <c r="A426" s="128" t="s">
        <v>621</v>
      </c>
      <c r="B426" s="216">
        <v>44715</v>
      </c>
      <c r="C426" s="130"/>
      <c r="D426" s="130" t="s">
        <v>351</v>
      </c>
      <c r="E426" s="130"/>
      <c r="F426" s="260" t="s">
        <v>1080</v>
      </c>
      <c r="G426" s="127">
        <v>0</v>
      </c>
      <c r="H426" s="130">
        <v>479</v>
      </c>
      <c r="I426" s="46">
        <v>0</v>
      </c>
      <c r="J426" s="46">
        <v>0</v>
      </c>
      <c r="K426" s="125"/>
      <c r="L426" s="188"/>
      <c r="M426" s="258"/>
    </row>
    <row r="427" spans="1:13" x14ac:dyDescent="0.25">
      <c r="A427" s="128" t="s">
        <v>814</v>
      </c>
      <c r="B427" s="216">
        <v>44742</v>
      </c>
      <c r="C427" s="130"/>
      <c r="D427" s="130" t="s">
        <v>368</v>
      </c>
      <c r="E427" s="130"/>
      <c r="F427" s="260" t="s">
        <v>1080</v>
      </c>
      <c r="G427" s="127">
        <v>0</v>
      </c>
      <c r="H427" s="130">
        <v>87.5</v>
      </c>
      <c r="I427" s="46">
        <v>0</v>
      </c>
      <c r="J427" s="46">
        <v>0</v>
      </c>
      <c r="K427" s="125"/>
      <c r="L427" s="188"/>
      <c r="M427" s="258"/>
    </row>
    <row r="428" spans="1:13" x14ac:dyDescent="0.25">
      <c r="A428" s="120" t="s">
        <v>766</v>
      </c>
      <c r="B428" s="144">
        <v>44739</v>
      </c>
      <c r="C428" s="231"/>
      <c r="D428" s="120" t="s">
        <v>767</v>
      </c>
      <c r="E428" s="120"/>
      <c r="F428" s="260" t="s">
        <v>1080</v>
      </c>
      <c r="G428" s="202">
        <v>0</v>
      </c>
      <c r="H428" s="123">
        <v>8499</v>
      </c>
      <c r="I428" s="202">
        <v>0</v>
      </c>
      <c r="J428" s="202">
        <v>0</v>
      </c>
      <c r="K428" s="118"/>
      <c r="L428" s="188"/>
      <c r="M428" s="258"/>
    </row>
    <row r="429" spans="1:13" x14ac:dyDescent="0.25">
      <c r="A429" s="409" t="s">
        <v>22</v>
      </c>
      <c r="B429" s="410"/>
      <c r="C429" s="410"/>
      <c r="D429" s="411"/>
      <c r="E429" s="160"/>
      <c r="F429" s="160"/>
      <c r="G429" s="163">
        <f>SUM(G299:G428)</f>
        <v>0</v>
      </c>
      <c r="H429" s="162">
        <f>SUM(H299:H428)</f>
        <v>907880.24000000011</v>
      </c>
      <c r="I429" s="201">
        <f>SUM(I299:I428)</f>
        <v>734478.76</v>
      </c>
      <c r="J429" s="161">
        <f>G429+H429-I429</f>
        <v>173401.4800000001</v>
      </c>
      <c r="K429" s="164"/>
      <c r="L429" s="165"/>
    </row>
    <row r="430" spans="1:13" x14ac:dyDescent="0.25">
      <c r="A430" s="261"/>
      <c r="B430" s="262"/>
      <c r="C430" s="262"/>
      <c r="D430" s="120" t="s">
        <v>51</v>
      </c>
      <c r="E430" s="263"/>
      <c r="F430" s="264"/>
      <c r="G430" s="161">
        <v>173401</v>
      </c>
      <c r="H430" s="117">
        <v>0</v>
      </c>
      <c r="I430" s="265">
        <v>0</v>
      </c>
      <c r="J430" s="163">
        <v>0</v>
      </c>
      <c r="K430" s="114">
        <v>0</v>
      </c>
      <c r="L430" s="266"/>
    </row>
    <row r="431" spans="1:13" x14ac:dyDescent="0.25">
      <c r="A431" s="109" t="s">
        <v>1081</v>
      </c>
      <c r="B431" s="119">
        <v>44774</v>
      </c>
      <c r="C431" s="109"/>
      <c r="D431" s="109" t="s">
        <v>104</v>
      </c>
      <c r="E431" s="109"/>
      <c r="F431" s="109"/>
      <c r="G431" s="46">
        <v>0</v>
      </c>
      <c r="H431" s="46">
        <v>0</v>
      </c>
      <c r="I431" s="121">
        <v>82049.22</v>
      </c>
      <c r="J431" s="46">
        <v>0</v>
      </c>
      <c r="K431" s="109" t="s">
        <v>1082</v>
      </c>
      <c r="L431" s="109"/>
    </row>
    <row r="432" spans="1:13" x14ac:dyDescent="0.25">
      <c r="A432" s="109" t="s">
        <v>1083</v>
      </c>
      <c r="B432" s="119">
        <v>44774</v>
      </c>
      <c r="C432" s="109"/>
      <c r="D432" s="109" t="s">
        <v>108</v>
      </c>
      <c r="E432" s="109"/>
      <c r="F432" s="109"/>
      <c r="G432" s="46">
        <v>0</v>
      </c>
      <c r="H432" s="46">
        <v>0</v>
      </c>
      <c r="I432" s="121">
        <v>14145.48</v>
      </c>
      <c r="J432" s="46">
        <v>0</v>
      </c>
      <c r="K432" s="109" t="s">
        <v>1084</v>
      </c>
      <c r="L432" s="109"/>
    </row>
    <row r="433" spans="1:12" x14ac:dyDescent="0.25">
      <c r="A433" s="109" t="s">
        <v>1085</v>
      </c>
      <c r="B433" s="119">
        <v>44774</v>
      </c>
      <c r="C433" s="109"/>
      <c r="D433" s="109" t="s">
        <v>93</v>
      </c>
      <c r="E433" s="109"/>
      <c r="F433" s="109"/>
      <c r="G433" s="46">
        <v>0</v>
      </c>
      <c r="H433" s="46">
        <v>0</v>
      </c>
      <c r="I433" s="121">
        <v>1587.24</v>
      </c>
      <c r="J433" s="46">
        <v>0</v>
      </c>
      <c r="K433" s="109" t="s">
        <v>1086</v>
      </c>
      <c r="L433" s="109"/>
    </row>
    <row r="434" spans="1:12" x14ac:dyDescent="0.25">
      <c r="A434" s="109" t="s">
        <v>1087</v>
      </c>
      <c r="B434" s="119">
        <v>44774</v>
      </c>
      <c r="C434" s="109"/>
      <c r="D434" s="109" t="s">
        <v>115</v>
      </c>
      <c r="E434" s="109"/>
      <c r="F434" s="109"/>
      <c r="G434" s="46">
        <v>0</v>
      </c>
      <c r="H434" s="46">
        <v>0</v>
      </c>
      <c r="I434" s="121">
        <v>1742.58</v>
      </c>
      <c r="J434" s="46">
        <v>0</v>
      </c>
      <c r="K434" s="109" t="s">
        <v>1088</v>
      </c>
      <c r="L434" s="109"/>
    </row>
    <row r="435" spans="1:12" x14ac:dyDescent="0.25">
      <c r="A435" s="109" t="s">
        <v>1089</v>
      </c>
      <c r="B435" s="119">
        <v>44774</v>
      </c>
      <c r="C435" s="109"/>
      <c r="D435" s="109" t="s">
        <v>118</v>
      </c>
      <c r="E435" s="109"/>
      <c r="F435" s="109"/>
      <c r="G435" s="46">
        <v>0</v>
      </c>
      <c r="H435" s="46">
        <v>0</v>
      </c>
      <c r="I435" s="121">
        <v>14157</v>
      </c>
      <c r="J435" s="46">
        <v>0</v>
      </c>
      <c r="K435" s="109" t="s">
        <v>1090</v>
      </c>
      <c r="L435" s="109"/>
    </row>
    <row r="436" spans="1:12" x14ac:dyDescent="0.25">
      <c r="A436" s="109" t="s">
        <v>1091</v>
      </c>
      <c r="B436" s="119">
        <v>44774</v>
      </c>
      <c r="C436" s="109"/>
      <c r="D436" s="109" t="s">
        <v>115</v>
      </c>
      <c r="E436" s="109"/>
      <c r="F436" s="109"/>
      <c r="G436" s="46">
        <v>0</v>
      </c>
      <c r="H436" s="46">
        <v>0</v>
      </c>
      <c r="I436" s="121">
        <v>9900</v>
      </c>
      <c r="J436" s="46">
        <v>0</v>
      </c>
      <c r="K436" s="109" t="s">
        <v>1092</v>
      </c>
      <c r="L436" s="109"/>
    </row>
    <row r="437" spans="1:12" x14ac:dyDescent="0.25">
      <c r="A437" s="109" t="s">
        <v>1093</v>
      </c>
      <c r="B437" s="119">
        <v>44774</v>
      </c>
      <c r="C437" s="109"/>
      <c r="D437" s="109" t="s">
        <v>112</v>
      </c>
      <c r="E437" s="109"/>
      <c r="F437" s="109"/>
      <c r="G437" s="46">
        <v>0</v>
      </c>
      <c r="H437" s="46">
        <v>0</v>
      </c>
      <c r="I437" s="121">
        <v>6773.31</v>
      </c>
      <c r="J437" s="46">
        <v>0</v>
      </c>
      <c r="K437" s="109" t="s">
        <v>1094</v>
      </c>
      <c r="L437" s="109"/>
    </row>
    <row r="438" spans="1:12" x14ac:dyDescent="0.25">
      <c r="A438" s="109" t="s">
        <v>1095</v>
      </c>
      <c r="B438" s="119">
        <v>44774</v>
      </c>
      <c r="C438" s="109"/>
      <c r="D438" s="109" t="s">
        <v>123</v>
      </c>
      <c r="E438" s="109"/>
      <c r="F438" s="109"/>
      <c r="G438" s="46">
        <v>0</v>
      </c>
      <c r="H438" s="46">
        <v>0</v>
      </c>
      <c r="I438" s="125">
        <v>876.96</v>
      </c>
      <c r="J438" s="46">
        <v>0</v>
      </c>
      <c r="K438" s="109" t="s">
        <v>1096</v>
      </c>
      <c r="L438" s="109"/>
    </row>
    <row r="439" spans="1:12" x14ac:dyDescent="0.25">
      <c r="A439" s="109" t="s">
        <v>1097</v>
      </c>
      <c r="B439" s="119">
        <v>44774</v>
      </c>
      <c r="C439" s="109"/>
      <c r="D439" s="109" t="s">
        <v>127</v>
      </c>
      <c r="E439" s="109"/>
      <c r="F439" s="109"/>
      <c r="G439" s="46">
        <v>0</v>
      </c>
      <c r="H439" s="46">
        <v>0</v>
      </c>
      <c r="I439" s="125">
        <v>876.96</v>
      </c>
      <c r="J439" s="46">
        <v>0</v>
      </c>
      <c r="K439" s="109" t="s">
        <v>1098</v>
      </c>
      <c r="L439" s="109"/>
    </row>
    <row r="440" spans="1:12" x14ac:dyDescent="0.25">
      <c r="A440" s="109" t="s">
        <v>1099</v>
      </c>
      <c r="B440" s="119">
        <v>44774</v>
      </c>
      <c r="C440" s="109"/>
      <c r="D440" s="109" t="s">
        <v>123</v>
      </c>
      <c r="E440" s="109"/>
      <c r="F440" s="109"/>
      <c r="G440" s="46">
        <v>0</v>
      </c>
      <c r="H440" s="46">
        <v>0</v>
      </c>
      <c r="I440" s="125">
        <v>598.95000000000005</v>
      </c>
      <c r="J440" s="46">
        <v>0</v>
      </c>
      <c r="K440" s="109" t="s">
        <v>1100</v>
      </c>
      <c r="L440" s="109"/>
    </row>
    <row r="441" spans="1:12" x14ac:dyDescent="0.25">
      <c r="A441" s="109" t="s">
        <v>1101</v>
      </c>
      <c r="B441" s="119">
        <v>44774</v>
      </c>
      <c r="C441" s="109"/>
      <c r="D441" s="109" t="s">
        <v>132</v>
      </c>
      <c r="E441" s="109"/>
      <c r="F441" s="109"/>
      <c r="G441" s="46">
        <v>0</v>
      </c>
      <c r="H441" s="46">
        <v>0</v>
      </c>
      <c r="I441" s="121">
        <v>7015.32</v>
      </c>
      <c r="J441" s="46">
        <v>0</v>
      </c>
      <c r="K441" s="109" t="s">
        <v>1102</v>
      </c>
      <c r="L441" s="109"/>
    </row>
    <row r="442" spans="1:12" x14ac:dyDescent="0.25">
      <c r="A442" s="109" t="s">
        <v>1103</v>
      </c>
      <c r="B442" s="119">
        <v>44774</v>
      </c>
      <c r="C442" s="109"/>
      <c r="D442" s="109" t="s">
        <v>135</v>
      </c>
      <c r="E442" s="109"/>
      <c r="F442" s="109"/>
      <c r="G442" s="46">
        <v>0</v>
      </c>
      <c r="H442" s="46">
        <v>0</v>
      </c>
      <c r="I442" s="121">
        <v>2700</v>
      </c>
      <c r="J442" s="46">
        <v>0</v>
      </c>
      <c r="K442" s="109" t="s">
        <v>1104</v>
      </c>
      <c r="L442" s="109"/>
    </row>
    <row r="443" spans="1:12" x14ac:dyDescent="0.25">
      <c r="A443" s="109" t="s">
        <v>1105</v>
      </c>
      <c r="B443" s="119">
        <v>44774</v>
      </c>
      <c r="C443" s="109"/>
      <c r="D443" s="109" t="s">
        <v>138</v>
      </c>
      <c r="E443" s="109"/>
      <c r="F443" s="109"/>
      <c r="G443" s="46">
        <v>0</v>
      </c>
      <c r="H443" s="46">
        <v>0</v>
      </c>
      <c r="I443" s="121">
        <v>4900.5</v>
      </c>
      <c r="J443" s="46">
        <v>0</v>
      </c>
      <c r="K443" s="109" t="s">
        <v>1106</v>
      </c>
      <c r="L443" s="109"/>
    </row>
    <row r="444" spans="1:12" x14ac:dyDescent="0.25">
      <c r="A444" s="109" t="s">
        <v>1107</v>
      </c>
      <c r="B444" s="119">
        <v>44774</v>
      </c>
      <c r="C444" s="109"/>
      <c r="D444" s="109" t="s">
        <v>141</v>
      </c>
      <c r="E444" s="109"/>
      <c r="F444" s="109"/>
      <c r="G444" s="46">
        <v>0</v>
      </c>
      <c r="H444" s="46">
        <v>0</v>
      </c>
      <c r="I444" s="121">
        <v>9342.9</v>
      </c>
      <c r="J444" s="46">
        <v>0</v>
      </c>
      <c r="K444" s="109" t="s">
        <v>1108</v>
      </c>
      <c r="L444" s="109"/>
    </row>
    <row r="445" spans="1:12" x14ac:dyDescent="0.25">
      <c r="A445" s="109" t="s">
        <v>1109</v>
      </c>
      <c r="B445" s="119">
        <v>44774</v>
      </c>
      <c r="C445" s="109"/>
      <c r="D445" s="109" t="s">
        <v>144</v>
      </c>
      <c r="E445" s="109"/>
      <c r="F445" s="109"/>
      <c r="G445" s="46">
        <v>0</v>
      </c>
      <c r="H445" s="46">
        <v>0</v>
      </c>
      <c r="I445" s="121">
        <v>44651.25</v>
      </c>
      <c r="J445" s="46">
        <v>0</v>
      </c>
      <c r="K445" s="109" t="s">
        <v>1110</v>
      </c>
      <c r="L445" s="109"/>
    </row>
    <row r="446" spans="1:12" x14ac:dyDescent="0.25">
      <c r="A446" s="109" t="s">
        <v>1111</v>
      </c>
      <c r="B446" s="119">
        <v>44774</v>
      </c>
      <c r="C446" s="109"/>
      <c r="D446" s="109" t="s">
        <v>147</v>
      </c>
      <c r="E446" s="109"/>
      <c r="F446" s="109"/>
      <c r="G446" s="46">
        <v>0</v>
      </c>
      <c r="H446" s="46">
        <v>0</v>
      </c>
      <c r="I446" s="121">
        <v>5346</v>
      </c>
      <c r="J446" s="46">
        <v>0</v>
      </c>
      <c r="K446" s="109" t="s">
        <v>1112</v>
      </c>
      <c r="L446" s="109"/>
    </row>
    <row r="447" spans="1:12" x14ac:dyDescent="0.25">
      <c r="A447" s="109" t="s">
        <v>1113</v>
      </c>
      <c r="B447" s="119">
        <v>44774</v>
      </c>
      <c r="C447" s="109"/>
      <c r="D447" s="109" t="s">
        <v>150</v>
      </c>
      <c r="E447" s="109"/>
      <c r="F447" s="109"/>
      <c r="G447" s="46">
        <v>0</v>
      </c>
      <c r="H447" s="46">
        <v>0</v>
      </c>
      <c r="I447" s="121">
        <v>1651.5</v>
      </c>
      <c r="J447" s="46">
        <v>0</v>
      </c>
      <c r="K447" s="109" t="s">
        <v>1114</v>
      </c>
      <c r="L447" s="109"/>
    </row>
    <row r="448" spans="1:12" x14ac:dyDescent="0.25">
      <c r="A448" s="109" t="s">
        <v>1115</v>
      </c>
      <c r="B448" s="119">
        <v>44774</v>
      </c>
      <c r="C448" s="109"/>
      <c r="D448" s="109" t="s">
        <v>153</v>
      </c>
      <c r="E448" s="109"/>
      <c r="F448" s="109"/>
      <c r="G448" s="46">
        <v>0</v>
      </c>
      <c r="H448" s="46">
        <v>0</v>
      </c>
      <c r="I448" s="121">
        <v>2970</v>
      </c>
      <c r="J448" s="46">
        <v>0</v>
      </c>
      <c r="K448" s="109" t="s">
        <v>1116</v>
      </c>
      <c r="L448" s="109"/>
    </row>
    <row r="449" spans="1:12" x14ac:dyDescent="0.25">
      <c r="A449" s="109" t="s">
        <v>1117</v>
      </c>
      <c r="B449" s="119">
        <v>44774</v>
      </c>
      <c r="C449" s="109"/>
      <c r="D449" s="109" t="s">
        <v>147</v>
      </c>
      <c r="E449" s="109"/>
      <c r="F449" s="109"/>
      <c r="G449" s="46">
        <v>0</v>
      </c>
      <c r="H449" s="46">
        <v>0</v>
      </c>
      <c r="I449" s="121">
        <v>3693.6</v>
      </c>
      <c r="J449" s="46">
        <v>0</v>
      </c>
      <c r="K449" s="109" t="s">
        <v>1118</v>
      </c>
      <c r="L449" s="109"/>
    </row>
    <row r="450" spans="1:12" x14ac:dyDescent="0.25">
      <c r="A450" s="109" t="s">
        <v>1119</v>
      </c>
      <c r="B450" s="119">
        <v>44774</v>
      </c>
      <c r="C450" s="109"/>
      <c r="D450" s="109" t="s">
        <v>160</v>
      </c>
      <c r="E450" s="109"/>
      <c r="F450" s="109"/>
      <c r="G450" s="46">
        <v>0</v>
      </c>
      <c r="H450" s="46">
        <v>0</v>
      </c>
      <c r="I450" s="121">
        <v>1217.7</v>
      </c>
      <c r="J450" s="46">
        <v>0</v>
      </c>
      <c r="K450" s="109" t="s">
        <v>1120</v>
      </c>
      <c r="L450" s="109"/>
    </row>
    <row r="451" spans="1:12" x14ac:dyDescent="0.25">
      <c r="A451" s="109" t="s">
        <v>1121</v>
      </c>
      <c r="B451" s="119">
        <v>44774</v>
      </c>
      <c r="C451" s="109"/>
      <c r="D451" s="109" t="s">
        <v>593</v>
      </c>
      <c r="E451" s="109"/>
      <c r="F451" s="109"/>
      <c r="G451" s="46">
        <v>0</v>
      </c>
      <c r="H451" s="46">
        <v>0</v>
      </c>
      <c r="I451" s="121">
        <v>2700</v>
      </c>
      <c r="J451" s="46">
        <v>0</v>
      </c>
      <c r="K451" s="109" t="s">
        <v>1122</v>
      </c>
      <c r="L451" s="109"/>
    </row>
    <row r="452" spans="1:12" x14ac:dyDescent="0.25">
      <c r="A452" s="109" t="s">
        <v>1123</v>
      </c>
      <c r="B452" s="119">
        <v>44774</v>
      </c>
      <c r="C452" s="109"/>
      <c r="D452" s="109" t="s">
        <v>1124</v>
      </c>
      <c r="E452" s="109"/>
      <c r="F452" s="109"/>
      <c r="G452" s="46">
        <v>0</v>
      </c>
      <c r="H452" s="125">
        <v>123.5</v>
      </c>
      <c r="I452" s="46">
        <v>0</v>
      </c>
      <c r="J452" s="46">
        <v>0</v>
      </c>
      <c r="K452" s="109" t="s">
        <v>1125</v>
      </c>
      <c r="L452" s="109" t="s">
        <v>1126</v>
      </c>
    </row>
    <row r="453" spans="1:12" x14ac:dyDescent="0.25">
      <c r="A453" s="109" t="s">
        <v>1127</v>
      </c>
      <c r="B453" s="119">
        <v>44774</v>
      </c>
      <c r="C453" s="109"/>
      <c r="D453" s="109" t="s">
        <v>962</v>
      </c>
      <c r="E453" s="109"/>
      <c r="F453" s="109"/>
      <c r="G453" s="46">
        <v>0</v>
      </c>
      <c r="H453" s="125">
        <v>50.68</v>
      </c>
      <c r="I453" s="46">
        <v>0</v>
      </c>
      <c r="J453" s="46">
        <v>0</v>
      </c>
      <c r="K453" s="109" t="s">
        <v>1128</v>
      </c>
      <c r="L453" s="109" t="s">
        <v>1129</v>
      </c>
    </row>
    <row r="454" spans="1:12" x14ac:dyDescent="0.25">
      <c r="A454" s="109" t="s">
        <v>1130</v>
      </c>
      <c r="B454" s="119">
        <v>44775</v>
      </c>
      <c r="C454" s="109"/>
      <c r="D454" s="109" t="s">
        <v>1131</v>
      </c>
      <c r="E454" s="109"/>
      <c r="F454" s="109"/>
      <c r="G454" s="46">
        <v>0</v>
      </c>
      <c r="H454" s="121">
        <v>2767.19</v>
      </c>
      <c r="I454" s="46">
        <v>0</v>
      </c>
      <c r="J454" s="46">
        <v>0</v>
      </c>
      <c r="K454" s="109" t="s">
        <v>1132</v>
      </c>
      <c r="L454" s="109" t="s">
        <v>1133</v>
      </c>
    </row>
    <row r="455" spans="1:12" x14ac:dyDescent="0.25">
      <c r="A455" s="109" t="s">
        <v>1134</v>
      </c>
      <c r="B455" s="119">
        <v>44775</v>
      </c>
      <c r="C455" s="109"/>
      <c r="D455" s="109" t="s">
        <v>89</v>
      </c>
      <c r="E455" s="109"/>
      <c r="F455" s="109"/>
      <c r="G455" s="46">
        <v>0</v>
      </c>
      <c r="H455" s="125">
        <v>139</v>
      </c>
      <c r="I455" s="46">
        <v>0</v>
      </c>
      <c r="J455" s="46">
        <v>0</v>
      </c>
      <c r="K455" s="109" t="s">
        <v>1135</v>
      </c>
      <c r="L455" s="109" t="s">
        <v>1136</v>
      </c>
    </row>
    <row r="456" spans="1:12" x14ac:dyDescent="0.25">
      <c r="A456" s="109" t="s">
        <v>1137</v>
      </c>
      <c r="B456" s="119">
        <v>44776</v>
      </c>
      <c r="C456" s="109"/>
      <c r="D456" s="109" t="s">
        <v>919</v>
      </c>
      <c r="E456" s="109"/>
      <c r="F456" s="109"/>
      <c r="G456" s="46">
        <v>0</v>
      </c>
      <c r="H456" s="121">
        <v>1691.28</v>
      </c>
      <c r="I456" s="46">
        <v>0</v>
      </c>
      <c r="J456" s="46">
        <v>0</v>
      </c>
      <c r="K456" s="109" t="s">
        <v>1138</v>
      </c>
      <c r="L456" s="109" t="s">
        <v>1139</v>
      </c>
    </row>
    <row r="457" spans="1:12" x14ac:dyDescent="0.25">
      <c r="A457" s="109" t="s">
        <v>1140</v>
      </c>
      <c r="B457" s="119">
        <v>44776</v>
      </c>
      <c r="C457" s="109"/>
      <c r="D457" s="109" t="s">
        <v>929</v>
      </c>
      <c r="E457" s="109"/>
      <c r="F457" s="109"/>
      <c r="G457" s="46">
        <v>0</v>
      </c>
      <c r="H457" s="125">
        <v>94.65</v>
      </c>
      <c r="I457" s="46">
        <v>0</v>
      </c>
      <c r="J457" s="46">
        <v>0</v>
      </c>
      <c r="K457" s="109" t="s">
        <v>1141</v>
      </c>
      <c r="L457" s="109" t="s">
        <v>1142</v>
      </c>
    </row>
    <row r="458" spans="1:12" x14ac:dyDescent="0.25">
      <c r="A458" s="109" t="s">
        <v>1143</v>
      </c>
      <c r="B458" s="119">
        <v>44778</v>
      </c>
      <c r="C458" s="109"/>
      <c r="D458" s="109" t="s">
        <v>741</v>
      </c>
      <c r="E458" s="109"/>
      <c r="F458" s="109"/>
      <c r="G458" s="46">
        <v>0</v>
      </c>
      <c r="H458" s="125">
        <v>573.75</v>
      </c>
      <c r="I458" s="46">
        <v>0</v>
      </c>
      <c r="J458" s="46">
        <v>0</v>
      </c>
      <c r="K458" s="109" t="s">
        <v>1144</v>
      </c>
      <c r="L458" s="109" t="s">
        <v>1145</v>
      </c>
    </row>
    <row r="459" spans="1:12" x14ac:dyDescent="0.25">
      <c r="A459" s="122" t="s">
        <v>1146</v>
      </c>
      <c r="B459" s="126">
        <v>44780</v>
      </c>
      <c r="C459" s="122" t="s">
        <v>427</v>
      </c>
      <c r="D459" s="122" t="s">
        <v>190</v>
      </c>
      <c r="E459" s="122"/>
      <c r="F459" s="267"/>
      <c r="G459" s="127">
        <v>0</v>
      </c>
      <c r="H459" s="122">
        <v>77.88</v>
      </c>
      <c r="I459" s="127">
        <v>0</v>
      </c>
      <c r="J459" s="127">
        <v>0</v>
      </c>
      <c r="K459" s="122" t="s">
        <v>1147</v>
      </c>
      <c r="L459" s="122" t="s">
        <v>1148</v>
      </c>
    </row>
    <row r="460" spans="1:12" x14ac:dyDescent="0.25">
      <c r="A460" s="109" t="s">
        <v>1149</v>
      </c>
      <c r="B460" s="119">
        <v>44781</v>
      </c>
      <c r="C460" s="109"/>
      <c r="D460" s="109" t="s">
        <v>214</v>
      </c>
      <c r="E460" s="109"/>
      <c r="F460" s="268"/>
      <c r="G460" s="46">
        <v>0</v>
      </c>
      <c r="H460" s="109">
        <v>27</v>
      </c>
      <c r="I460" s="46">
        <v>0</v>
      </c>
      <c r="J460" s="46">
        <v>0</v>
      </c>
      <c r="K460" s="122" t="s">
        <v>1150</v>
      </c>
      <c r="L460" s="122" t="s">
        <v>1151</v>
      </c>
    </row>
    <row r="461" spans="1:12" x14ac:dyDescent="0.25">
      <c r="A461" s="109" t="s">
        <v>1152</v>
      </c>
      <c r="B461" s="119">
        <v>44782</v>
      </c>
      <c r="C461" s="109"/>
      <c r="D461" s="109" t="s">
        <v>641</v>
      </c>
      <c r="E461" s="109"/>
      <c r="F461" s="109"/>
      <c r="G461" s="46">
        <v>0</v>
      </c>
      <c r="H461" s="121">
        <v>8949.6</v>
      </c>
      <c r="I461" s="46">
        <v>0</v>
      </c>
      <c r="J461" s="46">
        <v>0</v>
      </c>
      <c r="K461" s="109" t="s">
        <v>1153</v>
      </c>
      <c r="L461" s="109" t="s">
        <v>1154</v>
      </c>
    </row>
    <row r="462" spans="1:12" x14ac:dyDescent="0.25">
      <c r="A462" s="109" t="s">
        <v>1152</v>
      </c>
      <c r="B462" s="119">
        <v>44782</v>
      </c>
      <c r="C462" s="109"/>
      <c r="D462" s="109" t="s">
        <v>641</v>
      </c>
      <c r="E462" s="109"/>
      <c r="F462" s="109"/>
      <c r="G462" s="46">
        <v>0</v>
      </c>
      <c r="H462" s="121">
        <v>10674.99</v>
      </c>
      <c r="I462" s="46">
        <v>0</v>
      </c>
      <c r="J462" s="46">
        <v>0</v>
      </c>
      <c r="K462" s="109" t="s">
        <v>1155</v>
      </c>
      <c r="L462" s="109" t="s">
        <v>1154</v>
      </c>
    </row>
    <row r="463" spans="1:12" x14ac:dyDescent="0.25">
      <c r="A463" s="109" t="s">
        <v>1152</v>
      </c>
      <c r="B463" s="119">
        <v>44782</v>
      </c>
      <c r="C463" s="109"/>
      <c r="D463" s="109" t="s">
        <v>641</v>
      </c>
      <c r="E463" s="109"/>
      <c r="F463" s="109"/>
      <c r="G463" s="46">
        <v>0</v>
      </c>
      <c r="H463" s="121">
        <v>20754.72</v>
      </c>
      <c r="I463" s="46">
        <v>0</v>
      </c>
      <c r="J463" s="46">
        <v>0</v>
      </c>
      <c r="K463" s="109" t="s">
        <v>1156</v>
      </c>
      <c r="L463" s="109" t="s">
        <v>1154</v>
      </c>
    </row>
    <row r="464" spans="1:12" x14ac:dyDescent="0.25">
      <c r="A464" s="109" t="s">
        <v>1152</v>
      </c>
      <c r="B464" s="119">
        <v>44782</v>
      </c>
      <c r="C464" s="109"/>
      <c r="D464" s="109" t="s">
        <v>641</v>
      </c>
      <c r="E464" s="109"/>
      <c r="F464" s="109"/>
      <c r="G464" s="46">
        <v>0</v>
      </c>
      <c r="H464" s="121">
        <v>5361.48</v>
      </c>
      <c r="I464" s="46">
        <v>0</v>
      </c>
      <c r="J464" s="46">
        <v>0</v>
      </c>
      <c r="K464" s="109" t="s">
        <v>1157</v>
      </c>
      <c r="L464" s="109" t="s">
        <v>1154</v>
      </c>
    </row>
    <row r="465" spans="1:12" x14ac:dyDescent="0.25">
      <c r="A465" s="109" t="s">
        <v>1152</v>
      </c>
      <c r="B465" s="119">
        <v>44782</v>
      </c>
      <c r="C465" s="109"/>
      <c r="D465" s="109" t="s">
        <v>641</v>
      </c>
      <c r="E465" s="109"/>
      <c r="F465" s="109"/>
      <c r="G465" s="46">
        <v>0</v>
      </c>
      <c r="H465" s="121">
        <v>21031.65</v>
      </c>
      <c r="I465" s="46">
        <v>0</v>
      </c>
      <c r="J465" s="46">
        <v>0</v>
      </c>
      <c r="K465" s="109" t="s">
        <v>1158</v>
      </c>
      <c r="L465" s="109" t="s">
        <v>1154</v>
      </c>
    </row>
    <row r="466" spans="1:12" x14ac:dyDescent="0.25">
      <c r="A466" s="109" t="s">
        <v>1159</v>
      </c>
      <c r="B466" s="119">
        <v>44783</v>
      </c>
      <c r="C466" s="109"/>
      <c r="D466" s="109" t="s">
        <v>676</v>
      </c>
      <c r="E466" s="109"/>
      <c r="F466" s="109"/>
      <c r="G466" s="46">
        <v>0</v>
      </c>
      <c r="H466" s="46">
        <v>0</v>
      </c>
      <c r="I466" s="121">
        <v>3744</v>
      </c>
      <c r="J466" s="46">
        <v>0</v>
      </c>
      <c r="K466" s="109" t="s">
        <v>1160</v>
      </c>
      <c r="L466" s="109"/>
    </row>
    <row r="467" spans="1:12" x14ac:dyDescent="0.25">
      <c r="A467" s="109" t="s">
        <v>1159</v>
      </c>
      <c r="B467" s="119">
        <v>44783</v>
      </c>
      <c r="C467" s="109"/>
      <c r="D467" s="109" t="s">
        <v>676</v>
      </c>
      <c r="E467" s="109"/>
      <c r="F467" s="109"/>
      <c r="G467" s="46">
        <v>0</v>
      </c>
      <c r="H467" s="46">
        <v>0</v>
      </c>
      <c r="I467" s="125">
        <v>116</v>
      </c>
      <c r="J467" s="46">
        <v>0</v>
      </c>
      <c r="K467" s="109" t="s">
        <v>1161</v>
      </c>
      <c r="L467" s="109"/>
    </row>
    <row r="468" spans="1:12" x14ac:dyDescent="0.25">
      <c r="A468" s="109" t="s">
        <v>1159</v>
      </c>
      <c r="B468" s="119">
        <v>44783</v>
      </c>
      <c r="C468" s="109"/>
      <c r="D468" s="109" t="s">
        <v>676</v>
      </c>
      <c r="E468" s="109"/>
      <c r="F468" s="109"/>
      <c r="G468" s="46">
        <v>0</v>
      </c>
      <c r="H468" s="46">
        <v>0</v>
      </c>
      <c r="I468" s="121">
        <v>2170</v>
      </c>
      <c r="J468" s="46">
        <v>0</v>
      </c>
      <c r="K468" s="109" t="s">
        <v>1162</v>
      </c>
      <c r="L468" s="109"/>
    </row>
    <row r="469" spans="1:12" x14ac:dyDescent="0.25">
      <c r="A469" s="109" t="s">
        <v>1163</v>
      </c>
      <c r="B469" s="119">
        <v>44783</v>
      </c>
      <c r="C469" s="109"/>
      <c r="D469" s="109" t="s">
        <v>676</v>
      </c>
      <c r="E469" s="109"/>
      <c r="F469" s="109"/>
      <c r="G469" s="46">
        <v>0</v>
      </c>
      <c r="H469" s="46">
        <v>0</v>
      </c>
      <c r="I469" s="121">
        <v>8291</v>
      </c>
      <c r="J469" s="46">
        <v>0</v>
      </c>
      <c r="K469" s="109" t="s">
        <v>1164</v>
      </c>
      <c r="L469" s="109"/>
    </row>
    <row r="470" spans="1:12" x14ac:dyDescent="0.25">
      <c r="A470" s="109" t="s">
        <v>1163</v>
      </c>
      <c r="B470" s="119">
        <v>44783</v>
      </c>
      <c r="C470" s="109"/>
      <c r="D470" s="109" t="s">
        <v>676</v>
      </c>
      <c r="E470" s="109"/>
      <c r="F470" s="109"/>
      <c r="G470" s="46">
        <v>0</v>
      </c>
      <c r="H470" s="46">
        <v>0</v>
      </c>
      <c r="I470" s="125">
        <v>774</v>
      </c>
      <c r="J470" s="46">
        <v>0</v>
      </c>
      <c r="K470" s="109" t="s">
        <v>1165</v>
      </c>
      <c r="L470" s="109"/>
    </row>
    <row r="471" spans="1:12" x14ac:dyDescent="0.25">
      <c r="A471" s="109" t="s">
        <v>1163</v>
      </c>
      <c r="B471" s="119">
        <v>44783</v>
      </c>
      <c r="C471" s="109"/>
      <c r="D471" s="109" t="s">
        <v>676</v>
      </c>
      <c r="E471" s="109"/>
      <c r="F471" s="109"/>
      <c r="G471" s="46">
        <v>0</v>
      </c>
      <c r="H471" s="46">
        <v>0</v>
      </c>
      <c r="I471" s="125">
        <v>230</v>
      </c>
      <c r="J471" s="46">
        <v>0</v>
      </c>
      <c r="K471" s="109" t="s">
        <v>1166</v>
      </c>
      <c r="L471" s="109"/>
    </row>
    <row r="472" spans="1:12" x14ac:dyDescent="0.25">
      <c r="A472" s="109" t="s">
        <v>1163</v>
      </c>
      <c r="B472" s="119">
        <v>44783</v>
      </c>
      <c r="C472" s="109"/>
      <c r="D472" s="109" t="s">
        <v>676</v>
      </c>
      <c r="E472" s="109"/>
      <c r="F472" s="109"/>
      <c r="G472" s="46">
        <v>0</v>
      </c>
      <c r="H472" s="46">
        <v>0</v>
      </c>
      <c r="I472" s="125">
        <v>319</v>
      </c>
      <c r="J472" s="46">
        <v>0</v>
      </c>
      <c r="K472" s="109" t="s">
        <v>1167</v>
      </c>
      <c r="L472" s="109"/>
    </row>
    <row r="473" spans="1:12" x14ac:dyDescent="0.25">
      <c r="A473" s="109" t="s">
        <v>1168</v>
      </c>
      <c r="B473" s="119">
        <v>44783</v>
      </c>
      <c r="C473" s="122"/>
      <c r="D473" s="109" t="s">
        <v>1169</v>
      </c>
      <c r="E473" s="109"/>
      <c r="F473" s="268"/>
      <c r="G473" s="46">
        <v>0</v>
      </c>
      <c r="H473" s="167">
        <v>1261.5899999999999</v>
      </c>
      <c r="I473" s="130"/>
      <c r="J473" s="46">
        <v>0</v>
      </c>
      <c r="K473" s="122" t="s">
        <v>1170</v>
      </c>
      <c r="L473" s="122" t="s">
        <v>1171</v>
      </c>
    </row>
    <row r="474" spans="1:12" x14ac:dyDescent="0.25">
      <c r="A474" s="109" t="s">
        <v>1172</v>
      </c>
      <c r="B474" s="119">
        <v>44783</v>
      </c>
      <c r="C474" s="109"/>
      <c r="D474" s="109" t="s">
        <v>1173</v>
      </c>
      <c r="E474" s="109"/>
      <c r="F474" s="122"/>
      <c r="G474" s="46">
        <v>0</v>
      </c>
      <c r="H474" s="121">
        <v>1008.25</v>
      </c>
      <c r="I474" s="125"/>
      <c r="J474" s="46">
        <v>0</v>
      </c>
      <c r="K474" s="109" t="s">
        <v>1174</v>
      </c>
      <c r="L474" s="109" t="s">
        <v>1175</v>
      </c>
    </row>
    <row r="475" spans="1:12" x14ac:dyDescent="0.25">
      <c r="A475" s="109" t="s">
        <v>1176</v>
      </c>
      <c r="B475" s="119">
        <v>44783</v>
      </c>
      <c r="C475" s="109"/>
      <c r="D475" s="109" t="s">
        <v>1169</v>
      </c>
      <c r="E475" s="109"/>
      <c r="F475" s="122"/>
      <c r="G475" s="46">
        <v>0</v>
      </c>
      <c r="H475" s="125">
        <v>990.66</v>
      </c>
      <c r="I475" s="125"/>
      <c r="J475" s="46">
        <v>0</v>
      </c>
      <c r="K475" s="109" t="s">
        <v>1177</v>
      </c>
      <c r="L475" s="109" t="s">
        <v>1178</v>
      </c>
    </row>
    <row r="476" spans="1:12" x14ac:dyDescent="0.25">
      <c r="A476" s="109" t="s">
        <v>1179</v>
      </c>
      <c r="B476" s="119">
        <v>44784</v>
      </c>
      <c r="C476" s="109"/>
      <c r="D476" s="109" t="s">
        <v>163</v>
      </c>
      <c r="E476" s="109"/>
      <c r="F476" s="122"/>
      <c r="G476" s="46">
        <v>0</v>
      </c>
      <c r="H476" s="46">
        <v>0</v>
      </c>
      <c r="I476" s="125">
        <v>306</v>
      </c>
      <c r="J476" s="46">
        <v>0</v>
      </c>
      <c r="K476" s="109" t="s">
        <v>1180</v>
      </c>
      <c r="L476" s="109"/>
    </row>
    <row r="477" spans="1:12" x14ac:dyDescent="0.25">
      <c r="A477" s="109" t="s">
        <v>1181</v>
      </c>
      <c r="B477" s="119">
        <v>44784</v>
      </c>
      <c r="C477" s="109"/>
      <c r="D477" s="109" t="s">
        <v>163</v>
      </c>
      <c r="E477" s="109"/>
      <c r="F477" s="122"/>
      <c r="G477" s="46">
        <v>0</v>
      </c>
      <c r="H477" s="46">
        <v>0</v>
      </c>
      <c r="I477" s="125">
        <v>478.8</v>
      </c>
      <c r="J477" s="46">
        <v>0</v>
      </c>
      <c r="K477" s="109" t="s">
        <v>1182</v>
      </c>
      <c r="L477" s="109"/>
    </row>
    <row r="478" spans="1:12" x14ac:dyDescent="0.25">
      <c r="A478" s="109" t="s">
        <v>1183</v>
      </c>
      <c r="B478" s="119">
        <v>44785</v>
      </c>
      <c r="C478" s="109"/>
      <c r="D478" s="109" t="s">
        <v>351</v>
      </c>
      <c r="E478" s="109"/>
      <c r="F478" s="122"/>
      <c r="G478" s="46">
        <v>0</v>
      </c>
      <c r="H478" s="125">
        <v>478.8</v>
      </c>
      <c r="I478" s="46">
        <v>0</v>
      </c>
      <c r="J478" s="46">
        <v>0</v>
      </c>
      <c r="K478" s="109" t="s">
        <v>1180</v>
      </c>
      <c r="L478" s="109" t="s">
        <v>1184</v>
      </c>
    </row>
    <row r="479" spans="1:12" x14ac:dyDescent="0.25">
      <c r="A479" s="109" t="s">
        <v>1185</v>
      </c>
      <c r="B479" s="119">
        <v>44785</v>
      </c>
      <c r="C479" s="109"/>
      <c r="D479" s="109" t="s">
        <v>254</v>
      </c>
      <c r="E479" s="109"/>
      <c r="F479" s="122"/>
      <c r="G479" s="46">
        <v>0</v>
      </c>
      <c r="H479" s="125">
        <v>306</v>
      </c>
      <c r="I479" s="46">
        <v>0</v>
      </c>
      <c r="J479" s="46">
        <v>0</v>
      </c>
      <c r="K479" s="109" t="s">
        <v>1177</v>
      </c>
      <c r="L479" s="109" t="s">
        <v>1186</v>
      </c>
    </row>
    <row r="480" spans="1:12" x14ac:dyDescent="0.25">
      <c r="A480" s="109" t="s">
        <v>1187</v>
      </c>
      <c r="B480" s="119">
        <v>44785</v>
      </c>
      <c r="C480" s="109"/>
      <c r="D480" s="109" t="s">
        <v>194</v>
      </c>
      <c r="E480" s="109"/>
      <c r="F480" s="122"/>
      <c r="G480" s="46">
        <v>0</v>
      </c>
      <c r="H480" s="125">
        <v>419.5</v>
      </c>
      <c r="I480" s="46">
        <v>0</v>
      </c>
      <c r="J480" s="46">
        <v>0</v>
      </c>
      <c r="K480" s="109" t="s">
        <v>1188</v>
      </c>
      <c r="L480" s="109" t="s">
        <v>1189</v>
      </c>
    </row>
    <row r="481" spans="1:12" x14ac:dyDescent="0.25">
      <c r="A481" s="109" t="s">
        <v>1190</v>
      </c>
      <c r="B481" s="119">
        <v>44785</v>
      </c>
      <c r="C481" s="109"/>
      <c r="D481" s="109" t="s">
        <v>485</v>
      </c>
      <c r="E481" s="109"/>
      <c r="F481" s="122"/>
      <c r="G481" s="46">
        <v>0</v>
      </c>
      <c r="H481" s="125">
        <v>646.75</v>
      </c>
      <c r="I481" s="46">
        <v>0</v>
      </c>
      <c r="J481" s="46">
        <v>0</v>
      </c>
      <c r="K481" s="109" t="s">
        <v>1191</v>
      </c>
      <c r="L481" s="109" t="s">
        <v>1192</v>
      </c>
    </row>
    <row r="482" spans="1:12" x14ac:dyDescent="0.25">
      <c r="A482" s="125" t="s">
        <v>1193</v>
      </c>
      <c r="B482" s="131">
        <v>44785</v>
      </c>
      <c r="C482" s="132"/>
      <c r="D482" s="125" t="s">
        <v>250</v>
      </c>
      <c r="E482" s="125"/>
      <c r="F482" s="269"/>
      <c r="G482" s="46">
        <v>0</v>
      </c>
      <c r="H482" s="121">
        <v>2484</v>
      </c>
      <c r="I482" s="46">
        <v>0</v>
      </c>
      <c r="J482" s="46">
        <v>0</v>
      </c>
      <c r="K482" s="109" t="s">
        <v>1194</v>
      </c>
      <c r="L482" s="109" t="s">
        <v>1195</v>
      </c>
    </row>
    <row r="483" spans="1:12" x14ac:dyDescent="0.25">
      <c r="A483" s="109" t="s">
        <v>1196</v>
      </c>
      <c r="B483" s="119">
        <v>44787</v>
      </c>
      <c r="C483" s="109"/>
      <c r="D483" s="109" t="s">
        <v>1197</v>
      </c>
      <c r="E483" s="109"/>
      <c r="F483" s="109"/>
      <c r="G483" s="46">
        <v>0</v>
      </c>
      <c r="H483" s="121">
        <v>12262.14</v>
      </c>
      <c r="I483" s="46">
        <v>0</v>
      </c>
      <c r="J483" s="46">
        <v>0</v>
      </c>
      <c r="K483" s="109" t="s">
        <v>1198</v>
      </c>
      <c r="L483" s="109" t="s">
        <v>1199</v>
      </c>
    </row>
    <row r="484" spans="1:12" x14ac:dyDescent="0.25">
      <c r="A484" s="109" t="s">
        <v>1196</v>
      </c>
      <c r="B484" s="119">
        <v>44787</v>
      </c>
      <c r="C484" s="109"/>
      <c r="D484" s="109" t="s">
        <v>1197</v>
      </c>
      <c r="E484" s="109"/>
      <c r="F484" s="109"/>
      <c r="G484" s="46">
        <v>0</v>
      </c>
      <c r="H484" s="121">
        <v>6594.48</v>
      </c>
      <c r="I484" s="46">
        <v>0</v>
      </c>
      <c r="J484" s="46">
        <v>0</v>
      </c>
      <c r="K484" s="109" t="s">
        <v>1200</v>
      </c>
      <c r="L484" s="109" t="s">
        <v>1199</v>
      </c>
    </row>
    <row r="485" spans="1:12" x14ac:dyDescent="0.25">
      <c r="A485" s="109" t="s">
        <v>1201</v>
      </c>
      <c r="B485" s="119">
        <v>44787</v>
      </c>
      <c r="C485" s="109"/>
      <c r="D485" s="109" t="s">
        <v>1202</v>
      </c>
      <c r="E485" s="109"/>
      <c r="F485" s="109"/>
      <c r="G485" s="46">
        <v>0</v>
      </c>
      <c r="H485" s="121">
        <v>1417.5</v>
      </c>
      <c r="I485" s="46">
        <v>0</v>
      </c>
      <c r="J485" s="46">
        <v>0</v>
      </c>
      <c r="K485" s="109" t="s">
        <v>1203</v>
      </c>
      <c r="L485" s="109" t="s">
        <v>1204</v>
      </c>
    </row>
    <row r="486" spans="1:12" x14ac:dyDescent="0.25">
      <c r="A486" s="109" t="s">
        <v>1201</v>
      </c>
      <c r="B486" s="119">
        <v>44787</v>
      </c>
      <c r="C486" s="109"/>
      <c r="D486" s="109" t="s">
        <v>1202</v>
      </c>
      <c r="E486" s="109"/>
      <c r="F486" s="109"/>
      <c r="G486" s="46">
        <v>0</v>
      </c>
      <c r="H486" s="125">
        <v>729</v>
      </c>
      <c r="I486" s="46">
        <v>0</v>
      </c>
      <c r="J486" s="46">
        <v>0</v>
      </c>
      <c r="K486" s="109" t="s">
        <v>1205</v>
      </c>
      <c r="L486" s="109" t="s">
        <v>1204</v>
      </c>
    </row>
    <row r="487" spans="1:12" x14ac:dyDescent="0.25">
      <c r="A487" s="109" t="s">
        <v>1206</v>
      </c>
      <c r="B487" s="119">
        <v>44787</v>
      </c>
      <c r="C487" s="109"/>
      <c r="D487" s="109" t="s">
        <v>238</v>
      </c>
      <c r="E487" s="109"/>
      <c r="F487" s="109"/>
      <c r="G487" s="46">
        <v>0</v>
      </c>
      <c r="H487" s="125">
        <v>32.4</v>
      </c>
      <c r="I487" s="46">
        <v>0</v>
      </c>
      <c r="J487" s="46">
        <v>0</v>
      </c>
      <c r="K487" s="109" t="s">
        <v>1207</v>
      </c>
      <c r="L487" s="109" t="s">
        <v>1208</v>
      </c>
    </row>
    <row r="488" spans="1:12" x14ac:dyDescent="0.25">
      <c r="A488" s="109" t="s">
        <v>1206</v>
      </c>
      <c r="B488" s="119">
        <v>44787</v>
      </c>
      <c r="C488" s="109"/>
      <c r="D488" s="109" t="s">
        <v>238</v>
      </c>
      <c r="E488" s="109"/>
      <c r="F488" s="109"/>
      <c r="G488" s="46">
        <v>0</v>
      </c>
      <c r="H488" s="125">
        <v>27.5</v>
      </c>
      <c r="I488" s="46">
        <v>0</v>
      </c>
      <c r="J488" s="46">
        <v>0</v>
      </c>
      <c r="K488" s="109" t="s">
        <v>1209</v>
      </c>
      <c r="L488" s="109" t="s">
        <v>1208</v>
      </c>
    </row>
    <row r="489" spans="1:12" x14ac:dyDescent="0.25">
      <c r="A489" s="109" t="s">
        <v>1206</v>
      </c>
      <c r="B489" s="119">
        <v>44787</v>
      </c>
      <c r="C489" s="109"/>
      <c r="D489" s="109" t="s">
        <v>238</v>
      </c>
      <c r="E489" s="109"/>
      <c r="F489" s="109"/>
      <c r="G489" s="46">
        <v>0</v>
      </c>
      <c r="H489" s="125">
        <v>356.4</v>
      </c>
      <c r="I489" s="46">
        <v>0</v>
      </c>
      <c r="J489" s="46">
        <v>0</v>
      </c>
      <c r="K489" s="109" t="s">
        <v>1210</v>
      </c>
      <c r="L489" s="109" t="s">
        <v>1208</v>
      </c>
    </row>
    <row r="490" spans="1:12" x14ac:dyDescent="0.25">
      <c r="A490" s="109" t="s">
        <v>1206</v>
      </c>
      <c r="B490" s="119">
        <v>44787</v>
      </c>
      <c r="C490" s="109"/>
      <c r="D490" s="109" t="s">
        <v>238</v>
      </c>
      <c r="E490" s="109"/>
      <c r="F490" s="109"/>
      <c r="G490" s="46">
        <v>0</v>
      </c>
      <c r="H490" s="125">
        <v>37.5</v>
      </c>
      <c r="I490" s="46">
        <v>0</v>
      </c>
      <c r="J490" s="46">
        <v>0</v>
      </c>
      <c r="K490" s="109" t="s">
        <v>1211</v>
      </c>
      <c r="L490" s="109" t="s">
        <v>1208</v>
      </c>
    </row>
    <row r="491" spans="1:12" x14ac:dyDescent="0.25">
      <c r="A491" s="109" t="s">
        <v>1206</v>
      </c>
      <c r="B491" s="119">
        <v>44787</v>
      </c>
      <c r="C491" s="109"/>
      <c r="D491" s="109" t="s">
        <v>238</v>
      </c>
      <c r="E491" s="109"/>
      <c r="F491" s="109"/>
      <c r="G491" s="46">
        <v>0</v>
      </c>
      <c r="H491" s="125">
        <v>123.75</v>
      </c>
      <c r="I491" s="46">
        <v>0</v>
      </c>
      <c r="J491" s="46">
        <v>0</v>
      </c>
      <c r="K491" s="109" t="s">
        <v>1212</v>
      </c>
      <c r="L491" s="109" t="s">
        <v>1208</v>
      </c>
    </row>
    <row r="492" spans="1:12" x14ac:dyDescent="0.25">
      <c r="A492" s="109" t="s">
        <v>1206</v>
      </c>
      <c r="B492" s="119">
        <v>44787</v>
      </c>
      <c r="C492" s="109"/>
      <c r="D492" s="109" t="s">
        <v>238</v>
      </c>
      <c r="E492" s="109"/>
      <c r="F492" s="109"/>
      <c r="G492" s="46">
        <v>0</v>
      </c>
      <c r="H492" s="125">
        <v>36.9</v>
      </c>
      <c r="I492" s="46">
        <v>0</v>
      </c>
      <c r="J492" s="46">
        <v>0</v>
      </c>
      <c r="K492" s="109" t="s">
        <v>1213</v>
      </c>
      <c r="L492" s="109" t="s">
        <v>1208</v>
      </c>
    </row>
    <row r="493" spans="1:12" x14ac:dyDescent="0.25">
      <c r="A493" s="109" t="s">
        <v>1206</v>
      </c>
      <c r="B493" s="119">
        <v>44787</v>
      </c>
      <c r="C493" s="109"/>
      <c r="D493" s="109" t="s">
        <v>238</v>
      </c>
      <c r="E493" s="109"/>
      <c r="F493" s="109"/>
      <c r="G493" s="46">
        <v>0</v>
      </c>
      <c r="H493" s="125">
        <v>333.5</v>
      </c>
      <c r="I493" s="46">
        <v>0</v>
      </c>
      <c r="J493" s="46">
        <v>0</v>
      </c>
      <c r="K493" s="109" t="s">
        <v>1214</v>
      </c>
      <c r="L493" s="109" t="s">
        <v>1208</v>
      </c>
    </row>
    <row r="494" spans="1:12" x14ac:dyDescent="0.25">
      <c r="A494" s="109" t="s">
        <v>1206</v>
      </c>
      <c r="B494" s="119">
        <v>44787</v>
      </c>
      <c r="C494" s="109"/>
      <c r="D494" s="109" t="s">
        <v>238</v>
      </c>
      <c r="E494" s="109"/>
      <c r="F494" s="109"/>
      <c r="G494" s="46">
        <v>0</v>
      </c>
      <c r="H494" s="125">
        <v>37.799999999999997</v>
      </c>
      <c r="I494" s="46">
        <v>0</v>
      </c>
      <c r="J494" s="46">
        <v>0</v>
      </c>
      <c r="K494" s="109" t="s">
        <v>1215</v>
      </c>
      <c r="L494" s="109" t="s">
        <v>1208</v>
      </c>
    </row>
    <row r="495" spans="1:12" x14ac:dyDescent="0.25">
      <c r="A495" s="109" t="s">
        <v>1206</v>
      </c>
      <c r="B495" s="119">
        <v>44787</v>
      </c>
      <c r="C495" s="109"/>
      <c r="D495" s="109" t="s">
        <v>238</v>
      </c>
      <c r="E495" s="109"/>
      <c r="F495" s="109"/>
      <c r="G495" s="46">
        <v>0</v>
      </c>
      <c r="H495" s="125">
        <v>33.75</v>
      </c>
      <c r="I495" s="46">
        <v>0</v>
      </c>
      <c r="J495" s="46">
        <v>0</v>
      </c>
      <c r="K495" s="109" t="s">
        <v>1216</v>
      </c>
      <c r="L495" s="109" t="s">
        <v>1208</v>
      </c>
    </row>
    <row r="496" spans="1:12" x14ac:dyDescent="0.25">
      <c r="A496" s="109" t="s">
        <v>1206</v>
      </c>
      <c r="B496" s="119">
        <v>44787</v>
      </c>
      <c r="C496" s="109"/>
      <c r="D496" s="109" t="s">
        <v>238</v>
      </c>
      <c r="E496" s="109"/>
      <c r="F496" s="109"/>
      <c r="G496" s="46">
        <v>0</v>
      </c>
      <c r="H496" s="125">
        <v>32.4</v>
      </c>
      <c r="I496" s="46">
        <v>0</v>
      </c>
      <c r="J496" s="46">
        <v>0</v>
      </c>
      <c r="K496" s="109" t="s">
        <v>1217</v>
      </c>
      <c r="L496" s="109" t="s">
        <v>1208</v>
      </c>
    </row>
    <row r="497" spans="1:12" x14ac:dyDescent="0.25">
      <c r="A497" s="109" t="s">
        <v>1206</v>
      </c>
      <c r="B497" s="119">
        <v>44787</v>
      </c>
      <c r="C497" s="109"/>
      <c r="D497" s="109" t="s">
        <v>238</v>
      </c>
      <c r="E497" s="109"/>
      <c r="F497" s="109"/>
      <c r="G497" s="46">
        <v>0</v>
      </c>
      <c r="H497" s="125">
        <v>21.6</v>
      </c>
      <c r="I497" s="46">
        <v>0</v>
      </c>
      <c r="J497" s="46">
        <v>0</v>
      </c>
      <c r="K497" s="109" t="s">
        <v>1218</v>
      </c>
      <c r="L497" s="109" t="s">
        <v>1208</v>
      </c>
    </row>
    <row r="498" spans="1:12" x14ac:dyDescent="0.25">
      <c r="A498" s="109" t="s">
        <v>1206</v>
      </c>
      <c r="B498" s="119">
        <v>44787</v>
      </c>
      <c r="C498" s="109"/>
      <c r="D498" s="109" t="s">
        <v>238</v>
      </c>
      <c r="E498" s="109"/>
      <c r="F498" s="109"/>
      <c r="G498" s="46">
        <v>0</v>
      </c>
      <c r="H498" s="125">
        <v>253.8</v>
      </c>
      <c r="I498" s="46">
        <v>0</v>
      </c>
      <c r="J498" s="46">
        <v>0</v>
      </c>
      <c r="K498" s="109" t="s">
        <v>1219</v>
      </c>
      <c r="L498" s="109" t="s">
        <v>1208</v>
      </c>
    </row>
    <row r="499" spans="1:12" x14ac:dyDescent="0.25">
      <c r="A499" s="109" t="s">
        <v>1206</v>
      </c>
      <c r="B499" s="119">
        <v>44787</v>
      </c>
      <c r="C499" s="109"/>
      <c r="D499" s="109" t="s">
        <v>238</v>
      </c>
      <c r="E499" s="109"/>
      <c r="F499" s="109"/>
      <c r="G499" s="46">
        <v>0</v>
      </c>
      <c r="H499" s="125">
        <v>27.5</v>
      </c>
      <c r="I499" s="46">
        <v>0</v>
      </c>
      <c r="J499" s="46">
        <v>0</v>
      </c>
      <c r="K499" s="109" t="s">
        <v>1220</v>
      </c>
      <c r="L499" s="109" t="s">
        <v>1208</v>
      </c>
    </row>
    <row r="500" spans="1:12" x14ac:dyDescent="0.25">
      <c r="A500" s="109" t="s">
        <v>1206</v>
      </c>
      <c r="B500" s="119">
        <v>44787</v>
      </c>
      <c r="C500" s="109"/>
      <c r="D500" s="109" t="s">
        <v>238</v>
      </c>
      <c r="E500" s="109"/>
      <c r="F500" s="109"/>
      <c r="G500" s="46">
        <v>0</v>
      </c>
      <c r="H500" s="125">
        <v>34.200000000000003</v>
      </c>
      <c r="I500" s="46">
        <v>0</v>
      </c>
      <c r="J500" s="46">
        <v>0</v>
      </c>
      <c r="K500" s="109" t="s">
        <v>1221</v>
      </c>
      <c r="L500" s="109" t="s">
        <v>1208</v>
      </c>
    </row>
    <row r="501" spans="1:12" x14ac:dyDescent="0.25">
      <c r="A501" s="109" t="s">
        <v>1206</v>
      </c>
      <c r="B501" s="119">
        <v>44787</v>
      </c>
      <c r="C501" s="109"/>
      <c r="D501" s="109" t="s">
        <v>238</v>
      </c>
      <c r="E501" s="109"/>
      <c r="F501" s="109"/>
      <c r="G501" s="46">
        <v>0</v>
      </c>
      <c r="H501" s="125">
        <v>12.6</v>
      </c>
      <c r="I501" s="46">
        <v>0</v>
      </c>
      <c r="J501" s="46">
        <v>0</v>
      </c>
      <c r="K501" s="109" t="s">
        <v>1222</v>
      </c>
      <c r="L501" s="109" t="s">
        <v>1208</v>
      </c>
    </row>
    <row r="502" spans="1:12" x14ac:dyDescent="0.25">
      <c r="A502" s="109" t="s">
        <v>1206</v>
      </c>
      <c r="B502" s="119">
        <v>44787</v>
      </c>
      <c r="C502" s="109"/>
      <c r="D502" s="109" t="s">
        <v>238</v>
      </c>
      <c r="E502" s="109"/>
      <c r="F502" s="109"/>
      <c r="G502" s="46">
        <v>0</v>
      </c>
      <c r="H502" s="125">
        <v>45.9</v>
      </c>
      <c r="I502" s="46">
        <v>0</v>
      </c>
      <c r="J502" s="46">
        <v>0</v>
      </c>
      <c r="K502" s="109" t="s">
        <v>1223</v>
      </c>
      <c r="L502" s="109" t="s">
        <v>1208</v>
      </c>
    </row>
    <row r="503" spans="1:12" x14ac:dyDescent="0.25">
      <c r="A503" s="109" t="s">
        <v>1206</v>
      </c>
      <c r="B503" s="119">
        <v>44787</v>
      </c>
      <c r="C503" s="109"/>
      <c r="D503" s="109" t="s">
        <v>238</v>
      </c>
      <c r="E503" s="109"/>
      <c r="F503" s="109"/>
      <c r="G503" s="46">
        <v>0</v>
      </c>
      <c r="H503" s="125">
        <v>75.87</v>
      </c>
      <c r="I503" s="46">
        <v>0</v>
      </c>
      <c r="J503" s="46">
        <v>0</v>
      </c>
      <c r="K503" s="109" t="s">
        <v>1224</v>
      </c>
      <c r="L503" s="109" t="s">
        <v>1208</v>
      </c>
    </row>
    <row r="504" spans="1:12" x14ac:dyDescent="0.25">
      <c r="A504" s="109" t="s">
        <v>1225</v>
      </c>
      <c r="B504" s="119">
        <v>44789</v>
      </c>
      <c r="C504" s="109"/>
      <c r="D504" s="109" t="s">
        <v>1226</v>
      </c>
      <c r="E504" s="109"/>
      <c r="F504" s="109"/>
      <c r="G504" s="46">
        <v>0</v>
      </c>
      <c r="H504" s="125">
        <v>337.5</v>
      </c>
      <c r="I504" s="46">
        <v>0</v>
      </c>
      <c r="J504" s="46">
        <v>0</v>
      </c>
      <c r="K504" s="109" t="s">
        <v>1227</v>
      </c>
      <c r="L504" s="109" t="s">
        <v>1228</v>
      </c>
    </row>
    <row r="505" spans="1:12" x14ac:dyDescent="0.25">
      <c r="A505" s="109" t="s">
        <v>1229</v>
      </c>
      <c r="B505" s="119">
        <v>44789</v>
      </c>
      <c r="C505" s="109"/>
      <c r="D505" s="109" t="s">
        <v>1230</v>
      </c>
      <c r="E505" s="109"/>
      <c r="F505" s="109"/>
      <c r="G505" s="46">
        <v>0</v>
      </c>
      <c r="H505" s="125">
        <v>817.5</v>
      </c>
      <c r="I505" s="46">
        <v>0</v>
      </c>
      <c r="J505" s="46">
        <v>0</v>
      </c>
      <c r="K505" s="109" t="s">
        <v>1231</v>
      </c>
      <c r="L505" s="109" t="s">
        <v>1232</v>
      </c>
    </row>
    <row r="506" spans="1:12" x14ac:dyDescent="0.25">
      <c r="A506" s="128" t="s">
        <v>1233</v>
      </c>
      <c r="B506" s="205">
        <v>44789</v>
      </c>
      <c r="C506" s="206">
        <v>44866</v>
      </c>
      <c r="D506" s="128" t="s">
        <v>988</v>
      </c>
      <c r="E506" s="128"/>
      <c r="F506" s="129">
        <v>2179</v>
      </c>
      <c r="G506" s="208">
        <v>0</v>
      </c>
      <c r="H506" s="128">
        <v>0</v>
      </c>
      <c r="I506" s="208">
        <v>0</v>
      </c>
      <c r="J506" s="208">
        <v>0</v>
      </c>
      <c r="K506" s="128" t="s">
        <v>1234</v>
      </c>
      <c r="L506" s="128" t="s">
        <v>1235</v>
      </c>
    </row>
    <row r="507" spans="1:12" x14ac:dyDescent="0.25">
      <c r="A507" s="128" t="s">
        <v>1236</v>
      </c>
      <c r="B507" s="205">
        <v>44789</v>
      </c>
      <c r="C507" s="206">
        <v>44866</v>
      </c>
      <c r="D507" s="128" t="s">
        <v>988</v>
      </c>
      <c r="E507" s="128"/>
      <c r="F507" s="129">
        <v>6840.5</v>
      </c>
      <c r="G507" s="208">
        <v>0</v>
      </c>
      <c r="H507" s="128">
        <v>0</v>
      </c>
      <c r="I507" s="208">
        <v>0</v>
      </c>
      <c r="J507" s="208">
        <v>0</v>
      </c>
      <c r="K507" s="128" t="s">
        <v>1237</v>
      </c>
      <c r="L507" s="128" t="s">
        <v>1238</v>
      </c>
    </row>
    <row r="508" spans="1:12" x14ac:dyDescent="0.25">
      <c r="A508" s="128" t="s">
        <v>1239</v>
      </c>
      <c r="B508" s="205">
        <v>44789</v>
      </c>
      <c r="C508" s="206">
        <v>44866</v>
      </c>
      <c r="D508" s="128" t="s">
        <v>988</v>
      </c>
      <c r="E508" s="128"/>
      <c r="F508" s="129">
        <v>6840.5</v>
      </c>
      <c r="G508" s="208">
        <v>0</v>
      </c>
      <c r="H508" s="128">
        <v>0</v>
      </c>
      <c r="I508" s="208">
        <v>0</v>
      </c>
      <c r="J508" s="208">
        <v>0</v>
      </c>
      <c r="K508" s="128" t="s">
        <v>1240</v>
      </c>
      <c r="L508" s="128" t="s">
        <v>1241</v>
      </c>
    </row>
    <row r="509" spans="1:12" x14ac:dyDescent="0.25">
      <c r="A509" s="128" t="s">
        <v>1242</v>
      </c>
      <c r="B509" s="205">
        <v>44789</v>
      </c>
      <c r="C509" s="206">
        <v>44866</v>
      </c>
      <c r="D509" s="128" t="s">
        <v>988</v>
      </c>
      <c r="E509" s="128"/>
      <c r="F509" s="129">
        <v>5940</v>
      </c>
      <c r="G509" s="208">
        <v>0</v>
      </c>
      <c r="H509" s="128">
        <v>0</v>
      </c>
      <c r="I509" s="208">
        <v>0</v>
      </c>
      <c r="J509" s="208">
        <v>0</v>
      </c>
      <c r="K509" s="128" t="s">
        <v>1243</v>
      </c>
      <c r="L509" s="128" t="s">
        <v>1244</v>
      </c>
    </row>
    <row r="510" spans="1:12" x14ac:dyDescent="0.25">
      <c r="A510" s="109" t="s">
        <v>1245</v>
      </c>
      <c r="B510" s="119">
        <v>44789</v>
      </c>
      <c r="C510" s="109"/>
      <c r="D510" s="109" t="s">
        <v>962</v>
      </c>
      <c r="E510" s="109"/>
      <c r="F510" s="167"/>
      <c r="G510" s="46">
        <v>0</v>
      </c>
      <c r="H510" s="125">
        <v>39.6</v>
      </c>
      <c r="I510" s="46">
        <v>0</v>
      </c>
      <c r="J510" s="46">
        <v>0</v>
      </c>
      <c r="K510" s="109" t="s">
        <v>1246</v>
      </c>
      <c r="L510" s="109" t="s">
        <v>1247</v>
      </c>
    </row>
    <row r="511" spans="1:12" x14ac:dyDescent="0.25">
      <c r="A511" s="109" t="s">
        <v>1248</v>
      </c>
      <c r="B511" s="119">
        <v>44789</v>
      </c>
      <c r="C511" s="109"/>
      <c r="D511" s="109" t="s">
        <v>485</v>
      </c>
      <c r="E511" s="109"/>
      <c r="F511" s="109"/>
      <c r="G511" s="46">
        <v>0</v>
      </c>
      <c r="H511" s="121">
        <v>1009.68</v>
      </c>
      <c r="I511" s="46">
        <v>0</v>
      </c>
      <c r="J511" s="46">
        <v>0</v>
      </c>
      <c r="K511" s="109" t="s">
        <v>1249</v>
      </c>
      <c r="L511" s="109" t="s">
        <v>1250</v>
      </c>
    </row>
    <row r="512" spans="1:12" x14ac:dyDescent="0.25">
      <c r="A512" s="109" t="s">
        <v>1251</v>
      </c>
      <c r="B512" s="119">
        <v>44789</v>
      </c>
      <c r="C512" s="109"/>
      <c r="D512" s="109" t="s">
        <v>485</v>
      </c>
      <c r="E512" s="109"/>
      <c r="F512" s="109"/>
      <c r="G512" s="46">
        <v>0</v>
      </c>
      <c r="H512" s="121">
        <v>1774.08</v>
      </c>
      <c r="I512" s="46">
        <v>0</v>
      </c>
      <c r="J512" s="46">
        <v>0</v>
      </c>
      <c r="K512" s="109" t="s">
        <v>1252</v>
      </c>
      <c r="L512" s="109" t="s">
        <v>1253</v>
      </c>
    </row>
    <row r="513" spans="1:12" x14ac:dyDescent="0.25">
      <c r="A513" s="109" t="s">
        <v>1254</v>
      </c>
      <c r="B513" s="119">
        <v>44791</v>
      </c>
      <c r="C513" s="109"/>
      <c r="D513" s="109" t="s">
        <v>1255</v>
      </c>
      <c r="E513" s="109"/>
      <c r="F513" s="167"/>
      <c r="G513" s="46">
        <v>0</v>
      </c>
      <c r="H513" s="121">
        <v>5296.5</v>
      </c>
      <c r="I513" s="46">
        <v>0</v>
      </c>
      <c r="J513" s="46">
        <v>0</v>
      </c>
      <c r="K513" s="109" t="s">
        <v>1256</v>
      </c>
      <c r="L513" s="109" t="s">
        <v>1257</v>
      </c>
    </row>
    <row r="514" spans="1:12" x14ac:dyDescent="0.25">
      <c r="A514" s="109" t="s">
        <v>1258</v>
      </c>
      <c r="B514" s="119">
        <v>44791</v>
      </c>
      <c r="C514" s="109"/>
      <c r="D514" s="109" t="s">
        <v>604</v>
      </c>
      <c r="E514" s="109"/>
      <c r="F514" s="109"/>
      <c r="G514" s="46">
        <v>0</v>
      </c>
      <c r="H514" s="125">
        <v>542.70000000000005</v>
      </c>
      <c r="I514" s="46">
        <v>0</v>
      </c>
      <c r="J514" s="46">
        <v>0</v>
      </c>
      <c r="K514" s="109" t="s">
        <v>1259</v>
      </c>
      <c r="L514" s="109" t="s">
        <v>1260</v>
      </c>
    </row>
    <row r="515" spans="1:12" x14ac:dyDescent="0.25">
      <c r="A515" s="109" t="s">
        <v>1261</v>
      </c>
      <c r="B515" s="119">
        <v>44791</v>
      </c>
      <c r="C515" s="109"/>
      <c r="D515" s="109" t="s">
        <v>1202</v>
      </c>
      <c r="E515" s="109"/>
      <c r="F515" s="109"/>
      <c r="G515" s="46">
        <v>0</v>
      </c>
      <c r="H515" s="125">
        <v>177.75</v>
      </c>
      <c r="I515" s="46">
        <v>0</v>
      </c>
      <c r="J515" s="46">
        <v>0</v>
      </c>
      <c r="K515" s="109" t="s">
        <v>1262</v>
      </c>
      <c r="L515" s="109" t="s">
        <v>1263</v>
      </c>
    </row>
    <row r="516" spans="1:12" x14ac:dyDescent="0.25">
      <c r="A516" s="109" t="s">
        <v>1261</v>
      </c>
      <c r="B516" s="119">
        <v>44791</v>
      </c>
      <c r="C516" s="109"/>
      <c r="D516" s="109" t="s">
        <v>1202</v>
      </c>
      <c r="E516" s="109"/>
      <c r="F516" s="109"/>
      <c r="G516" s="46">
        <v>0</v>
      </c>
      <c r="H516" s="125">
        <v>146.25</v>
      </c>
      <c r="I516" s="46">
        <v>0</v>
      </c>
      <c r="J516" s="46">
        <v>0</v>
      </c>
      <c r="K516" s="109" t="s">
        <v>1264</v>
      </c>
      <c r="L516" s="109" t="s">
        <v>1263</v>
      </c>
    </row>
    <row r="517" spans="1:12" x14ac:dyDescent="0.25">
      <c r="A517" s="109" t="s">
        <v>1265</v>
      </c>
      <c r="B517" s="119">
        <v>44791</v>
      </c>
      <c r="C517" s="109"/>
      <c r="D517" s="109" t="s">
        <v>741</v>
      </c>
      <c r="E517" s="109"/>
      <c r="F517" s="109"/>
      <c r="G517" s="46">
        <v>0</v>
      </c>
      <c r="H517" s="121">
        <v>1422.14</v>
      </c>
      <c r="I517" s="46">
        <v>0</v>
      </c>
      <c r="J517" s="46">
        <v>0</v>
      </c>
      <c r="K517" s="109" t="s">
        <v>1266</v>
      </c>
      <c r="L517" s="109" t="s">
        <v>1267</v>
      </c>
    </row>
    <row r="518" spans="1:12" x14ac:dyDescent="0.25">
      <c r="A518" s="109" t="s">
        <v>1268</v>
      </c>
      <c r="B518" s="119">
        <v>44792</v>
      </c>
      <c r="C518" s="109"/>
      <c r="D518" s="109" t="s">
        <v>741</v>
      </c>
      <c r="E518" s="109"/>
      <c r="F518" s="109"/>
      <c r="G518" s="46">
        <v>0</v>
      </c>
      <c r="H518" s="125">
        <v>80.08</v>
      </c>
      <c r="I518" s="46">
        <v>0</v>
      </c>
      <c r="J518" s="46">
        <v>0</v>
      </c>
      <c r="K518" s="109" t="s">
        <v>1269</v>
      </c>
      <c r="L518" s="109" t="s">
        <v>1270</v>
      </c>
    </row>
    <row r="519" spans="1:12" x14ac:dyDescent="0.25">
      <c r="A519" s="120" t="s">
        <v>1271</v>
      </c>
      <c r="B519" s="144">
        <v>44792</v>
      </c>
      <c r="C519" s="231">
        <v>44805</v>
      </c>
      <c r="D519" s="120" t="s">
        <v>1272</v>
      </c>
      <c r="E519" s="120"/>
      <c r="F519" s="120"/>
      <c r="G519" s="202">
        <v>0</v>
      </c>
      <c r="H519" s="123">
        <v>1800</v>
      </c>
      <c r="I519" s="202">
        <v>0</v>
      </c>
      <c r="J519" s="202">
        <v>0</v>
      </c>
      <c r="K519" s="120" t="s">
        <v>1273</v>
      </c>
      <c r="L519" s="120" t="s">
        <v>1274</v>
      </c>
    </row>
    <row r="520" spans="1:12" x14ac:dyDescent="0.25">
      <c r="A520" s="109" t="s">
        <v>1275</v>
      </c>
      <c r="B520" s="119">
        <v>44795</v>
      </c>
      <c r="C520" s="109"/>
      <c r="D520" s="109" t="s">
        <v>808</v>
      </c>
      <c r="E520" s="109"/>
      <c r="F520" s="109"/>
      <c r="G520" s="46">
        <v>0</v>
      </c>
      <c r="H520" s="125">
        <v>748.45</v>
      </c>
      <c r="I520" s="46">
        <v>0</v>
      </c>
      <c r="J520" s="46">
        <v>0</v>
      </c>
      <c r="K520" s="109" t="s">
        <v>1276</v>
      </c>
      <c r="L520" s="109" t="s">
        <v>1277</v>
      </c>
    </row>
    <row r="521" spans="1:12" x14ac:dyDescent="0.25">
      <c r="A521" s="109" t="s">
        <v>1278</v>
      </c>
      <c r="B521" s="119">
        <v>44795</v>
      </c>
      <c r="C521" s="109"/>
      <c r="D521" s="109" t="s">
        <v>808</v>
      </c>
      <c r="E521" s="109"/>
      <c r="F521" s="109"/>
      <c r="G521" s="46">
        <v>0</v>
      </c>
      <c r="H521" s="121">
        <v>1200.48</v>
      </c>
      <c r="I521" s="46">
        <v>0</v>
      </c>
      <c r="J521" s="46">
        <v>0</v>
      </c>
      <c r="K521" s="109" t="s">
        <v>1279</v>
      </c>
      <c r="L521" s="109" t="s">
        <v>1280</v>
      </c>
    </row>
    <row r="522" spans="1:12" x14ac:dyDescent="0.25">
      <c r="A522" s="109" t="s">
        <v>1281</v>
      </c>
      <c r="B522" s="119">
        <v>44795</v>
      </c>
      <c r="C522" s="109"/>
      <c r="D522" s="109" t="s">
        <v>808</v>
      </c>
      <c r="E522" s="109"/>
      <c r="F522" s="109"/>
      <c r="G522" s="46">
        <v>0</v>
      </c>
      <c r="H522" s="125">
        <v>758.5</v>
      </c>
      <c r="I522" s="46">
        <v>0</v>
      </c>
      <c r="J522" s="46">
        <v>0</v>
      </c>
      <c r="K522" s="109" t="s">
        <v>1282</v>
      </c>
      <c r="L522" s="109" t="s">
        <v>1283</v>
      </c>
    </row>
    <row r="523" spans="1:12" x14ac:dyDescent="0.25">
      <c r="A523" s="125" t="s">
        <v>1284</v>
      </c>
      <c r="B523" s="131">
        <v>44795</v>
      </c>
      <c r="C523" s="132"/>
      <c r="D523" s="125" t="s">
        <v>1285</v>
      </c>
      <c r="E523" s="125"/>
      <c r="F523" s="204"/>
      <c r="G523" s="46">
        <v>0</v>
      </c>
      <c r="H523" s="121">
        <v>1005</v>
      </c>
      <c r="I523" s="46">
        <v>0</v>
      </c>
      <c r="J523" s="46">
        <v>0</v>
      </c>
      <c r="K523" s="109" t="s">
        <v>1286</v>
      </c>
      <c r="L523" s="109" t="s">
        <v>1287</v>
      </c>
    </row>
    <row r="524" spans="1:12" x14ac:dyDescent="0.25">
      <c r="A524" s="109" t="s">
        <v>1288</v>
      </c>
      <c r="B524" s="119">
        <v>44795</v>
      </c>
      <c r="C524" s="109"/>
      <c r="D524" s="109" t="s">
        <v>808</v>
      </c>
      <c r="E524" s="109"/>
      <c r="F524" s="109"/>
      <c r="G524" s="46">
        <v>0</v>
      </c>
      <c r="H524" s="121">
        <v>1065</v>
      </c>
      <c r="I524" s="46">
        <v>0</v>
      </c>
      <c r="J524" s="46">
        <v>0</v>
      </c>
      <c r="K524" s="109" t="s">
        <v>1289</v>
      </c>
      <c r="L524" s="109" t="s">
        <v>1290</v>
      </c>
    </row>
    <row r="525" spans="1:12" x14ac:dyDescent="0.25">
      <c r="A525" s="109" t="s">
        <v>1291</v>
      </c>
      <c r="B525" s="119">
        <v>44795</v>
      </c>
      <c r="C525" s="109"/>
      <c r="D525" s="109" t="s">
        <v>808</v>
      </c>
      <c r="E525" s="109"/>
      <c r="F525" s="109"/>
      <c r="G525" s="46">
        <v>0</v>
      </c>
      <c r="H525" s="125">
        <v>362.37</v>
      </c>
      <c r="I525" s="46">
        <v>0</v>
      </c>
      <c r="J525" s="46">
        <v>0</v>
      </c>
      <c r="K525" s="109" t="s">
        <v>1292</v>
      </c>
      <c r="L525" s="109" t="s">
        <v>1293</v>
      </c>
    </row>
    <row r="526" spans="1:12" x14ac:dyDescent="0.25">
      <c r="A526" s="109" t="s">
        <v>1294</v>
      </c>
      <c r="B526" s="119">
        <v>44795</v>
      </c>
      <c r="C526" s="109"/>
      <c r="D526" s="109" t="s">
        <v>808</v>
      </c>
      <c r="E526" s="109"/>
      <c r="F526" s="109"/>
      <c r="G526" s="46">
        <v>0</v>
      </c>
      <c r="H526" s="125">
        <v>502.25</v>
      </c>
      <c r="I526" s="46">
        <v>0</v>
      </c>
      <c r="J526" s="46">
        <v>0</v>
      </c>
      <c r="K526" s="109" t="s">
        <v>1295</v>
      </c>
      <c r="L526" s="109" t="s">
        <v>1296</v>
      </c>
    </row>
    <row r="527" spans="1:12" x14ac:dyDescent="0.25">
      <c r="A527" s="109" t="s">
        <v>1297</v>
      </c>
      <c r="B527" s="119">
        <v>44795</v>
      </c>
      <c r="C527" s="109"/>
      <c r="D527" s="109" t="s">
        <v>808</v>
      </c>
      <c r="E527" s="109"/>
      <c r="F527" s="109"/>
      <c r="G527" s="46">
        <v>0</v>
      </c>
      <c r="H527" s="121">
        <v>1029.5</v>
      </c>
      <c r="I527" s="46">
        <v>0</v>
      </c>
      <c r="J527" s="46">
        <v>0</v>
      </c>
      <c r="K527" s="109" t="s">
        <v>1298</v>
      </c>
      <c r="L527" s="109" t="s">
        <v>1299</v>
      </c>
    </row>
    <row r="528" spans="1:12" x14ac:dyDescent="0.25">
      <c r="A528" s="109" t="s">
        <v>1300</v>
      </c>
      <c r="B528" s="119">
        <v>44795</v>
      </c>
      <c r="C528" s="109"/>
      <c r="D528" s="109" t="s">
        <v>808</v>
      </c>
      <c r="E528" s="109"/>
      <c r="F528" s="109"/>
      <c r="G528" s="46">
        <v>0</v>
      </c>
      <c r="H528" s="125">
        <v>38.06</v>
      </c>
      <c r="I528" s="46">
        <v>0</v>
      </c>
      <c r="J528" s="46">
        <v>0</v>
      </c>
      <c r="K528" s="109" t="s">
        <v>1301</v>
      </c>
      <c r="L528" s="109" t="s">
        <v>1302</v>
      </c>
    </row>
    <row r="529" spans="1:12" x14ac:dyDescent="0.25">
      <c r="A529" s="109" t="s">
        <v>1303</v>
      </c>
      <c r="B529" s="119">
        <v>44798</v>
      </c>
      <c r="C529" s="109"/>
      <c r="D529" s="109" t="s">
        <v>676</v>
      </c>
      <c r="E529" s="109"/>
      <c r="F529" s="109"/>
      <c r="G529" s="46">
        <v>0</v>
      </c>
      <c r="H529" s="257">
        <v>0</v>
      </c>
      <c r="I529" s="121">
        <v>37639</v>
      </c>
      <c r="J529" s="46">
        <v>0</v>
      </c>
      <c r="K529" s="109" t="s">
        <v>1304</v>
      </c>
      <c r="L529" s="109"/>
    </row>
    <row r="530" spans="1:12" x14ac:dyDescent="0.25">
      <c r="A530" s="109" t="s">
        <v>1303</v>
      </c>
      <c r="B530" s="119">
        <v>44798</v>
      </c>
      <c r="C530" s="109"/>
      <c r="D530" s="109" t="s">
        <v>676</v>
      </c>
      <c r="E530" s="109"/>
      <c r="F530" s="109"/>
      <c r="G530" s="46">
        <v>0</v>
      </c>
      <c r="H530" s="257">
        <v>0</v>
      </c>
      <c r="I530" s="121">
        <v>7222</v>
      </c>
      <c r="J530" s="46">
        <v>0</v>
      </c>
      <c r="K530" s="109" t="s">
        <v>1305</v>
      </c>
      <c r="L530" s="109"/>
    </row>
    <row r="531" spans="1:12" x14ac:dyDescent="0.25">
      <c r="A531" s="109" t="s">
        <v>1306</v>
      </c>
      <c r="B531" s="119">
        <v>44798</v>
      </c>
      <c r="C531" s="109"/>
      <c r="D531" s="109" t="s">
        <v>485</v>
      </c>
      <c r="E531" s="109"/>
      <c r="F531" s="109"/>
      <c r="G531" s="46">
        <v>0</v>
      </c>
      <c r="H531" s="121">
        <v>1252.94</v>
      </c>
      <c r="I531" s="46">
        <v>0</v>
      </c>
      <c r="J531" s="46">
        <v>0</v>
      </c>
      <c r="K531" s="109" t="s">
        <v>1307</v>
      </c>
      <c r="L531" s="109" t="s">
        <v>1308</v>
      </c>
    </row>
    <row r="532" spans="1:12" x14ac:dyDescent="0.25">
      <c r="A532" s="109" t="s">
        <v>1309</v>
      </c>
      <c r="B532" s="119">
        <v>44798</v>
      </c>
      <c r="C532" s="109"/>
      <c r="D532" s="109" t="s">
        <v>485</v>
      </c>
      <c r="E532" s="109"/>
      <c r="F532" s="109"/>
      <c r="G532" s="46">
        <v>0</v>
      </c>
      <c r="H532" s="125">
        <v>275.25</v>
      </c>
      <c r="I532" s="46">
        <v>0</v>
      </c>
      <c r="J532" s="46">
        <v>0</v>
      </c>
      <c r="K532" s="109" t="s">
        <v>1310</v>
      </c>
      <c r="L532" s="109" t="s">
        <v>1311</v>
      </c>
    </row>
    <row r="533" spans="1:12" x14ac:dyDescent="0.25">
      <c r="A533" s="109" t="s">
        <v>1312</v>
      </c>
      <c r="B533" s="119">
        <v>44799</v>
      </c>
      <c r="C533" s="109"/>
      <c r="D533" s="109" t="s">
        <v>1313</v>
      </c>
      <c r="E533" s="109"/>
      <c r="F533" s="109"/>
      <c r="G533" s="46">
        <v>0</v>
      </c>
      <c r="H533" s="121">
        <v>1242</v>
      </c>
      <c r="I533" s="46">
        <v>0</v>
      </c>
      <c r="J533" s="46">
        <v>0</v>
      </c>
      <c r="K533" s="109" t="s">
        <v>1314</v>
      </c>
      <c r="L533" s="109" t="s">
        <v>1315</v>
      </c>
    </row>
    <row r="534" spans="1:12" x14ac:dyDescent="0.25">
      <c r="A534" s="109" t="s">
        <v>1312</v>
      </c>
      <c r="B534" s="119">
        <v>44799</v>
      </c>
      <c r="C534" s="109"/>
      <c r="D534" s="109" t="s">
        <v>1313</v>
      </c>
      <c r="E534" s="109"/>
      <c r="F534" s="109"/>
      <c r="G534" s="46">
        <v>0</v>
      </c>
      <c r="H534" s="125">
        <v>414.25</v>
      </c>
      <c r="I534" s="46">
        <v>0</v>
      </c>
      <c r="J534" s="46">
        <v>0</v>
      </c>
      <c r="K534" s="109" t="s">
        <v>1316</v>
      </c>
      <c r="L534" s="109" t="s">
        <v>1315</v>
      </c>
    </row>
    <row r="535" spans="1:12" x14ac:dyDescent="0.25">
      <c r="A535" s="109" t="s">
        <v>1317</v>
      </c>
      <c r="B535" s="119">
        <v>44802</v>
      </c>
      <c r="C535" s="109"/>
      <c r="D535" s="109" t="s">
        <v>1318</v>
      </c>
      <c r="E535" s="109"/>
      <c r="F535" s="109"/>
      <c r="G535" s="46">
        <v>0</v>
      </c>
      <c r="H535" s="121">
        <v>2953.12</v>
      </c>
      <c r="I535" s="46">
        <v>0</v>
      </c>
      <c r="J535" s="46">
        <v>0</v>
      </c>
      <c r="K535" s="109" t="s">
        <v>1319</v>
      </c>
      <c r="L535" s="109" t="s">
        <v>1320</v>
      </c>
    </row>
    <row r="536" spans="1:12" x14ac:dyDescent="0.25">
      <c r="A536" s="109" t="s">
        <v>1321</v>
      </c>
      <c r="B536" s="119">
        <v>44804</v>
      </c>
      <c r="C536" s="109"/>
      <c r="D536" s="109" t="s">
        <v>234</v>
      </c>
      <c r="E536" s="109"/>
      <c r="F536" s="109"/>
      <c r="G536" s="46">
        <v>0</v>
      </c>
      <c r="H536" s="125">
        <v>225</v>
      </c>
      <c r="I536" s="46">
        <v>0</v>
      </c>
      <c r="J536" s="46">
        <v>0</v>
      </c>
      <c r="K536" s="109" t="s">
        <v>1322</v>
      </c>
      <c r="L536" s="109" t="s">
        <v>1323</v>
      </c>
    </row>
    <row r="537" spans="1:12" x14ac:dyDescent="0.25">
      <c r="A537" s="109" t="s">
        <v>1324</v>
      </c>
      <c r="B537" s="119">
        <v>44804</v>
      </c>
      <c r="C537" s="109"/>
      <c r="D537" s="109" t="s">
        <v>96</v>
      </c>
      <c r="E537" s="109"/>
      <c r="F537" s="109"/>
      <c r="G537" s="46">
        <v>0</v>
      </c>
      <c r="H537" s="125">
        <v>202</v>
      </c>
      <c r="I537" s="46">
        <v>0</v>
      </c>
      <c r="J537" s="46">
        <v>0</v>
      </c>
      <c r="K537" s="109" t="s">
        <v>1325</v>
      </c>
      <c r="L537" s="109" t="s">
        <v>1326</v>
      </c>
    </row>
    <row r="538" spans="1:12" x14ac:dyDescent="0.25">
      <c r="A538" s="109" t="s">
        <v>1324</v>
      </c>
      <c r="B538" s="119">
        <v>44804</v>
      </c>
      <c r="C538" s="109"/>
      <c r="D538" s="109" t="s">
        <v>96</v>
      </c>
      <c r="E538" s="109"/>
      <c r="F538" s="109"/>
      <c r="G538" s="46">
        <v>0</v>
      </c>
      <c r="H538" s="125">
        <v>526.5</v>
      </c>
      <c r="I538" s="46">
        <v>0</v>
      </c>
      <c r="J538" s="46">
        <v>0</v>
      </c>
      <c r="K538" s="109" t="s">
        <v>1327</v>
      </c>
      <c r="L538" s="109" t="s">
        <v>1326</v>
      </c>
    </row>
    <row r="539" spans="1:12" x14ac:dyDescent="0.25">
      <c r="A539" s="109" t="s">
        <v>1324</v>
      </c>
      <c r="B539" s="119">
        <v>44804</v>
      </c>
      <c r="C539" s="109"/>
      <c r="D539" s="109" t="s">
        <v>96</v>
      </c>
      <c r="E539" s="109"/>
      <c r="F539" s="109"/>
      <c r="G539" s="46">
        <v>0</v>
      </c>
      <c r="H539" s="125">
        <v>72</v>
      </c>
      <c r="I539" s="46">
        <v>0</v>
      </c>
      <c r="J539" s="46">
        <v>0</v>
      </c>
      <c r="K539" s="109" t="s">
        <v>1328</v>
      </c>
      <c r="L539" s="109" t="s">
        <v>1326</v>
      </c>
    </row>
    <row r="540" spans="1:12" x14ac:dyDescent="0.25">
      <c r="A540" s="109" t="s">
        <v>1329</v>
      </c>
      <c r="B540" s="119">
        <v>44804</v>
      </c>
      <c r="C540" s="109"/>
      <c r="D540" s="109" t="s">
        <v>246</v>
      </c>
      <c r="E540" s="109"/>
      <c r="F540" s="109"/>
      <c r="G540" s="46">
        <v>0</v>
      </c>
      <c r="H540" s="125">
        <v>78</v>
      </c>
      <c r="I540" s="46">
        <v>0</v>
      </c>
      <c r="J540" s="46">
        <v>0</v>
      </c>
      <c r="K540" s="109" t="s">
        <v>1330</v>
      </c>
      <c r="L540" s="109" t="s">
        <v>1331</v>
      </c>
    </row>
    <row r="541" spans="1:12" x14ac:dyDescent="0.25">
      <c r="A541" s="109" t="s">
        <v>1332</v>
      </c>
      <c r="B541" s="119">
        <v>44804</v>
      </c>
      <c r="C541" s="109"/>
      <c r="D541" s="109" t="s">
        <v>170</v>
      </c>
      <c r="E541" s="109"/>
      <c r="F541" s="109"/>
      <c r="G541" s="46">
        <v>0</v>
      </c>
      <c r="H541" s="125">
        <v>649.75</v>
      </c>
      <c r="I541" s="46">
        <v>0</v>
      </c>
      <c r="J541" s="46">
        <v>0</v>
      </c>
      <c r="K541" s="109" t="s">
        <v>1333</v>
      </c>
      <c r="L541" s="109" t="s">
        <v>1334</v>
      </c>
    </row>
    <row r="542" spans="1:12" x14ac:dyDescent="0.25">
      <c r="A542" s="109" t="s">
        <v>1335</v>
      </c>
      <c r="B542" s="131">
        <v>44810</v>
      </c>
      <c r="C542" s="270"/>
      <c r="D542" s="271" t="s">
        <v>1336</v>
      </c>
      <c r="E542" s="272"/>
      <c r="F542" s="273"/>
      <c r="G542" s="46">
        <v>0</v>
      </c>
      <c r="H542" s="125">
        <v>7.5</v>
      </c>
      <c r="I542" s="46">
        <v>0</v>
      </c>
      <c r="J542" s="46">
        <v>0</v>
      </c>
      <c r="K542" s="109"/>
      <c r="L542" s="109"/>
    </row>
    <row r="543" spans="1:12" x14ac:dyDescent="0.25">
      <c r="A543" s="274" t="s">
        <v>1008</v>
      </c>
      <c r="B543" s="275">
        <v>44772</v>
      </c>
      <c r="C543" s="276"/>
      <c r="D543" s="277" t="s">
        <v>1337</v>
      </c>
      <c r="E543" s="278"/>
      <c r="F543" s="279" t="s">
        <v>1338</v>
      </c>
      <c r="G543" s="202">
        <v>0</v>
      </c>
      <c r="H543" s="280">
        <v>19250</v>
      </c>
      <c r="I543" s="202">
        <v>0</v>
      </c>
      <c r="J543" s="202">
        <v>0</v>
      </c>
      <c r="K543" s="120"/>
      <c r="L543" s="120" t="s">
        <v>1011</v>
      </c>
    </row>
    <row r="544" spans="1:12" x14ac:dyDescent="0.25">
      <c r="A544" s="128" t="s">
        <v>928</v>
      </c>
      <c r="B544" s="205">
        <v>44751</v>
      </c>
      <c r="C544" s="206"/>
      <c r="D544" s="128" t="s">
        <v>929</v>
      </c>
      <c r="E544" s="128"/>
      <c r="F544" s="279" t="s">
        <v>1338</v>
      </c>
      <c r="G544" s="46">
        <v>0</v>
      </c>
      <c r="H544" s="234">
        <v>69.5</v>
      </c>
      <c r="I544" s="46">
        <v>0</v>
      </c>
      <c r="J544" s="46">
        <v>0</v>
      </c>
      <c r="K544" s="109"/>
      <c r="L544" s="109"/>
    </row>
    <row r="545" spans="1:12" x14ac:dyDescent="0.25">
      <c r="A545" s="281" t="s">
        <v>934</v>
      </c>
      <c r="B545" s="282">
        <v>44753</v>
      </c>
      <c r="C545" s="281"/>
      <c r="D545" s="281" t="s">
        <v>715</v>
      </c>
      <c r="E545" s="281"/>
      <c r="F545" s="279" t="s">
        <v>1338</v>
      </c>
      <c r="G545" s="283">
        <v>0</v>
      </c>
      <c r="H545" s="284">
        <v>450</v>
      </c>
      <c r="I545" s="46">
        <v>0</v>
      </c>
      <c r="J545" s="46">
        <v>0</v>
      </c>
      <c r="K545" s="109"/>
      <c r="L545" s="109"/>
    </row>
    <row r="546" spans="1:12" x14ac:dyDescent="0.25">
      <c r="A546" s="285" t="s">
        <v>1339</v>
      </c>
      <c r="B546" s="144">
        <v>44804</v>
      </c>
      <c r="C546" s="231">
        <v>44866</v>
      </c>
      <c r="D546" s="120" t="s">
        <v>528</v>
      </c>
      <c r="E546" s="286">
        <v>1125</v>
      </c>
      <c r="F546" s="287">
        <v>0</v>
      </c>
      <c r="G546" s="283">
        <v>0</v>
      </c>
      <c r="H546" s="288">
        <v>0</v>
      </c>
      <c r="I546" s="283">
        <v>0</v>
      </c>
      <c r="J546" s="283">
        <v>0</v>
      </c>
      <c r="K546" s="109"/>
      <c r="L546" s="109"/>
    </row>
    <row r="547" spans="1:12" x14ac:dyDescent="0.25">
      <c r="A547" s="285" t="s">
        <v>1340</v>
      </c>
      <c r="B547" s="144">
        <v>44804</v>
      </c>
      <c r="C547" s="231">
        <v>44866</v>
      </c>
      <c r="D547" s="120" t="s">
        <v>528</v>
      </c>
      <c r="E547" s="286">
        <v>2250</v>
      </c>
      <c r="F547" s="287">
        <v>0</v>
      </c>
      <c r="G547" s="283">
        <v>0</v>
      </c>
      <c r="H547" s="288">
        <v>0</v>
      </c>
      <c r="I547" s="283">
        <v>0</v>
      </c>
      <c r="J547" s="283">
        <v>0</v>
      </c>
      <c r="K547" s="109"/>
      <c r="L547" s="109"/>
    </row>
    <row r="548" spans="1:12" x14ac:dyDescent="0.25">
      <c r="A548" s="285" t="s">
        <v>1341</v>
      </c>
      <c r="B548" s="120" t="s">
        <v>1342</v>
      </c>
      <c r="C548" s="231">
        <v>44866</v>
      </c>
      <c r="D548" s="120" t="s">
        <v>528</v>
      </c>
      <c r="E548" s="286">
        <v>1125</v>
      </c>
      <c r="F548" s="287">
        <v>0</v>
      </c>
      <c r="G548" s="283">
        <v>0</v>
      </c>
      <c r="H548" s="288">
        <v>0</v>
      </c>
      <c r="I548" s="283">
        <v>0</v>
      </c>
      <c r="J548" s="283">
        <v>0</v>
      </c>
      <c r="K548" s="109"/>
      <c r="L548" s="109"/>
    </row>
    <row r="549" spans="1:12" x14ac:dyDescent="0.25">
      <c r="A549" s="289"/>
      <c r="B549" s="290"/>
      <c r="C549" s="291"/>
      <c r="D549" s="292" t="s">
        <v>1343</v>
      </c>
      <c r="E549" s="210"/>
      <c r="F549" s="293"/>
      <c r="G549" s="208">
        <v>0</v>
      </c>
      <c r="H549" s="294">
        <v>6</v>
      </c>
      <c r="I549" s="46">
        <v>0</v>
      </c>
      <c r="J549" s="46">
        <v>0</v>
      </c>
      <c r="K549" s="295"/>
      <c r="L549" s="109"/>
    </row>
    <row r="550" spans="1:12" x14ac:dyDescent="0.25">
      <c r="A550" s="409" t="s">
        <v>22</v>
      </c>
      <c r="B550" s="410"/>
      <c r="C550" s="410"/>
      <c r="D550" s="411"/>
      <c r="E550" s="160"/>
      <c r="F550" s="160"/>
      <c r="G550" s="161">
        <f>SUM(G430:G543)</f>
        <v>173401</v>
      </c>
      <c r="H550" s="162">
        <f>SUM(H430:H549)</f>
        <v>150266.60999999996</v>
      </c>
      <c r="I550" s="201">
        <f>SUM(I430:I543)</f>
        <v>280186.27</v>
      </c>
      <c r="J550" s="105">
        <f>G550+H550-I550</f>
        <v>43481.339999999967</v>
      </c>
      <c r="K550" s="164"/>
      <c r="L550" s="165"/>
    </row>
    <row r="551" spans="1:12" x14ac:dyDescent="0.25">
      <c r="A551" s="261"/>
      <c r="B551" s="262"/>
      <c r="C551" s="262"/>
      <c r="D551" s="120" t="s">
        <v>51</v>
      </c>
      <c r="E551" s="263"/>
      <c r="F551" s="264"/>
      <c r="G551" s="161">
        <v>43481</v>
      </c>
      <c r="H551" s="162">
        <v>0</v>
      </c>
      <c r="I551" s="202">
        <v>0</v>
      </c>
      <c r="J551" s="202">
        <v>0</v>
      </c>
      <c r="K551" s="235"/>
      <c r="L551" s="266"/>
    </row>
    <row r="552" spans="1:12" x14ac:dyDescent="0.25">
      <c r="A552" s="109" t="s">
        <v>1344</v>
      </c>
      <c r="B552" s="119">
        <v>44805</v>
      </c>
      <c r="C552" s="109"/>
      <c r="D552" s="109" t="s">
        <v>112</v>
      </c>
      <c r="E552" s="109"/>
      <c r="F552" s="109"/>
      <c r="G552" s="46">
        <v>0</v>
      </c>
      <c r="H552" s="125">
        <v>0</v>
      </c>
      <c r="I552" s="121">
        <v>6773.31</v>
      </c>
      <c r="J552" s="46">
        <v>0</v>
      </c>
      <c r="K552" s="109" t="s">
        <v>1345</v>
      </c>
      <c r="L552" s="109"/>
    </row>
    <row r="553" spans="1:12" x14ac:dyDescent="0.25">
      <c r="A553" s="109" t="s">
        <v>1346</v>
      </c>
      <c r="B553" s="119">
        <v>44805</v>
      </c>
      <c r="C553" s="109"/>
      <c r="D553" s="109" t="s">
        <v>104</v>
      </c>
      <c r="E553" s="109"/>
      <c r="F553" s="109"/>
      <c r="G553" s="46">
        <v>0</v>
      </c>
      <c r="H553" s="125">
        <v>0</v>
      </c>
      <c r="I553" s="121">
        <v>82049.22</v>
      </c>
      <c r="J553" s="46">
        <v>0</v>
      </c>
      <c r="K553" s="109" t="s">
        <v>1347</v>
      </c>
      <c r="L553" s="109"/>
    </row>
    <row r="554" spans="1:12" x14ac:dyDescent="0.25">
      <c r="A554" s="109" t="s">
        <v>1348</v>
      </c>
      <c r="B554" s="119">
        <v>44805</v>
      </c>
      <c r="C554" s="109"/>
      <c r="D554" s="109" t="s">
        <v>89</v>
      </c>
      <c r="E554" s="109"/>
      <c r="F554" s="109"/>
      <c r="G554" s="46">
        <v>0</v>
      </c>
      <c r="H554" s="125">
        <v>139.05000000000001</v>
      </c>
      <c r="I554" s="46">
        <v>0</v>
      </c>
      <c r="J554" s="46">
        <v>0</v>
      </c>
      <c r="K554" s="109" t="s">
        <v>1349</v>
      </c>
      <c r="L554" s="109" t="s">
        <v>1350</v>
      </c>
    </row>
    <row r="555" spans="1:12" x14ac:dyDescent="0.25">
      <c r="A555" s="109" t="s">
        <v>1351</v>
      </c>
      <c r="B555" s="119">
        <v>44806</v>
      </c>
      <c r="C555" s="109"/>
      <c r="D555" s="109" t="s">
        <v>254</v>
      </c>
      <c r="E555" s="109"/>
      <c r="F555" s="109"/>
      <c r="G555" s="46">
        <v>0</v>
      </c>
      <c r="H555" s="125">
        <v>306</v>
      </c>
      <c r="I555" s="46">
        <v>0</v>
      </c>
      <c r="J555" s="46">
        <v>0</v>
      </c>
      <c r="K555" s="109" t="s">
        <v>1352</v>
      </c>
      <c r="L555" s="109" t="s">
        <v>1353</v>
      </c>
    </row>
    <row r="556" spans="1:12" x14ac:dyDescent="0.25">
      <c r="A556" s="109" t="s">
        <v>1354</v>
      </c>
      <c r="B556" s="119">
        <v>44806</v>
      </c>
      <c r="C556" s="109"/>
      <c r="D556" s="109" t="s">
        <v>351</v>
      </c>
      <c r="E556" s="109"/>
      <c r="F556" s="109"/>
      <c r="G556" s="46">
        <v>0</v>
      </c>
      <c r="H556" s="125">
        <v>478</v>
      </c>
      <c r="I556" s="46">
        <v>0</v>
      </c>
      <c r="J556" s="46">
        <v>0</v>
      </c>
      <c r="K556" s="109" t="s">
        <v>1355</v>
      </c>
      <c r="L556" s="109" t="s">
        <v>1356</v>
      </c>
    </row>
    <row r="557" spans="1:12" x14ac:dyDescent="0.25">
      <c r="A557" s="109" t="s">
        <v>1357</v>
      </c>
      <c r="B557" s="119">
        <v>44806</v>
      </c>
      <c r="C557" s="109"/>
      <c r="D557" s="109" t="s">
        <v>485</v>
      </c>
      <c r="E557" s="109"/>
      <c r="F557" s="109"/>
      <c r="G557" s="46">
        <v>0</v>
      </c>
      <c r="H557" s="125">
        <v>58</v>
      </c>
      <c r="I557" s="46">
        <v>0</v>
      </c>
      <c r="J557" s="46">
        <v>0</v>
      </c>
      <c r="K557" s="109" t="s">
        <v>1358</v>
      </c>
      <c r="L557" s="109" t="s">
        <v>1359</v>
      </c>
    </row>
    <row r="558" spans="1:12" x14ac:dyDescent="0.25">
      <c r="A558" s="109" t="s">
        <v>1360</v>
      </c>
      <c r="B558" s="119">
        <v>44807</v>
      </c>
      <c r="C558" s="109"/>
      <c r="D558" s="109" t="s">
        <v>108</v>
      </c>
      <c r="E558" s="109"/>
      <c r="F558" s="109"/>
      <c r="G558" s="46">
        <v>0</v>
      </c>
      <c r="H558" s="125">
        <v>0</v>
      </c>
      <c r="I558" s="121">
        <v>14145.48</v>
      </c>
      <c r="J558" s="46">
        <v>0</v>
      </c>
      <c r="K558" s="109" t="s">
        <v>1361</v>
      </c>
      <c r="L558" s="109"/>
    </row>
    <row r="559" spans="1:12" x14ac:dyDescent="0.25">
      <c r="A559" s="109" t="s">
        <v>1362</v>
      </c>
      <c r="B559" s="119">
        <v>44807</v>
      </c>
      <c r="C559" s="109"/>
      <c r="D559" s="109" t="s">
        <v>93</v>
      </c>
      <c r="E559" s="109"/>
      <c r="F559" s="109"/>
      <c r="G559" s="46">
        <v>0</v>
      </c>
      <c r="H559" s="125">
        <v>0</v>
      </c>
      <c r="I559" s="121">
        <v>1587.24</v>
      </c>
      <c r="J559" s="46">
        <v>0</v>
      </c>
      <c r="K559" s="109" t="s">
        <v>1363</v>
      </c>
      <c r="L559" s="109"/>
    </row>
    <row r="560" spans="1:12" x14ac:dyDescent="0.25">
      <c r="A560" s="109" t="s">
        <v>1364</v>
      </c>
      <c r="B560" s="119">
        <v>44807</v>
      </c>
      <c r="C560" s="109"/>
      <c r="D560" s="109" t="s">
        <v>123</v>
      </c>
      <c r="E560" s="109"/>
      <c r="F560" s="109"/>
      <c r="G560" s="46">
        <v>0</v>
      </c>
      <c r="H560" s="125">
        <v>0</v>
      </c>
      <c r="I560" s="125">
        <v>876.96</v>
      </c>
      <c r="J560" s="46">
        <v>0</v>
      </c>
      <c r="K560" s="109" t="s">
        <v>1365</v>
      </c>
      <c r="L560" s="109"/>
    </row>
    <row r="561" spans="1:12" x14ac:dyDescent="0.25">
      <c r="A561" s="109" t="s">
        <v>1366</v>
      </c>
      <c r="B561" s="119">
        <v>44807</v>
      </c>
      <c r="C561" s="109"/>
      <c r="D561" s="109" t="s">
        <v>127</v>
      </c>
      <c r="E561" s="109"/>
      <c r="F561" s="109"/>
      <c r="G561" s="46">
        <v>0</v>
      </c>
      <c r="H561" s="125">
        <v>0</v>
      </c>
      <c r="I561" s="125">
        <v>876.96</v>
      </c>
      <c r="J561" s="46">
        <v>0</v>
      </c>
      <c r="K561" s="109" t="s">
        <v>1367</v>
      </c>
      <c r="L561" s="109"/>
    </row>
    <row r="562" spans="1:12" x14ac:dyDescent="0.25">
      <c r="A562" s="109" t="s">
        <v>1368</v>
      </c>
      <c r="B562" s="119">
        <v>44807</v>
      </c>
      <c r="C562" s="109"/>
      <c r="D562" s="109" t="s">
        <v>123</v>
      </c>
      <c r="E562" s="109"/>
      <c r="F562" s="109"/>
      <c r="G562" s="46">
        <v>0</v>
      </c>
      <c r="H562" s="125">
        <v>0</v>
      </c>
      <c r="I562" s="125">
        <v>598.95000000000005</v>
      </c>
      <c r="J562" s="46">
        <v>0</v>
      </c>
      <c r="K562" s="109" t="s">
        <v>1369</v>
      </c>
      <c r="L562" s="109"/>
    </row>
    <row r="563" spans="1:12" x14ac:dyDescent="0.25">
      <c r="A563" s="109" t="s">
        <v>1370</v>
      </c>
      <c r="B563" s="119">
        <v>44807</v>
      </c>
      <c r="C563" s="109"/>
      <c r="D563" s="109" t="s">
        <v>132</v>
      </c>
      <c r="E563" s="109"/>
      <c r="F563" s="109"/>
      <c r="G563" s="46">
        <v>0</v>
      </c>
      <c r="H563" s="125">
        <v>0</v>
      </c>
      <c r="I563" s="121">
        <v>7015.32</v>
      </c>
      <c r="J563" s="46">
        <v>0</v>
      </c>
      <c r="K563" s="109" t="s">
        <v>1371</v>
      </c>
      <c r="L563" s="109"/>
    </row>
    <row r="564" spans="1:12" x14ac:dyDescent="0.25">
      <c r="A564" s="109" t="s">
        <v>1372</v>
      </c>
      <c r="B564" s="119">
        <v>44807</v>
      </c>
      <c r="C564" s="109"/>
      <c r="D564" s="109" t="s">
        <v>141</v>
      </c>
      <c r="E564" s="109"/>
      <c r="F564" s="109"/>
      <c r="G564" s="46">
        <v>0</v>
      </c>
      <c r="H564" s="125">
        <v>0</v>
      </c>
      <c r="I564" s="121">
        <v>9342.9</v>
      </c>
      <c r="J564" s="46">
        <v>0</v>
      </c>
      <c r="K564" s="109" t="s">
        <v>1373</v>
      </c>
      <c r="L564" s="109"/>
    </row>
    <row r="565" spans="1:12" x14ac:dyDescent="0.25">
      <c r="A565" s="109" t="s">
        <v>1374</v>
      </c>
      <c r="B565" s="119">
        <v>44807</v>
      </c>
      <c r="C565" s="109"/>
      <c r="D565" s="109" t="s">
        <v>144</v>
      </c>
      <c r="E565" s="109"/>
      <c r="F565" s="109"/>
      <c r="G565" s="46">
        <v>0</v>
      </c>
      <c r="H565" s="125">
        <v>0</v>
      </c>
      <c r="I565" s="121">
        <v>44651.25</v>
      </c>
      <c r="J565" s="46">
        <v>0</v>
      </c>
      <c r="K565" s="109" t="s">
        <v>1375</v>
      </c>
      <c r="L565" s="109"/>
    </row>
    <row r="566" spans="1:12" x14ac:dyDescent="0.25">
      <c r="A566" s="109" t="s">
        <v>1376</v>
      </c>
      <c r="B566" s="119">
        <v>44807</v>
      </c>
      <c r="C566" s="109"/>
      <c r="D566" s="109" t="s">
        <v>147</v>
      </c>
      <c r="E566" s="109"/>
      <c r="F566" s="109"/>
      <c r="G566" s="46">
        <v>0</v>
      </c>
      <c r="H566" s="125">
        <v>0</v>
      </c>
      <c r="I566" s="121">
        <v>5346</v>
      </c>
      <c r="J566" s="46">
        <v>0</v>
      </c>
      <c r="K566" s="109" t="s">
        <v>1377</v>
      </c>
      <c r="L566" s="109"/>
    </row>
    <row r="567" spans="1:12" x14ac:dyDescent="0.25">
      <c r="A567" s="109" t="s">
        <v>1378</v>
      </c>
      <c r="B567" s="119">
        <v>44807</v>
      </c>
      <c r="C567" s="109"/>
      <c r="D567" s="109" t="s">
        <v>150</v>
      </c>
      <c r="E567" s="109"/>
      <c r="F567" s="109"/>
      <c r="G567" s="46">
        <v>0</v>
      </c>
      <c r="H567" s="125">
        <v>0</v>
      </c>
      <c r="I567" s="121">
        <v>1651.5</v>
      </c>
      <c r="J567" s="46">
        <v>0</v>
      </c>
      <c r="K567" s="109" t="s">
        <v>1379</v>
      </c>
      <c r="L567" s="109"/>
    </row>
    <row r="568" spans="1:12" x14ac:dyDescent="0.25">
      <c r="A568" s="109" t="s">
        <v>1380</v>
      </c>
      <c r="B568" s="119">
        <v>44807</v>
      </c>
      <c r="C568" s="109"/>
      <c r="D568" s="109" t="s">
        <v>147</v>
      </c>
      <c r="E568" s="109"/>
      <c r="F568" s="109"/>
      <c r="G568" s="46">
        <v>0</v>
      </c>
      <c r="H568" s="125">
        <v>0</v>
      </c>
      <c r="I568" s="121">
        <v>3693.6</v>
      </c>
      <c r="J568" s="46">
        <v>0</v>
      </c>
      <c r="K568" s="109" t="s">
        <v>1381</v>
      </c>
      <c r="L568" s="109"/>
    </row>
    <row r="569" spans="1:12" x14ac:dyDescent="0.25">
      <c r="A569" s="109" t="s">
        <v>1382</v>
      </c>
      <c r="B569" s="119">
        <v>44807</v>
      </c>
      <c r="C569" s="109"/>
      <c r="D569" s="109" t="s">
        <v>160</v>
      </c>
      <c r="E569" s="109"/>
      <c r="F569" s="109"/>
      <c r="G569" s="46">
        <v>0</v>
      </c>
      <c r="H569" s="125">
        <v>0</v>
      </c>
      <c r="I569" s="121">
        <v>1217.7</v>
      </c>
      <c r="J569" s="46">
        <v>0</v>
      </c>
      <c r="K569" s="109" t="s">
        <v>1383</v>
      </c>
      <c r="L569" s="109"/>
    </row>
    <row r="570" spans="1:12" x14ac:dyDescent="0.25">
      <c r="A570" s="109" t="s">
        <v>1384</v>
      </c>
      <c r="B570" s="119">
        <v>44807</v>
      </c>
      <c r="C570" s="109"/>
      <c r="D570" s="109" t="s">
        <v>593</v>
      </c>
      <c r="E570" s="109"/>
      <c r="F570" s="109"/>
      <c r="G570" s="46">
        <v>0</v>
      </c>
      <c r="H570" s="125">
        <v>0</v>
      </c>
      <c r="I570" s="121">
        <v>2700</v>
      </c>
      <c r="J570" s="46">
        <v>0</v>
      </c>
      <c r="K570" s="109" t="s">
        <v>1385</v>
      </c>
      <c r="L570" s="109"/>
    </row>
    <row r="571" spans="1:12" x14ac:dyDescent="0.25">
      <c r="A571" s="109" t="s">
        <v>1386</v>
      </c>
      <c r="B571" s="119">
        <v>44807</v>
      </c>
      <c r="C571" s="109"/>
      <c r="D571" s="109" t="s">
        <v>138</v>
      </c>
      <c r="E571" s="109"/>
      <c r="F571" s="109"/>
      <c r="G571" s="46">
        <v>0</v>
      </c>
      <c r="H571" s="125">
        <v>0</v>
      </c>
      <c r="I571" s="121">
        <v>5390.55</v>
      </c>
      <c r="J571" s="46">
        <v>0</v>
      </c>
      <c r="K571" s="109" t="s">
        <v>1387</v>
      </c>
      <c r="L571" s="109"/>
    </row>
    <row r="572" spans="1:12" x14ac:dyDescent="0.25">
      <c r="A572" s="109" t="s">
        <v>1388</v>
      </c>
      <c r="B572" s="119">
        <v>44807</v>
      </c>
      <c r="C572" s="109"/>
      <c r="D572" s="109" t="s">
        <v>115</v>
      </c>
      <c r="E572" s="109"/>
      <c r="F572" s="109"/>
      <c r="G572" s="46">
        <v>0</v>
      </c>
      <c r="H572" s="125">
        <v>0</v>
      </c>
      <c r="I572" s="121">
        <v>14157</v>
      </c>
      <c r="J572" s="46">
        <v>0</v>
      </c>
      <c r="K572" s="109" t="s">
        <v>1389</v>
      </c>
      <c r="L572" s="109"/>
    </row>
    <row r="573" spans="1:12" x14ac:dyDescent="0.25">
      <c r="A573" s="109" t="s">
        <v>1390</v>
      </c>
      <c r="B573" s="119">
        <v>44807</v>
      </c>
      <c r="C573" s="109"/>
      <c r="D573" s="109" t="s">
        <v>115</v>
      </c>
      <c r="E573" s="109"/>
      <c r="F573" s="109"/>
      <c r="G573" s="46">
        <v>0</v>
      </c>
      <c r="H573" s="125">
        <v>0</v>
      </c>
      <c r="I573" s="121">
        <v>1737.99</v>
      </c>
      <c r="J573" s="46">
        <v>0</v>
      </c>
      <c r="K573" s="109" t="s">
        <v>1391</v>
      </c>
      <c r="L573" s="109"/>
    </row>
    <row r="574" spans="1:12" x14ac:dyDescent="0.25">
      <c r="A574" s="109" t="s">
        <v>1392</v>
      </c>
      <c r="B574" s="119">
        <v>44807</v>
      </c>
      <c r="C574" s="109"/>
      <c r="D574" s="109" t="s">
        <v>929</v>
      </c>
      <c r="E574" s="109"/>
      <c r="F574" s="109"/>
      <c r="G574" s="46">
        <v>0</v>
      </c>
      <c r="H574" s="125">
        <v>94</v>
      </c>
      <c r="I574" s="46">
        <v>0</v>
      </c>
      <c r="J574" s="46">
        <v>0</v>
      </c>
      <c r="K574" s="109" t="s">
        <v>1393</v>
      </c>
      <c r="L574" s="109" t="s">
        <v>1394</v>
      </c>
    </row>
    <row r="575" spans="1:12" x14ac:dyDescent="0.25">
      <c r="A575" s="109" t="s">
        <v>1395</v>
      </c>
      <c r="B575" s="119">
        <v>44809</v>
      </c>
      <c r="C575" s="109"/>
      <c r="D575" s="109" t="s">
        <v>1396</v>
      </c>
      <c r="E575" s="109"/>
      <c r="F575" s="109"/>
      <c r="G575" s="46">
        <v>0</v>
      </c>
      <c r="H575" s="121">
        <v>57125</v>
      </c>
      <c r="I575" s="46">
        <v>0</v>
      </c>
      <c r="J575" s="46">
        <v>0</v>
      </c>
      <c r="K575" s="109" t="s">
        <v>1397</v>
      </c>
      <c r="L575" s="109" t="s">
        <v>1398</v>
      </c>
    </row>
    <row r="576" spans="1:12" x14ac:dyDescent="0.25">
      <c r="A576" s="109" t="s">
        <v>1395</v>
      </c>
      <c r="B576" s="119">
        <v>44809</v>
      </c>
      <c r="C576" s="109"/>
      <c r="D576" s="109" t="s">
        <v>1396</v>
      </c>
      <c r="E576" s="109"/>
      <c r="F576" s="109"/>
      <c r="G576" s="46">
        <v>0</v>
      </c>
      <c r="H576" s="125">
        <v>27</v>
      </c>
      <c r="I576" s="46">
        <v>0</v>
      </c>
      <c r="J576" s="46">
        <v>0</v>
      </c>
      <c r="K576" s="109" t="s">
        <v>1399</v>
      </c>
      <c r="L576" s="109" t="s">
        <v>1398</v>
      </c>
    </row>
    <row r="577" spans="1:12" x14ac:dyDescent="0.25">
      <c r="A577" s="109" t="s">
        <v>1400</v>
      </c>
      <c r="B577" s="119">
        <v>44810</v>
      </c>
      <c r="C577" s="109"/>
      <c r="D577" s="109" t="s">
        <v>393</v>
      </c>
      <c r="E577" s="109"/>
      <c r="F577" s="109"/>
      <c r="G577" s="46">
        <v>0</v>
      </c>
      <c r="H577" s="121">
        <v>4866</v>
      </c>
      <c r="I577" s="46">
        <v>0</v>
      </c>
      <c r="J577" s="46">
        <v>0</v>
      </c>
      <c r="K577" s="109" t="s">
        <v>1401</v>
      </c>
      <c r="L577" s="109" t="s">
        <v>1402</v>
      </c>
    </row>
    <row r="578" spans="1:12" x14ac:dyDescent="0.25">
      <c r="A578" s="109" t="s">
        <v>1400</v>
      </c>
      <c r="B578" s="119">
        <v>44810</v>
      </c>
      <c r="C578" s="109"/>
      <c r="D578" s="109" t="s">
        <v>393</v>
      </c>
      <c r="E578" s="109"/>
      <c r="F578" s="109"/>
      <c r="G578" s="46">
        <v>0</v>
      </c>
      <c r="H578" s="121">
        <v>127671.52</v>
      </c>
      <c r="I578" s="46">
        <v>0</v>
      </c>
      <c r="J578" s="46">
        <v>0</v>
      </c>
      <c r="K578" s="109" t="s">
        <v>1403</v>
      </c>
      <c r="L578" s="109" t="s">
        <v>1402</v>
      </c>
    </row>
    <row r="579" spans="1:12" x14ac:dyDescent="0.25">
      <c r="A579" s="109" t="s">
        <v>1404</v>
      </c>
      <c r="B579" s="119">
        <v>44810</v>
      </c>
      <c r="C579" s="109"/>
      <c r="D579" s="109" t="s">
        <v>135</v>
      </c>
      <c r="E579" s="109"/>
      <c r="F579" s="109"/>
      <c r="G579" s="46">
        <v>0</v>
      </c>
      <c r="H579" s="125">
        <v>0</v>
      </c>
      <c r="I579" s="125">
        <v>851.4</v>
      </c>
      <c r="J579" s="46">
        <v>0</v>
      </c>
      <c r="K579" s="109" t="s">
        <v>1405</v>
      </c>
      <c r="L579" s="109" t="s">
        <v>1406</v>
      </c>
    </row>
    <row r="580" spans="1:12" x14ac:dyDescent="0.25">
      <c r="A580" s="109" t="s">
        <v>1407</v>
      </c>
      <c r="B580" s="119">
        <v>44810</v>
      </c>
      <c r="C580" s="109"/>
      <c r="D580" s="109" t="s">
        <v>135</v>
      </c>
      <c r="E580" s="109"/>
      <c r="F580" s="109"/>
      <c r="G580" s="46">
        <v>0</v>
      </c>
      <c r="H580" s="125">
        <v>0</v>
      </c>
      <c r="I580" s="121">
        <v>2898</v>
      </c>
      <c r="J580" s="46">
        <v>0</v>
      </c>
      <c r="K580" s="109" t="s">
        <v>1408</v>
      </c>
      <c r="L580" s="109" t="s">
        <v>1409</v>
      </c>
    </row>
    <row r="581" spans="1:12" x14ac:dyDescent="0.25">
      <c r="A581" s="109" t="s">
        <v>1410</v>
      </c>
      <c r="B581" s="119">
        <v>44811</v>
      </c>
      <c r="C581" s="109"/>
      <c r="D581" s="109" t="s">
        <v>444</v>
      </c>
      <c r="E581" s="109"/>
      <c r="F581" s="122"/>
      <c r="G581" s="46">
        <v>0</v>
      </c>
      <c r="H581" s="121">
        <v>5594</v>
      </c>
      <c r="I581" s="46">
        <v>0</v>
      </c>
      <c r="J581" s="46">
        <v>0</v>
      </c>
      <c r="K581" s="109" t="s">
        <v>1411</v>
      </c>
      <c r="L581" s="109" t="s">
        <v>1412</v>
      </c>
    </row>
    <row r="582" spans="1:12" x14ac:dyDescent="0.25">
      <c r="A582" s="109" t="s">
        <v>1410</v>
      </c>
      <c r="B582" s="119">
        <v>44811</v>
      </c>
      <c r="C582" s="109"/>
      <c r="D582" s="109" t="s">
        <v>444</v>
      </c>
      <c r="E582" s="109"/>
      <c r="F582" s="122"/>
      <c r="G582" s="46">
        <v>0</v>
      </c>
      <c r="H582" s="121">
        <v>15560.1</v>
      </c>
      <c r="I582" s="46">
        <v>0</v>
      </c>
      <c r="J582" s="46">
        <v>0</v>
      </c>
      <c r="K582" s="109" t="s">
        <v>1413</v>
      </c>
      <c r="L582" s="109" t="s">
        <v>1412</v>
      </c>
    </row>
    <row r="583" spans="1:12" x14ac:dyDescent="0.25">
      <c r="A583" s="109" t="s">
        <v>1414</v>
      </c>
      <c r="B583" s="119">
        <v>44811</v>
      </c>
      <c r="C583" s="109"/>
      <c r="D583" s="109" t="s">
        <v>485</v>
      </c>
      <c r="E583" s="109"/>
      <c r="F583" s="122"/>
      <c r="G583" s="46">
        <v>0</v>
      </c>
      <c r="H583" s="125">
        <v>292</v>
      </c>
      <c r="I583" s="46">
        <v>0</v>
      </c>
      <c r="J583" s="46">
        <v>0</v>
      </c>
      <c r="K583" s="109" t="s">
        <v>1415</v>
      </c>
      <c r="L583" s="109" t="s">
        <v>1416</v>
      </c>
    </row>
    <row r="584" spans="1:12" x14ac:dyDescent="0.25">
      <c r="A584" s="109" t="s">
        <v>1417</v>
      </c>
      <c r="B584" s="119">
        <v>44811</v>
      </c>
      <c r="C584" s="109"/>
      <c r="D584" s="109" t="s">
        <v>1272</v>
      </c>
      <c r="E584" s="109"/>
      <c r="F584" s="122"/>
      <c r="G584" s="46">
        <v>0</v>
      </c>
      <c r="H584" s="121">
        <v>1791</v>
      </c>
      <c r="I584" s="46">
        <v>0</v>
      </c>
      <c r="J584" s="46">
        <v>0</v>
      </c>
      <c r="K584" s="109" t="s">
        <v>1418</v>
      </c>
      <c r="L584" s="109" t="s">
        <v>1419</v>
      </c>
    </row>
    <row r="585" spans="1:12" x14ac:dyDescent="0.25">
      <c r="A585" s="109" t="s">
        <v>1420</v>
      </c>
      <c r="B585" s="119">
        <v>44817</v>
      </c>
      <c r="C585" s="109"/>
      <c r="D585" s="109" t="s">
        <v>726</v>
      </c>
      <c r="E585" s="109"/>
      <c r="F585" s="122"/>
      <c r="G585" s="46">
        <v>0</v>
      </c>
      <c r="H585" s="121">
        <v>9288</v>
      </c>
      <c r="I585" s="46">
        <v>0</v>
      </c>
      <c r="J585" s="46">
        <v>0</v>
      </c>
      <c r="K585" s="109" t="s">
        <v>1421</v>
      </c>
      <c r="L585" s="109" t="s">
        <v>1422</v>
      </c>
    </row>
    <row r="586" spans="1:12" x14ac:dyDescent="0.25">
      <c r="A586" s="109" t="s">
        <v>1423</v>
      </c>
      <c r="B586" s="119">
        <v>44817</v>
      </c>
      <c r="C586" s="109"/>
      <c r="D586" s="109" t="s">
        <v>163</v>
      </c>
      <c r="E586" s="109"/>
      <c r="F586" s="122"/>
      <c r="G586" s="46">
        <v>0</v>
      </c>
      <c r="H586" s="125">
        <v>0</v>
      </c>
      <c r="I586" s="125">
        <v>306</v>
      </c>
      <c r="J586" s="46">
        <v>0</v>
      </c>
      <c r="K586" s="109" t="s">
        <v>1424</v>
      </c>
      <c r="L586" s="109"/>
    </row>
    <row r="587" spans="1:12" x14ac:dyDescent="0.25">
      <c r="A587" s="109" t="s">
        <v>1425</v>
      </c>
      <c r="B587" s="119">
        <v>44817</v>
      </c>
      <c r="C587" s="109"/>
      <c r="D587" s="109" t="s">
        <v>163</v>
      </c>
      <c r="E587" s="109"/>
      <c r="F587" s="122"/>
      <c r="G587" s="46">
        <v>0</v>
      </c>
      <c r="H587" s="125">
        <v>0</v>
      </c>
      <c r="I587" s="125">
        <v>478.8</v>
      </c>
      <c r="J587" s="46">
        <v>0</v>
      </c>
      <c r="K587" s="109" t="s">
        <v>1426</v>
      </c>
      <c r="L587" s="109"/>
    </row>
    <row r="588" spans="1:12" x14ac:dyDescent="0.25">
      <c r="A588" s="120" t="s">
        <v>1427</v>
      </c>
      <c r="B588" s="144">
        <v>44818</v>
      </c>
      <c r="C588" s="231"/>
      <c r="D588" s="120" t="s">
        <v>1009</v>
      </c>
      <c r="E588" s="120"/>
      <c r="F588" s="123"/>
      <c r="G588" s="202">
        <v>0</v>
      </c>
      <c r="H588" s="212">
        <v>19250</v>
      </c>
      <c r="I588" s="202">
        <v>0</v>
      </c>
      <c r="J588" s="202">
        <v>0</v>
      </c>
      <c r="K588" s="120" t="s">
        <v>1428</v>
      </c>
      <c r="L588" s="120" t="s">
        <v>1429</v>
      </c>
    </row>
    <row r="589" spans="1:12" x14ac:dyDescent="0.25">
      <c r="A589" s="109" t="s">
        <v>1430</v>
      </c>
      <c r="B589" s="119">
        <v>44819</v>
      </c>
      <c r="C589" s="109"/>
      <c r="D589" s="109" t="s">
        <v>444</v>
      </c>
      <c r="E589" s="109"/>
      <c r="F589" s="122"/>
      <c r="G589" s="46">
        <v>0</v>
      </c>
      <c r="H589" s="121">
        <v>103862.25</v>
      </c>
      <c r="I589" s="46">
        <v>0</v>
      </c>
      <c r="J589" s="46">
        <v>0</v>
      </c>
      <c r="K589" s="109" t="s">
        <v>1431</v>
      </c>
      <c r="L589" s="109" t="s">
        <v>1432</v>
      </c>
    </row>
    <row r="590" spans="1:12" x14ac:dyDescent="0.25">
      <c r="A590" s="109" t="s">
        <v>1433</v>
      </c>
      <c r="B590" s="119">
        <v>44820</v>
      </c>
      <c r="C590" s="109"/>
      <c r="D590" s="109" t="s">
        <v>444</v>
      </c>
      <c r="E590" s="109"/>
      <c r="F590" s="122"/>
      <c r="G590" s="46">
        <v>0</v>
      </c>
      <c r="H590" s="121">
        <v>94586.4</v>
      </c>
      <c r="I590" s="46">
        <v>0</v>
      </c>
      <c r="J590" s="46">
        <v>0</v>
      </c>
      <c r="K590" s="109" t="s">
        <v>1434</v>
      </c>
      <c r="L590" s="109" t="s">
        <v>1435</v>
      </c>
    </row>
    <row r="591" spans="1:12" x14ac:dyDescent="0.25">
      <c r="A591" s="109" t="s">
        <v>1436</v>
      </c>
      <c r="B591" s="119">
        <v>44820</v>
      </c>
      <c r="C591" s="109"/>
      <c r="D591" s="109" t="s">
        <v>656</v>
      </c>
      <c r="E591" s="109"/>
      <c r="F591" s="122"/>
      <c r="G591" s="46">
        <v>0</v>
      </c>
      <c r="H591" s="121">
        <v>18593.099999999999</v>
      </c>
      <c r="I591" s="46">
        <v>0</v>
      </c>
      <c r="J591" s="46">
        <v>0</v>
      </c>
      <c r="K591" s="109" t="s">
        <v>1437</v>
      </c>
      <c r="L591" s="109" t="s">
        <v>1438</v>
      </c>
    </row>
    <row r="592" spans="1:12" x14ac:dyDescent="0.25">
      <c r="A592" s="109" t="s">
        <v>1436</v>
      </c>
      <c r="B592" s="119">
        <v>44820</v>
      </c>
      <c r="C592" s="109"/>
      <c r="D592" s="109" t="s">
        <v>656</v>
      </c>
      <c r="E592" s="109"/>
      <c r="F592" s="122"/>
      <c r="G592" s="46">
        <v>0</v>
      </c>
      <c r="H592" s="125">
        <v>82</v>
      </c>
      <c r="I592" s="46">
        <v>0</v>
      </c>
      <c r="J592" s="46">
        <v>0</v>
      </c>
      <c r="K592" s="109" t="s">
        <v>1439</v>
      </c>
      <c r="L592" s="109" t="s">
        <v>1438</v>
      </c>
    </row>
    <row r="593" spans="1:12" x14ac:dyDescent="0.25">
      <c r="A593" s="109" t="s">
        <v>1440</v>
      </c>
      <c r="B593" s="119">
        <v>44820</v>
      </c>
      <c r="C593" s="109"/>
      <c r="D593" s="109" t="s">
        <v>656</v>
      </c>
      <c r="E593" s="109"/>
      <c r="F593" s="122"/>
      <c r="G593" s="46">
        <v>0</v>
      </c>
      <c r="H593" s="125">
        <v>424</v>
      </c>
      <c r="I593" s="46">
        <v>0</v>
      </c>
      <c r="J593" s="46">
        <v>0</v>
      </c>
      <c r="K593" s="109" t="s">
        <v>1441</v>
      </c>
      <c r="L593" s="109" t="s">
        <v>1442</v>
      </c>
    </row>
    <row r="594" spans="1:12" x14ac:dyDescent="0.25">
      <c r="A594" s="109" t="s">
        <v>1440</v>
      </c>
      <c r="B594" s="119">
        <v>44820</v>
      </c>
      <c r="C594" s="109"/>
      <c r="D594" s="109" t="s">
        <v>656</v>
      </c>
      <c r="E594" s="109"/>
      <c r="F594" s="122"/>
      <c r="G594" s="46">
        <v>0</v>
      </c>
      <c r="H594" s="125">
        <v>526</v>
      </c>
      <c r="I594" s="46">
        <v>0</v>
      </c>
      <c r="J594" s="46">
        <v>0</v>
      </c>
      <c r="K594" s="109" t="s">
        <v>1443</v>
      </c>
      <c r="L594" s="109" t="s">
        <v>1442</v>
      </c>
    </row>
    <row r="595" spans="1:12" x14ac:dyDescent="0.25">
      <c r="A595" s="109" t="s">
        <v>1440</v>
      </c>
      <c r="B595" s="119">
        <v>44820</v>
      </c>
      <c r="C595" s="109"/>
      <c r="D595" s="109" t="s">
        <v>656</v>
      </c>
      <c r="E595" s="109"/>
      <c r="F595" s="122"/>
      <c r="G595" s="46">
        <v>0</v>
      </c>
      <c r="H595" s="125">
        <v>13.05</v>
      </c>
      <c r="I595" s="46">
        <v>0</v>
      </c>
      <c r="J595" s="46">
        <v>0</v>
      </c>
      <c r="K595" s="109" t="s">
        <v>1444</v>
      </c>
      <c r="L595" s="109" t="s">
        <v>1442</v>
      </c>
    </row>
    <row r="596" spans="1:12" x14ac:dyDescent="0.25">
      <c r="A596" s="109" t="s">
        <v>1445</v>
      </c>
      <c r="B596" s="119">
        <v>44820</v>
      </c>
      <c r="C596" s="109"/>
      <c r="D596" s="109" t="s">
        <v>698</v>
      </c>
      <c r="E596" s="109"/>
      <c r="F596" s="122"/>
      <c r="G596" s="46">
        <v>0</v>
      </c>
      <c r="H596" s="121">
        <v>148500</v>
      </c>
      <c r="I596" s="46">
        <v>0</v>
      </c>
      <c r="J596" s="46">
        <v>0</v>
      </c>
      <c r="K596" s="109" t="s">
        <v>1446</v>
      </c>
      <c r="L596" s="109" t="s">
        <v>1447</v>
      </c>
    </row>
    <row r="597" spans="1:12" x14ac:dyDescent="0.25">
      <c r="A597" s="109" t="s">
        <v>1448</v>
      </c>
      <c r="B597" s="119">
        <v>44820</v>
      </c>
      <c r="C597" s="109"/>
      <c r="D597" s="109" t="s">
        <v>808</v>
      </c>
      <c r="E597" s="109"/>
      <c r="F597" s="122"/>
      <c r="G597" s="46">
        <v>0</v>
      </c>
      <c r="H597" s="121">
        <v>1126</v>
      </c>
      <c r="I597" s="46">
        <v>0</v>
      </c>
      <c r="J597" s="46">
        <v>0</v>
      </c>
      <c r="K597" s="109" t="s">
        <v>1449</v>
      </c>
      <c r="L597" s="109" t="s">
        <v>1450</v>
      </c>
    </row>
    <row r="598" spans="1:12" x14ac:dyDescent="0.25">
      <c r="A598" s="109" t="s">
        <v>1451</v>
      </c>
      <c r="B598" s="119">
        <v>44824</v>
      </c>
      <c r="C598" s="109"/>
      <c r="D598" s="109" t="s">
        <v>726</v>
      </c>
      <c r="E598" s="109"/>
      <c r="F598" s="122"/>
      <c r="G598" s="46">
        <v>0</v>
      </c>
      <c r="H598" s="121">
        <v>9288</v>
      </c>
      <c r="I598" s="46">
        <v>0</v>
      </c>
      <c r="J598" s="46">
        <v>0</v>
      </c>
      <c r="K598" s="109" t="s">
        <v>1452</v>
      </c>
      <c r="L598" s="109" t="s">
        <v>1453</v>
      </c>
    </row>
    <row r="599" spans="1:12" x14ac:dyDescent="0.25">
      <c r="A599" s="109" t="s">
        <v>1454</v>
      </c>
      <c r="B599" s="119">
        <v>44825</v>
      </c>
      <c r="C599" s="109"/>
      <c r="D599" s="109" t="s">
        <v>698</v>
      </c>
      <c r="E599" s="109"/>
      <c r="F599" s="122"/>
      <c r="G599" s="46">
        <v>0</v>
      </c>
      <c r="H599" s="121">
        <v>141750</v>
      </c>
      <c r="I599" s="46">
        <v>0</v>
      </c>
      <c r="J599" s="46">
        <v>0</v>
      </c>
      <c r="K599" s="109" t="s">
        <v>1455</v>
      </c>
      <c r="L599" s="109" t="s">
        <v>1456</v>
      </c>
    </row>
    <row r="600" spans="1:12" x14ac:dyDescent="0.25">
      <c r="A600" s="227" t="s">
        <v>1457</v>
      </c>
      <c r="B600" s="296">
        <v>44830</v>
      </c>
      <c r="C600" s="227" t="s">
        <v>378</v>
      </c>
      <c r="D600" s="227" t="s">
        <v>379</v>
      </c>
      <c r="E600" s="227"/>
      <c r="F600" s="297"/>
      <c r="G600" s="46">
        <v>0</v>
      </c>
      <c r="H600" s="298">
        <v>87.5</v>
      </c>
      <c r="I600" s="46">
        <v>0</v>
      </c>
      <c r="J600" s="46">
        <v>0</v>
      </c>
      <c r="K600" s="109" t="s">
        <v>1458</v>
      </c>
      <c r="L600" s="109" t="s">
        <v>1459</v>
      </c>
    </row>
    <row r="601" spans="1:12" x14ac:dyDescent="0.25">
      <c r="A601" s="299" t="s">
        <v>1460</v>
      </c>
      <c r="B601" s="300">
        <v>44830</v>
      </c>
      <c r="C601" s="227" t="s">
        <v>378</v>
      </c>
      <c r="D601" s="299" t="s">
        <v>379</v>
      </c>
      <c r="E601" s="301"/>
      <c r="F601" s="302"/>
      <c r="G601" s="46">
        <v>0</v>
      </c>
      <c r="H601" s="303">
        <v>9</v>
      </c>
      <c r="I601" s="46">
        <v>0</v>
      </c>
      <c r="J601" s="46">
        <v>0</v>
      </c>
      <c r="K601" s="109" t="s">
        <v>1461</v>
      </c>
      <c r="L601" s="109" t="s">
        <v>1462</v>
      </c>
    </row>
    <row r="602" spans="1:12" x14ac:dyDescent="0.25">
      <c r="A602" s="227" t="s">
        <v>1463</v>
      </c>
      <c r="B602" s="296">
        <v>44830</v>
      </c>
      <c r="C602" s="227" t="s">
        <v>389</v>
      </c>
      <c r="D602" s="227" t="s">
        <v>379</v>
      </c>
      <c r="E602" s="227"/>
      <c r="F602" s="297"/>
      <c r="G602" s="46">
        <v>0</v>
      </c>
      <c r="H602" s="298">
        <v>437.5</v>
      </c>
      <c r="I602" s="46">
        <v>0</v>
      </c>
      <c r="J602" s="46">
        <v>0</v>
      </c>
      <c r="K602" s="109" t="s">
        <v>1464</v>
      </c>
      <c r="L602" s="109" t="s">
        <v>1465</v>
      </c>
    </row>
    <row r="603" spans="1:12" x14ac:dyDescent="0.25">
      <c r="A603" s="227" t="s">
        <v>1466</v>
      </c>
      <c r="B603" s="296">
        <v>44830</v>
      </c>
      <c r="C603" s="227" t="s">
        <v>378</v>
      </c>
      <c r="D603" s="227" t="s">
        <v>379</v>
      </c>
      <c r="E603" s="227"/>
      <c r="F603" s="297"/>
      <c r="G603" s="46">
        <v>0</v>
      </c>
      <c r="H603" s="298">
        <v>54</v>
      </c>
      <c r="I603" s="46">
        <v>0</v>
      </c>
      <c r="J603" s="46">
        <v>0</v>
      </c>
      <c r="K603" s="109" t="s">
        <v>1467</v>
      </c>
      <c r="L603" s="109" t="s">
        <v>1468</v>
      </c>
    </row>
    <row r="604" spans="1:12" x14ac:dyDescent="0.25">
      <c r="A604" s="227" t="s">
        <v>1469</v>
      </c>
      <c r="B604" s="296">
        <v>44830</v>
      </c>
      <c r="C604" s="227" t="s">
        <v>378</v>
      </c>
      <c r="D604" s="227" t="s">
        <v>379</v>
      </c>
      <c r="E604" s="227"/>
      <c r="F604" s="297"/>
      <c r="G604" s="46">
        <v>0</v>
      </c>
      <c r="H604" s="298">
        <v>54</v>
      </c>
      <c r="I604" s="46">
        <v>0</v>
      </c>
      <c r="J604" s="46">
        <v>0</v>
      </c>
      <c r="K604" s="109" t="s">
        <v>1470</v>
      </c>
      <c r="L604" s="109" t="s">
        <v>1468</v>
      </c>
    </row>
    <row r="605" spans="1:12" x14ac:dyDescent="0.25">
      <c r="A605" s="109" t="s">
        <v>1471</v>
      </c>
      <c r="B605" s="119">
        <v>44831</v>
      </c>
      <c r="C605" s="109"/>
      <c r="D605" s="109" t="s">
        <v>698</v>
      </c>
      <c r="E605" s="109"/>
      <c r="F605" s="122"/>
      <c r="G605" s="46">
        <v>0</v>
      </c>
      <c r="H605" s="121">
        <v>146393</v>
      </c>
      <c r="I605" s="46">
        <v>0</v>
      </c>
      <c r="J605" s="46">
        <v>0</v>
      </c>
      <c r="K605" s="109" t="s">
        <v>1472</v>
      </c>
      <c r="L605" s="109" t="s">
        <v>1473</v>
      </c>
    </row>
    <row r="606" spans="1:12" x14ac:dyDescent="0.25">
      <c r="A606" s="109" t="s">
        <v>1474</v>
      </c>
      <c r="B606" s="119">
        <v>44831</v>
      </c>
      <c r="C606" s="109"/>
      <c r="D606" s="109" t="s">
        <v>898</v>
      </c>
      <c r="E606" s="109"/>
      <c r="F606" s="109"/>
      <c r="G606" s="46">
        <v>0</v>
      </c>
      <c r="H606" s="121">
        <v>4389</v>
      </c>
      <c r="I606" s="46">
        <v>0</v>
      </c>
      <c r="J606" s="46">
        <v>0</v>
      </c>
      <c r="K606" s="109" t="s">
        <v>1475</v>
      </c>
      <c r="L606" s="109" t="s">
        <v>1476</v>
      </c>
    </row>
    <row r="607" spans="1:12" x14ac:dyDescent="0.25">
      <c r="A607" s="120" t="s">
        <v>1477</v>
      </c>
      <c r="B607" s="144">
        <v>44831</v>
      </c>
      <c r="C607" s="231">
        <v>44835</v>
      </c>
      <c r="D607" s="120" t="s">
        <v>1079</v>
      </c>
      <c r="E607" s="233">
        <v>233.55</v>
      </c>
      <c r="F607" s="304"/>
      <c r="G607" s="202">
        <v>0</v>
      </c>
      <c r="H607" s="304">
        <v>0</v>
      </c>
      <c r="I607" s="46">
        <v>0</v>
      </c>
      <c r="J607" s="46">
        <v>0</v>
      </c>
      <c r="K607" s="109" t="s">
        <v>1478</v>
      </c>
      <c r="L607" s="109" t="s">
        <v>1479</v>
      </c>
    </row>
    <row r="608" spans="1:12" x14ac:dyDescent="0.25">
      <c r="A608" s="109" t="s">
        <v>1480</v>
      </c>
      <c r="B608" s="119">
        <v>44831</v>
      </c>
      <c r="C608" s="109"/>
      <c r="D608" s="109" t="s">
        <v>1079</v>
      </c>
      <c r="E608" s="109"/>
      <c r="F608" s="122" t="s">
        <v>1481</v>
      </c>
      <c r="G608" s="46">
        <v>0</v>
      </c>
      <c r="H608" s="125">
        <v>233.55</v>
      </c>
      <c r="I608" s="46">
        <v>0</v>
      </c>
      <c r="J608" s="46">
        <v>0</v>
      </c>
      <c r="K608" s="109" t="s">
        <v>1482</v>
      </c>
      <c r="L608" s="109" t="s">
        <v>1483</v>
      </c>
    </row>
    <row r="609" spans="1:12" x14ac:dyDescent="0.25">
      <c r="A609" s="109" t="s">
        <v>1484</v>
      </c>
      <c r="B609" s="119">
        <v>44831</v>
      </c>
      <c r="C609" s="109"/>
      <c r="D609" s="109" t="s">
        <v>1079</v>
      </c>
      <c r="E609" s="109"/>
      <c r="F609" s="122"/>
      <c r="G609" s="46">
        <v>0</v>
      </c>
      <c r="H609" s="125">
        <v>225</v>
      </c>
      <c r="I609" s="46">
        <v>0</v>
      </c>
      <c r="J609" s="46">
        <v>0</v>
      </c>
      <c r="K609" s="109" t="s">
        <v>1485</v>
      </c>
      <c r="L609" s="109" t="s">
        <v>1486</v>
      </c>
    </row>
    <row r="610" spans="1:12" x14ac:dyDescent="0.25">
      <c r="A610" s="125" t="s">
        <v>1487</v>
      </c>
      <c r="B610" s="131">
        <v>44831</v>
      </c>
      <c r="C610" s="132"/>
      <c r="D610" s="125" t="s">
        <v>1079</v>
      </c>
      <c r="E610" s="125"/>
      <c r="F610" s="134"/>
      <c r="G610" s="46">
        <v>0</v>
      </c>
      <c r="H610" s="125">
        <v>225</v>
      </c>
      <c r="I610" s="46">
        <v>0</v>
      </c>
      <c r="J610" s="46">
        <v>0</v>
      </c>
      <c r="K610" s="125" t="s">
        <v>1488</v>
      </c>
      <c r="L610" s="125" t="s">
        <v>1489</v>
      </c>
    </row>
    <row r="611" spans="1:12" x14ac:dyDescent="0.25">
      <c r="A611" s="109" t="s">
        <v>1490</v>
      </c>
      <c r="B611" s="119">
        <v>44831</v>
      </c>
      <c r="C611" s="132"/>
      <c r="D611" s="125" t="s">
        <v>1079</v>
      </c>
      <c r="E611" s="125"/>
      <c r="F611" s="125"/>
      <c r="G611" s="46">
        <v>0</v>
      </c>
      <c r="H611" s="125">
        <v>225</v>
      </c>
      <c r="I611" s="46">
        <v>0</v>
      </c>
      <c r="J611" s="46">
        <v>0</v>
      </c>
      <c r="K611" s="109" t="s">
        <v>1491</v>
      </c>
      <c r="L611" s="109" t="s">
        <v>1492</v>
      </c>
    </row>
    <row r="612" spans="1:12" x14ac:dyDescent="0.25">
      <c r="A612" s="109" t="s">
        <v>1493</v>
      </c>
      <c r="B612" s="119">
        <v>44831</v>
      </c>
      <c r="C612" s="109"/>
      <c r="D612" s="109" t="s">
        <v>1494</v>
      </c>
      <c r="E612" s="109"/>
      <c r="F612" s="122"/>
      <c r="G612" s="46">
        <v>0</v>
      </c>
      <c r="H612" s="121">
        <v>28648</v>
      </c>
      <c r="I612" s="46">
        <v>0</v>
      </c>
      <c r="J612" s="46">
        <v>0</v>
      </c>
      <c r="K612" s="109" t="s">
        <v>1495</v>
      </c>
      <c r="L612" s="109" t="s">
        <v>1496</v>
      </c>
    </row>
    <row r="613" spans="1:12" x14ac:dyDescent="0.25">
      <c r="A613" s="109" t="s">
        <v>1497</v>
      </c>
      <c r="B613" s="119">
        <v>44831</v>
      </c>
      <c r="C613" s="109"/>
      <c r="D613" s="109" t="s">
        <v>1494</v>
      </c>
      <c r="E613" s="109"/>
      <c r="F613" s="122"/>
      <c r="G613" s="46">
        <v>0</v>
      </c>
      <c r="H613" s="121">
        <v>25430</v>
      </c>
      <c r="I613" s="46">
        <v>0</v>
      </c>
      <c r="J613" s="46">
        <v>0</v>
      </c>
      <c r="K613" s="109" t="s">
        <v>1498</v>
      </c>
      <c r="L613" s="109" t="s">
        <v>1499</v>
      </c>
    </row>
    <row r="614" spans="1:12" x14ac:dyDescent="0.25">
      <c r="A614" s="109" t="s">
        <v>1500</v>
      </c>
      <c r="B614" s="119">
        <v>44831</v>
      </c>
      <c r="C614" s="109"/>
      <c r="D614" s="109" t="s">
        <v>1494</v>
      </c>
      <c r="E614" s="109"/>
      <c r="F614" s="122"/>
      <c r="G614" s="46">
        <v>0</v>
      </c>
      <c r="H614" s="121">
        <v>29381</v>
      </c>
      <c r="I614" s="46">
        <v>0</v>
      </c>
      <c r="J614" s="46">
        <v>0</v>
      </c>
      <c r="K614" s="109" t="s">
        <v>1501</v>
      </c>
      <c r="L614" s="109" t="s">
        <v>1502</v>
      </c>
    </row>
    <row r="615" spans="1:12" x14ac:dyDescent="0.25">
      <c r="A615" s="109" t="s">
        <v>1503</v>
      </c>
      <c r="B615" s="119">
        <v>44831</v>
      </c>
      <c r="C615" s="109"/>
      <c r="D615" s="109" t="s">
        <v>1494</v>
      </c>
      <c r="E615" s="109"/>
      <c r="F615" s="122"/>
      <c r="G615" s="46">
        <v>0</v>
      </c>
      <c r="H615" s="121">
        <v>182892</v>
      </c>
      <c r="I615" s="46">
        <v>0</v>
      </c>
      <c r="J615" s="46">
        <v>0</v>
      </c>
      <c r="K615" s="109" t="s">
        <v>1504</v>
      </c>
      <c r="L615" s="109" t="s">
        <v>1505</v>
      </c>
    </row>
    <row r="616" spans="1:12" x14ac:dyDescent="0.25">
      <c r="A616" s="109" t="s">
        <v>1506</v>
      </c>
      <c r="B616" s="119">
        <v>44831</v>
      </c>
      <c r="C616" s="109"/>
      <c r="D616" s="109" t="s">
        <v>1507</v>
      </c>
      <c r="E616" s="109"/>
      <c r="F616" s="122"/>
      <c r="G616" s="46">
        <v>0</v>
      </c>
      <c r="H616" s="121">
        <v>8640</v>
      </c>
      <c r="I616" s="46">
        <v>0</v>
      </c>
      <c r="J616" s="46">
        <v>0</v>
      </c>
      <c r="K616" s="109" t="s">
        <v>1508</v>
      </c>
      <c r="L616" s="109" t="s">
        <v>1509</v>
      </c>
    </row>
    <row r="617" spans="1:12" x14ac:dyDescent="0.25">
      <c r="A617" s="109" t="s">
        <v>1510</v>
      </c>
      <c r="B617" s="119">
        <v>44831</v>
      </c>
      <c r="C617" s="109"/>
      <c r="D617" s="109" t="s">
        <v>615</v>
      </c>
      <c r="E617" s="109"/>
      <c r="F617" s="122"/>
      <c r="G617" s="46">
        <v>0</v>
      </c>
      <c r="H617" s="125">
        <v>967</v>
      </c>
      <c r="I617" s="46">
        <v>0</v>
      </c>
      <c r="J617" s="46">
        <v>0</v>
      </c>
      <c r="K617" s="109" t="s">
        <v>1511</v>
      </c>
      <c r="L617" s="109" t="s">
        <v>1512</v>
      </c>
    </row>
    <row r="618" spans="1:12" x14ac:dyDescent="0.25">
      <c r="A618" s="109" t="s">
        <v>1513</v>
      </c>
      <c r="B618" s="119">
        <v>44832</v>
      </c>
      <c r="C618" s="109"/>
      <c r="D618" s="109" t="s">
        <v>631</v>
      </c>
      <c r="E618" s="109"/>
      <c r="F618" s="122"/>
      <c r="G618" s="46">
        <v>0</v>
      </c>
      <c r="H618" s="121">
        <v>24156</v>
      </c>
      <c r="I618" s="46">
        <v>0</v>
      </c>
      <c r="J618" s="46">
        <v>0</v>
      </c>
      <c r="K618" s="109" t="s">
        <v>1514</v>
      </c>
      <c r="L618" s="109" t="s">
        <v>1515</v>
      </c>
    </row>
    <row r="619" spans="1:12" x14ac:dyDescent="0.25">
      <c r="A619" s="109" t="s">
        <v>1513</v>
      </c>
      <c r="B619" s="119">
        <v>44832</v>
      </c>
      <c r="C619" s="109"/>
      <c r="D619" s="109" t="s">
        <v>631</v>
      </c>
      <c r="E619" s="109"/>
      <c r="F619" s="122"/>
      <c r="G619" s="46">
        <v>0</v>
      </c>
      <c r="H619" s="121">
        <v>16416</v>
      </c>
      <c r="I619" s="46">
        <v>0</v>
      </c>
      <c r="J619" s="46">
        <v>0</v>
      </c>
      <c r="K619" s="109" t="s">
        <v>1516</v>
      </c>
      <c r="L619" s="109" t="s">
        <v>1515</v>
      </c>
    </row>
    <row r="620" spans="1:12" x14ac:dyDescent="0.25">
      <c r="A620" s="109" t="s">
        <v>1513</v>
      </c>
      <c r="B620" s="119">
        <v>44832</v>
      </c>
      <c r="C620" s="109"/>
      <c r="D620" s="109" t="s">
        <v>631</v>
      </c>
      <c r="E620" s="109"/>
      <c r="F620" s="122"/>
      <c r="G620" s="46">
        <v>0</v>
      </c>
      <c r="H620" s="121">
        <v>9612</v>
      </c>
      <c r="I620" s="46">
        <v>0</v>
      </c>
      <c r="J620" s="46">
        <v>0</v>
      </c>
      <c r="K620" s="109" t="s">
        <v>1517</v>
      </c>
      <c r="L620" s="109" t="s">
        <v>1515</v>
      </c>
    </row>
    <row r="621" spans="1:12" x14ac:dyDescent="0.25">
      <c r="A621" s="109" t="s">
        <v>1518</v>
      </c>
      <c r="B621" s="119">
        <v>44832</v>
      </c>
      <c r="C621" s="109"/>
      <c r="D621" s="109" t="s">
        <v>1519</v>
      </c>
      <c r="E621" s="109"/>
      <c r="F621" s="122"/>
      <c r="G621" s="46">
        <v>0</v>
      </c>
      <c r="H621" s="125">
        <v>450</v>
      </c>
      <c r="I621" s="46">
        <v>0</v>
      </c>
      <c r="J621" s="46">
        <v>0</v>
      </c>
      <c r="K621" s="109" t="s">
        <v>1520</v>
      </c>
      <c r="L621" s="109" t="s">
        <v>1521</v>
      </c>
    </row>
    <row r="622" spans="1:12" x14ac:dyDescent="0.25">
      <c r="A622" s="109" t="s">
        <v>1522</v>
      </c>
      <c r="B622" s="119">
        <v>44832</v>
      </c>
      <c r="C622" s="109"/>
      <c r="D622" s="109" t="s">
        <v>355</v>
      </c>
      <c r="E622" s="109"/>
      <c r="F622" s="122"/>
      <c r="G622" s="46">
        <v>0</v>
      </c>
      <c r="H622" s="125">
        <v>643</v>
      </c>
      <c r="I622" s="46">
        <v>0</v>
      </c>
      <c r="J622" s="46">
        <v>0</v>
      </c>
      <c r="K622" s="109" t="s">
        <v>1523</v>
      </c>
      <c r="L622" s="109" t="s">
        <v>1524</v>
      </c>
    </row>
    <row r="623" spans="1:12" x14ac:dyDescent="0.25">
      <c r="A623" s="109" t="s">
        <v>1525</v>
      </c>
      <c r="B623" s="119">
        <v>44834</v>
      </c>
      <c r="C623" s="109"/>
      <c r="D623" s="109" t="s">
        <v>96</v>
      </c>
      <c r="E623" s="109"/>
      <c r="F623" s="122"/>
      <c r="G623" s="46">
        <v>0</v>
      </c>
      <c r="H623" s="125">
        <v>292</v>
      </c>
      <c r="I623" s="46">
        <v>0</v>
      </c>
      <c r="J623" s="46">
        <v>0</v>
      </c>
      <c r="K623" s="109" t="s">
        <v>1526</v>
      </c>
      <c r="L623" s="109" t="s">
        <v>1527</v>
      </c>
    </row>
    <row r="624" spans="1:12" x14ac:dyDescent="0.25">
      <c r="A624" s="109" t="s">
        <v>1525</v>
      </c>
      <c r="B624" s="119">
        <v>44834</v>
      </c>
      <c r="C624" s="109"/>
      <c r="D624" s="109" t="s">
        <v>96</v>
      </c>
      <c r="E624" s="109"/>
      <c r="F624" s="122"/>
      <c r="G624" s="46">
        <v>0</v>
      </c>
      <c r="H624" s="125">
        <v>342</v>
      </c>
      <c r="I624" s="46">
        <v>0</v>
      </c>
      <c r="J624" s="46">
        <v>0</v>
      </c>
      <c r="K624" s="109" t="s">
        <v>1528</v>
      </c>
      <c r="L624" s="109" t="s">
        <v>1527</v>
      </c>
    </row>
    <row r="625" spans="1:15" x14ac:dyDescent="0.25">
      <c r="A625" s="109" t="s">
        <v>1529</v>
      </c>
      <c r="B625" s="119">
        <v>44834</v>
      </c>
      <c r="C625" s="109"/>
      <c r="D625" s="109" t="s">
        <v>234</v>
      </c>
      <c r="E625" s="109"/>
      <c r="F625" s="122"/>
      <c r="G625" s="46">
        <v>0</v>
      </c>
      <c r="H625" s="125">
        <v>225</v>
      </c>
      <c r="I625" s="46">
        <v>0</v>
      </c>
      <c r="J625" s="46">
        <v>0</v>
      </c>
      <c r="K625" s="109" t="s">
        <v>1530</v>
      </c>
      <c r="L625" s="109" t="s">
        <v>1531</v>
      </c>
    </row>
    <row r="626" spans="1:15" x14ac:dyDescent="0.25">
      <c r="A626" s="109" t="s">
        <v>1532</v>
      </c>
      <c r="B626" s="119">
        <v>44834</v>
      </c>
      <c r="C626" s="109"/>
      <c r="D626" s="109" t="s">
        <v>246</v>
      </c>
      <c r="E626" s="109"/>
      <c r="F626" s="122"/>
      <c r="G626" s="46">
        <v>0</v>
      </c>
      <c r="H626" s="125">
        <v>64</v>
      </c>
      <c r="I626" s="46">
        <v>0</v>
      </c>
      <c r="J626" s="46">
        <v>0</v>
      </c>
      <c r="K626" s="109" t="s">
        <v>1533</v>
      </c>
      <c r="L626" s="109" t="s">
        <v>1534</v>
      </c>
    </row>
    <row r="627" spans="1:15" x14ac:dyDescent="0.25">
      <c r="A627" s="109" t="s">
        <v>1535</v>
      </c>
      <c r="B627" s="131">
        <v>44834</v>
      </c>
      <c r="C627" s="125"/>
      <c r="D627" s="125" t="s">
        <v>485</v>
      </c>
      <c r="E627" s="125"/>
      <c r="F627" s="125"/>
      <c r="G627" s="46">
        <v>0</v>
      </c>
      <c r="H627" s="125">
        <v>91</v>
      </c>
      <c r="I627" s="46">
        <v>0</v>
      </c>
      <c r="J627" s="46">
        <v>0</v>
      </c>
      <c r="K627" s="109" t="s">
        <v>1536</v>
      </c>
      <c r="L627" s="109" t="s">
        <v>1537</v>
      </c>
    </row>
    <row r="628" spans="1:15" x14ac:dyDescent="0.25">
      <c r="A628" s="109" t="s">
        <v>1538</v>
      </c>
      <c r="B628" s="144">
        <v>44834</v>
      </c>
      <c r="C628" s="120"/>
      <c r="D628" s="305" t="s">
        <v>300</v>
      </c>
      <c r="E628" s="306"/>
      <c r="F628" s="306"/>
      <c r="G628" s="202">
        <v>0</v>
      </c>
      <c r="H628" s="120">
        <v>208346</v>
      </c>
      <c r="I628" s="202">
        <v>0</v>
      </c>
      <c r="J628" s="202">
        <v>0</v>
      </c>
      <c r="K628" s="120"/>
      <c r="L628" s="120"/>
    </row>
    <row r="629" spans="1:15" x14ac:dyDescent="0.25">
      <c r="A629" s="128" t="s">
        <v>693</v>
      </c>
      <c r="B629" s="205">
        <v>44725</v>
      </c>
      <c r="C629" s="209"/>
      <c r="D629" s="128" t="s">
        <v>694</v>
      </c>
      <c r="E629" s="210"/>
      <c r="F629" s="128" t="s">
        <v>1080</v>
      </c>
      <c r="G629" s="208">
        <v>0</v>
      </c>
      <c r="H629" s="129">
        <v>3600</v>
      </c>
      <c r="I629" s="307">
        <v>0</v>
      </c>
      <c r="J629" s="46">
        <v>0</v>
      </c>
      <c r="K629" s="214">
        <v>0</v>
      </c>
      <c r="L629" s="109"/>
    </row>
    <row r="630" spans="1:15" x14ac:dyDescent="0.25">
      <c r="A630" s="125" t="s">
        <v>1539</v>
      </c>
      <c r="B630" s="308">
        <v>44833</v>
      </c>
      <c r="C630" s="309"/>
      <c r="D630" s="310" t="s">
        <v>1540</v>
      </c>
      <c r="E630" s="311"/>
      <c r="F630" s="125"/>
      <c r="G630" s="46">
        <v>0</v>
      </c>
      <c r="H630" s="312">
        <v>6000</v>
      </c>
      <c r="I630" s="307">
        <v>0</v>
      </c>
      <c r="J630" s="46">
        <v>0</v>
      </c>
      <c r="K630" s="214"/>
      <c r="L630" s="109"/>
    </row>
    <row r="631" spans="1:15" x14ac:dyDescent="0.25">
      <c r="A631" s="125" t="s">
        <v>1541</v>
      </c>
      <c r="B631" s="308">
        <v>44833</v>
      </c>
      <c r="C631" s="309"/>
      <c r="D631" s="310" t="s">
        <v>1540</v>
      </c>
      <c r="E631" s="311"/>
      <c r="F631" s="125"/>
      <c r="G631" s="46">
        <v>0</v>
      </c>
      <c r="H631" s="312">
        <v>1800</v>
      </c>
      <c r="I631" s="307">
        <v>0</v>
      </c>
      <c r="J631" s="46">
        <v>0</v>
      </c>
      <c r="K631" s="214"/>
      <c r="L631" s="109"/>
    </row>
    <row r="632" spans="1:15" x14ac:dyDescent="0.25">
      <c r="A632" s="125" t="s">
        <v>1542</v>
      </c>
      <c r="B632" s="308">
        <v>44833</v>
      </c>
      <c r="C632" s="309"/>
      <c r="D632" s="310" t="s">
        <v>1540</v>
      </c>
      <c r="E632" s="311"/>
      <c r="F632" s="125"/>
      <c r="G632" s="46">
        <v>0</v>
      </c>
      <c r="H632" s="312">
        <v>15149</v>
      </c>
      <c r="I632" s="307">
        <v>0</v>
      </c>
      <c r="J632" s="46">
        <v>0</v>
      </c>
      <c r="K632" s="214"/>
      <c r="L632" s="109"/>
    </row>
    <row r="633" spans="1:15" x14ac:dyDescent="0.25">
      <c r="A633" s="109" t="s">
        <v>1543</v>
      </c>
      <c r="B633" s="313" t="s">
        <v>1544</v>
      </c>
      <c r="C633" s="314">
        <v>44826</v>
      </c>
      <c r="D633" s="315" t="s">
        <v>1545</v>
      </c>
      <c r="E633" s="316"/>
      <c r="F633" s="317"/>
      <c r="G633" s="46">
        <v>0</v>
      </c>
      <c r="H633" s="235">
        <v>458</v>
      </c>
      <c r="I633" s="307">
        <v>0</v>
      </c>
      <c r="J633" s="46">
        <v>0</v>
      </c>
      <c r="K633" s="214"/>
      <c r="L633" s="109"/>
    </row>
    <row r="634" spans="1:15" x14ac:dyDescent="0.25">
      <c r="A634" s="317" t="s">
        <v>1546</v>
      </c>
      <c r="B634" s="188" t="s">
        <v>1547</v>
      </c>
      <c r="C634" s="309">
        <v>44828</v>
      </c>
      <c r="D634" s="188" t="s">
        <v>1548</v>
      </c>
      <c r="E634" s="318"/>
      <c r="F634" s="317"/>
      <c r="G634" s="46">
        <v>0</v>
      </c>
      <c r="H634" s="312">
        <v>983.43</v>
      </c>
      <c r="I634" s="307">
        <v>0</v>
      </c>
      <c r="J634" s="46">
        <v>0</v>
      </c>
      <c r="K634" s="214"/>
      <c r="L634" s="109"/>
    </row>
    <row r="635" spans="1:15" x14ac:dyDescent="0.25">
      <c r="A635" s="317" t="s">
        <v>1549</v>
      </c>
      <c r="B635" s="188" t="s">
        <v>1547</v>
      </c>
      <c r="C635" s="309">
        <v>44831</v>
      </c>
      <c r="D635" s="188" t="s">
        <v>1548</v>
      </c>
      <c r="E635" s="318"/>
      <c r="F635" s="317"/>
      <c r="G635" s="46">
        <v>0</v>
      </c>
      <c r="H635" s="312">
        <v>931.59</v>
      </c>
      <c r="I635" s="307">
        <v>0</v>
      </c>
      <c r="J635" s="46">
        <v>0</v>
      </c>
      <c r="K635" s="214"/>
      <c r="L635" s="109"/>
    </row>
    <row r="636" spans="1:15" x14ac:dyDescent="0.25">
      <c r="A636" s="128" t="s">
        <v>1550</v>
      </c>
      <c r="B636" s="205">
        <v>44762</v>
      </c>
      <c r="C636" s="128"/>
      <c r="D636" s="128" t="s">
        <v>485</v>
      </c>
      <c r="E636" s="128"/>
      <c r="F636" s="279" t="s">
        <v>1338</v>
      </c>
      <c r="G636" s="208">
        <v>0</v>
      </c>
      <c r="H636" s="170">
        <v>1282</v>
      </c>
      <c r="I636" s="307">
        <v>0</v>
      </c>
      <c r="J636" s="46">
        <v>0</v>
      </c>
      <c r="K636" s="214"/>
      <c r="L636" s="109"/>
    </row>
    <row r="637" spans="1:15" x14ac:dyDescent="0.25">
      <c r="A637" s="317" t="s">
        <v>1551</v>
      </c>
      <c r="B637" s="310" t="s">
        <v>1552</v>
      </c>
      <c r="C637" s="314">
        <v>44825</v>
      </c>
      <c r="D637" s="310" t="s">
        <v>1553</v>
      </c>
      <c r="E637" s="311"/>
      <c r="F637" s="317"/>
      <c r="G637" s="46">
        <v>0</v>
      </c>
      <c r="H637" s="319">
        <v>474</v>
      </c>
      <c r="I637" s="307">
        <v>0</v>
      </c>
      <c r="J637" s="46">
        <v>0</v>
      </c>
      <c r="K637" s="214"/>
      <c r="L637" s="109"/>
    </row>
    <row r="638" spans="1:15" x14ac:dyDescent="0.25">
      <c r="A638" s="317" t="s">
        <v>1554</v>
      </c>
      <c r="B638" s="131">
        <v>44834</v>
      </c>
      <c r="C638" s="109"/>
      <c r="D638" s="188" t="s">
        <v>1555</v>
      </c>
      <c r="E638" s="109"/>
      <c r="F638" s="109"/>
      <c r="G638" s="46">
        <v>0</v>
      </c>
      <c r="H638" s="125">
        <v>0</v>
      </c>
      <c r="I638" s="320">
        <v>1691.28</v>
      </c>
      <c r="J638" s="46">
        <v>0</v>
      </c>
      <c r="L638" s="188" t="s">
        <v>1556</v>
      </c>
      <c r="M638" s="204"/>
      <c r="N638" s="204"/>
      <c r="O638" s="204"/>
    </row>
    <row r="639" spans="1:15" x14ac:dyDescent="0.25">
      <c r="A639" s="317" t="s">
        <v>1557</v>
      </c>
      <c r="B639" s="131">
        <v>44834</v>
      </c>
      <c r="C639" s="109"/>
      <c r="D639" s="188" t="s">
        <v>1558</v>
      </c>
      <c r="E639" s="109"/>
      <c r="F639" s="109"/>
      <c r="G639" s="46">
        <v>0</v>
      </c>
      <c r="H639" s="125">
        <v>0</v>
      </c>
      <c r="I639" s="320">
        <v>117.53</v>
      </c>
      <c r="J639" s="46">
        <v>0</v>
      </c>
      <c r="L639" s="188" t="s">
        <v>1559</v>
      </c>
      <c r="M639" s="204"/>
      <c r="N639" s="204"/>
      <c r="O639" s="204"/>
    </row>
    <row r="640" spans="1:15" x14ac:dyDescent="0.25">
      <c r="A640" s="317" t="s">
        <v>1557</v>
      </c>
      <c r="B640" s="131">
        <v>44834</v>
      </c>
      <c r="C640" s="109"/>
      <c r="D640" s="188" t="s">
        <v>1558</v>
      </c>
      <c r="E640" s="109"/>
      <c r="F640" s="109"/>
      <c r="G640" s="46">
        <v>0</v>
      </c>
      <c r="H640" s="125">
        <v>0</v>
      </c>
      <c r="I640" s="320">
        <v>53.31</v>
      </c>
      <c r="J640" s="46">
        <v>0</v>
      </c>
      <c r="L640" s="188" t="s">
        <v>1560</v>
      </c>
      <c r="M640" s="204"/>
      <c r="N640" s="204"/>
      <c r="O640" s="204"/>
    </row>
    <row r="641" spans="1:15" x14ac:dyDescent="0.25">
      <c r="A641" s="317" t="s">
        <v>1557</v>
      </c>
      <c r="B641" s="131">
        <v>44834</v>
      </c>
      <c r="C641" s="109"/>
      <c r="D641" s="188" t="s">
        <v>1558</v>
      </c>
      <c r="E641" s="109"/>
      <c r="F641" s="109"/>
      <c r="G641" s="46">
        <v>0</v>
      </c>
      <c r="H641" s="125">
        <v>0</v>
      </c>
      <c r="I641" s="320">
        <v>76.19</v>
      </c>
      <c r="J641" s="46">
        <v>0</v>
      </c>
      <c r="L641" s="188" t="s">
        <v>1561</v>
      </c>
      <c r="M641" s="204"/>
      <c r="N641" s="204"/>
      <c r="O641" s="204"/>
    </row>
    <row r="642" spans="1:15" x14ac:dyDescent="0.25">
      <c r="A642" s="317" t="s">
        <v>1557</v>
      </c>
      <c r="B642" s="131">
        <v>44834</v>
      </c>
      <c r="C642" s="109"/>
      <c r="D642" s="188" t="s">
        <v>1558</v>
      </c>
      <c r="E642" s="109"/>
      <c r="F642" s="109"/>
      <c r="G642" s="46">
        <v>0</v>
      </c>
      <c r="H642" s="125">
        <v>0</v>
      </c>
      <c r="I642" s="320">
        <v>151.78</v>
      </c>
      <c r="J642" s="46">
        <v>0</v>
      </c>
      <c r="L642" s="188" t="s">
        <v>1562</v>
      </c>
      <c r="M642" s="204"/>
      <c r="N642" s="204"/>
      <c r="O642" s="204"/>
    </row>
    <row r="643" spans="1:15" x14ac:dyDescent="0.25">
      <c r="A643" s="317" t="s">
        <v>1563</v>
      </c>
      <c r="B643" s="131">
        <v>44834</v>
      </c>
      <c r="C643" s="109"/>
      <c r="D643" s="188" t="s">
        <v>1564</v>
      </c>
      <c r="E643" s="109"/>
      <c r="F643" s="109"/>
      <c r="G643" s="46">
        <v>0</v>
      </c>
      <c r="H643" s="125">
        <v>0</v>
      </c>
      <c r="I643" s="320">
        <v>4050</v>
      </c>
      <c r="J643" s="46">
        <v>0</v>
      </c>
      <c r="L643" s="188" t="s">
        <v>1565</v>
      </c>
      <c r="M643" s="204"/>
      <c r="N643" s="204"/>
      <c r="O643" s="204"/>
    </row>
    <row r="644" spans="1:15" x14ac:dyDescent="0.25">
      <c r="A644" s="317" t="s">
        <v>1557</v>
      </c>
      <c r="B644" s="131">
        <v>44834</v>
      </c>
      <c r="C644" s="109"/>
      <c r="D644" s="188" t="s">
        <v>1558</v>
      </c>
      <c r="E644" s="109"/>
      <c r="F644" s="109"/>
      <c r="G644" s="46">
        <v>0</v>
      </c>
      <c r="H644" s="125">
        <v>0</v>
      </c>
      <c r="I644" s="320">
        <v>152</v>
      </c>
      <c r="J644" s="46">
        <v>0</v>
      </c>
      <c r="L644" s="188" t="s">
        <v>1566</v>
      </c>
      <c r="M644" s="204"/>
      <c r="N644" s="204"/>
      <c r="O644" s="204"/>
    </row>
    <row r="645" spans="1:15" x14ac:dyDescent="0.25">
      <c r="A645" s="317" t="s">
        <v>1567</v>
      </c>
      <c r="B645" s="131">
        <v>44834</v>
      </c>
      <c r="C645" s="109"/>
      <c r="D645" s="321" t="s">
        <v>1568</v>
      </c>
      <c r="E645" s="109"/>
      <c r="F645" s="109"/>
      <c r="G645" s="46">
        <v>0</v>
      </c>
      <c r="H645" s="125">
        <v>0</v>
      </c>
      <c r="I645" s="320">
        <v>65</v>
      </c>
      <c r="J645" s="46">
        <v>0</v>
      </c>
      <c r="L645" s="321" t="s">
        <v>1569</v>
      </c>
      <c r="M645" s="204"/>
      <c r="N645" s="204"/>
      <c r="O645" s="204"/>
    </row>
    <row r="646" spans="1:15" x14ac:dyDescent="0.25">
      <c r="A646" s="317" t="s">
        <v>1570</v>
      </c>
      <c r="B646" s="131">
        <v>44834</v>
      </c>
      <c r="C646" s="109"/>
      <c r="D646" s="188" t="s">
        <v>1564</v>
      </c>
      <c r="E646" s="109"/>
      <c r="F646" s="109"/>
      <c r="G646" s="46">
        <v>0</v>
      </c>
      <c r="H646" s="125">
        <v>0</v>
      </c>
      <c r="I646" s="125">
        <v>39300</v>
      </c>
      <c r="J646" s="46">
        <v>0</v>
      </c>
      <c r="K646" s="109"/>
      <c r="L646" s="406" t="s">
        <v>1571</v>
      </c>
      <c r="M646" s="407"/>
      <c r="N646" s="407"/>
      <c r="O646" s="408"/>
    </row>
    <row r="647" spans="1:15" x14ac:dyDescent="0.25">
      <c r="A647" s="122" t="s">
        <v>1572</v>
      </c>
      <c r="B647" s="126">
        <v>44854</v>
      </c>
      <c r="C647" s="322"/>
      <c r="D647" s="323" t="s">
        <v>1573</v>
      </c>
      <c r="E647" s="322">
        <v>1670</v>
      </c>
      <c r="F647" s="279" t="s">
        <v>1574</v>
      </c>
      <c r="G647" s="127">
        <v>0</v>
      </c>
      <c r="H647" s="322">
        <v>0</v>
      </c>
      <c r="I647" s="125">
        <v>0</v>
      </c>
      <c r="J647" s="46">
        <v>0</v>
      </c>
      <c r="K647" s="120"/>
      <c r="L647" s="324"/>
      <c r="M647" s="325"/>
      <c r="N647" s="325"/>
      <c r="O647" s="325"/>
    </row>
    <row r="648" spans="1:15" x14ac:dyDescent="0.25">
      <c r="A648" s="409" t="s">
        <v>22</v>
      </c>
      <c r="B648" s="410"/>
      <c r="C648" s="410"/>
      <c r="D648" s="411"/>
      <c r="E648" s="160"/>
      <c r="F648" s="160"/>
      <c r="G648" s="161">
        <f>SUM(G551:G647)</f>
        <v>43481</v>
      </c>
      <c r="H648" s="162">
        <f>SUM(H551:H647)</f>
        <v>1480896.04</v>
      </c>
      <c r="I648" s="201">
        <f>SUM(I552:I647)</f>
        <v>254003.21999999997</v>
      </c>
      <c r="J648" s="105">
        <f>G648+H648-I648</f>
        <v>1270373.82</v>
      </c>
      <c r="K648" s="164"/>
      <c r="L648" s="165"/>
      <c r="M648" s="325"/>
      <c r="N648" s="325"/>
      <c r="O648" s="325"/>
    </row>
    <row r="649" spans="1:15" x14ac:dyDescent="0.25">
      <c r="A649" s="261"/>
      <c r="B649" s="262"/>
      <c r="C649" s="262"/>
      <c r="D649" s="120" t="s">
        <v>51</v>
      </c>
      <c r="E649" s="120"/>
      <c r="F649" s="161"/>
      <c r="G649" s="147">
        <v>1270374</v>
      </c>
      <c r="H649" s="162"/>
      <c r="I649" s="201"/>
      <c r="J649" s="120">
        <v>0</v>
      </c>
      <c r="K649" s="235"/>
      <c r="L649" s="266"/>
      <c r="M649" s="325"/>
      <c r="N649" s="325"/>
      <c r="O649" s="325"/>
    </row>
    <row r="650" spans="1:15" x14ac:dyDescent="0.25">
      <c r="A650" s="109" t="s">
        <v>1575</v>
      </c>
      <c r="B650" s="119">
        <v>44835</v>
      </c>
      <c r="C650" s="109"/>
      <c r="D650" s="109" t="s">
        <v>726</v>
      </c>
      <c r="E650" s="109"/>
      <c r="F650" s="109"/>
      <c r="G650" s="46">
        <v>0</v>
      </c>
      <c r="H650" s="123">
        <v>20898</v>
      </c>
      <c r="I650" s="109"/>
      <c r="J650" s="125">
        <v>0</v>
      </c>
      <c r="K650" s="109" t="s">
        <v>1576</v>
      </c>
      <c r="L650" s="109" t="s">
        <v>1577</v>
      </c>
    </row>
    <row r="651" spans="1:15" x14ac:dyDescent="0.25">
      <c r="A651" s="109" t="s">
        <v>1578</v>
      </c>
      <c r="B651" s="119">
        <v>44835</v>
      </c>
      <c r="C651" s="109"/>
      <c r="D651" s="109" t="s">
        <v>112</v>
      </c>
      <c r="E651" s="109"/>
      <c r="F651" s="109"/>
      <c r="G651" s="46">
        <v>0</v>
      </c>
      <c r="H651" s="125">
        <v>0</v>
      </c>
      <c r="I651" s="167">
        <v>6773.31</v>
      </c>
      <c r="J651" s="125">
        <v>0</v>
      </c>
      <c r="K651" s="109" t="s">
        <v>1579</v>
      </c>
      <c r="L651" s="109"/>
    </row>
    <row r="652" spans="1:15" x14ac:dyDescent="0.25">
      <c r="A652" s="109" t="s">
        <v>1580</v>
      </c>
      <c r="B652" s="119">
        <v>44835</v>
      </c>
      <c r="C652" s="109"/>
      <c r="D652" s="109" t="s">
        <v>104</v>
      </c>
      <c r="E652" s="109"/>
      <c r="F652" s="109"/>
      <c r="G652" s="46">
        <v>0</v>
      </c>
      <c r="H652" s="125">
        <v>0</v>
      </c>
      <c r="I652" s="167">
        <v>82049.22</v>
      </c>
      <c r="J652" s="125">
        <v>0</v>
      </c>
      <c r="K652" s="109" t="s">
        <v>1581</v>
      </c>
      <c r="L652" s="109"/>
    </row>
    <row r="653" spans="1:15" x14ac:dyDescent="0.25">
      <c r="A653" s="109" t="s">
        <v>1582</v>
      </c>
      <c r="B653" s="119">
        <v>44835</v>
      </c>
      <c r="C653" s="109"/>
      <c r="D653" s="109" t="s">
        <v>108</v>
      </c>
      <c r="E653" s="109"/>
      <c r="F653" s="109"/>
      <c r="G653" s="46">
        <v>0</v>
      </c>
      <c r="H653" s="125">
        <v>0</v>
      </c>
      <c r="I653" s="167">
        <v>14145.48</v>
      </c>
      <c r="J653" s="125">
        <v>0</v>
      </c>
      <c r="K653" s="109" t="s">
        <v>1583</v>
      </c>
      <c r="L653" s="109"/>
    </row>
    <row r="654" spans="1:15" x14ac:dyDescent="0.25">
      <c r="A654" s="109" t="s">
        <v>1584</v>
      </c>
      <c r="B654" s="119">
        <v>44835</v>
      </c>
      <c r="C654" s="109"/>
      <c r="D654" s="109" t="s">
        <v>93</v>
      </c>
      <c r="E654" s="109"/>
      <c r="F654" s="109"/>
      <c r="G654" s="46">
        <v>0</v>
      </c>
      <c r="H654" s="125">
        <v>0</v>
      </c>
      <c r="I654" s="167">
        <v>1587.24</v>
      </c>
      <c r="J654" s="125">
        <v>0</v>
      </c>
      <c r="K654" s="109" t="s">
        <v>1585</v>
      </c>
      <c r="L654" s="109"/>
    </row>
    <row r="655" spans="1:15" x14ac:dyDescent="0.25">
      <c r="A655" s="109" t="s">
        <v>1586</v>
      </c>
      <c r="B655" s="119">
        <v>44835</v>
      </c>
      <c r="C655" s="109"/>
      <c r="D655" s="109" t="s">
        <v>123</v>
      </c>
      <c r="E655" s="109"/>
      <c r="F655" s="109"/>
      <c r="G655" s="46">
        <v>0</v>
      </c>
      <c r="H655" s="125">
        <v>0</v>
      </c>
      <c r="I655" s="109">
        <v>876.96</v>
      </c>
      <c r="J655" s="125">
        <v>0</v>
      </c>
      <c r="K655" s="109" t="s">
        <v>1587</v>
      </c>
      <c r="L655" s="109"/>
    </row>
    <row r="656" spans="1:15" x14ac:dyDescent="0.25">
      <c r="A656" s="109" t="s">
        <v>1588</v>
      </c>
      <c r="B656" s="119">
        <v>44835</v>
      </c>
      <c r="C656" s="109"/>
      <c r="D656" s="109" t="s">
        <v>127</v>
      </c>
      <c r="E656" s="109"/>
      <c r="F656" s="109"/>
      <c r="G656" s="46">
        <v>0</v>
      </c>
      <c r="H656" s="125">
        <v>0</v>
      </c>
      <c r="I656" s="109">
        <v>876.96</v>
      </c>
      <c r="J656" s="125">
        <v>0</v>
      </c>
      <c r="K656" s="109" t="s">
        <v>1589</v>
      </c>
      <c r="L656" s="109"/>
    </row>
    <row r="657" spans="1:12" x14ac:dyDescent="0.25">
      <c r="A657" s="109" t="s">
        <v>1590</v>
      </c>
      <c r="B657" s="119">
        <v>44835</v>
      </c>
      <c r="C657" s="109"/>
      <c r="D657" s="109" t="s">
        <v>123</v>
      </c>
      <c r="E657" s="109"/>
      <c r="F657" s="109"/>
      <c r="G657" s="46">
        <v>0</v>
      </c>
      <c r="H657" s="125">
        <v>0</v>
      </c>
      <c r="I657" s="109">
        <v>598.95000000000005</v>
      </c>
      <c r="J657" s="125">
        <v>0</v>
      </c>
      <c r="K657" s="109" t="s">
        <v>1591</v>
      </c>
      <c r="L657" s="109"/>
    </row>
    <row r="658" spans="1:12" x14ac:dyDescent="0.25">
      <c r="A658" s="109" t="s">
        <v>1592</v>
      </c>
      <c r="B658" s="119">
        <v>44835</v>
      </c>
      <c r="C658" s="109"/>
      <c r="D658" s="109" t="s">
        <v>132</v>
      </c>
      <c r="E658" s="109"/>
      <c r="F658" s="109"/>
      <c r="G658" s="46">
        <v>0</v>
      </c>
      <c r="H658" s="125">
        <v>0</v>
      </c>
      <c r="I658" s="167">
        <v>7015.32</v>
      </c>
      <c r="J658" s="125">
        <v>0</v>
      </c>
      <c r="K658" s="109" t="s">
        <v>1593</v>
      </c>
      <c r="L658" s="109"/>
    </row>
    <row r="659" spans="1:12" x14ac:dyDescent="0.25">
      <c r="A659" s="109" t="s">
        <v>1594</v>
      </c>
      <c r="B659" s="119">
        <v>44835</v>
      </c>
      <c r="C659" s="109"/>
      <c r="D659" s="109" t="s">
        <v>141</v>
      </c>
      <c r="E659" s="109"/>
      <c r="F659" s="109"/>
      <c r="G659" s="46">
        <v>0</v>
      </c>
      <c r="H659" s="125">
        <v>0</v>
      </c>
      <c r="I659" s="167">
        <v>9342.9</v>
      </c>
      <c r="J659" s="125">
        <v>0</v>
      </c>
      <c r="K659" s="109" t="s">
        <v>1595</v>
      </c>
      <c r="L659" s="109"/>
    </row>
    <row r="660" spans="1:12" x14ac:dyDescent="0.25">
      <c r="A660" s="109" t="s">
        <v>1596</v>
      </c>
      <c r="B660" s="119">
        <v>44835</v>
      </c>
      <c r="C660" s="109"/>
      <c r="D660" s="109" t="s">
        <v>144</v>
      </c>
      <c r="E660" s="109"/>
      <c r="F660" s="109"/>
      <c r="G660" s="46">
        <v>0</v>
      </c>
      <c r="H660" s="125">
        <v>0</v>
      </c>
      <c r="I660" s="167">
        <v>44651.25</v>
      </c>
      <c r="J660" s="125">
        <v>0</v>
      </c>
      <c r="K660" s="109" t="s">
        <v>1597</v>
      </c>
      <c r="L660" s="109"/>
    </row>
    <row r="661" spans="1:12" x14ac:dyDescent="0.25">
      <c r="A661" s="109" t="s">
        <v>1598</v>
      </c>
      <c r="B661" s="119">
        <v>44835</v>
      </c>
      <c r="C661" s="109"/>
      <c r="D661" s="109" t="s">
        <v>147</v>
      </c>
      <c r="E661" s="109"/>
      <c r="F661" s="109"/>
      <c r="G661" s="46">
        <v>0</v>
      </c>
      <c r="H661" s="125">
        <v>0</v>
      </c>
      <c r="I661" s="167">
        <v>5346</v>
      </c>
      <c r="J661" s="125">
        <v>0</v>
      </c>
      <c r="K661" s="109" t="s">
        <v>1599</v>
      </c>
      <c r="L661" s="109"/>
    </row>
    <row r="662" spans="1:12" x14ac:dyDescent="0.25">
      <c r="A662" s="109" t="s">
        <v>1600</v>
      </c>
      <c r="B662" s="119">
        <v>44835</v>
      </c>
      <c r="C662" s="109"/>
      <c r="D662" s="109" t="s">
        <v>150</v>
      </c>
      <c r="E662" s="109"/>
      <c r="F662" s="109"/>
      <c r="G662" s="46">
        <v>0</v>
      </c>
      <c r="H662" s="125">
        <v>0</v>
      </c>
      <c r="I662" s="167">
        <v>1651.5</v>
      </c>
      <c r="J662" s="125">
        <v>0</v>
      </c>
      <c r="K662" s="109" t="s">
        <v>1601</v>
      </c>
      <c r="L662" s="109"/>
    </row>
    <row r="663" spans="1:12" x14ac:dyDescent="0.25">
      <c r="A663" s="109" t="s">
        <v>1602</v>
      </c>
      <c r="B663" s="119">
        <v>44835</v>
      </c>
      <c r="C663" s="109"/>
      <c r="D663" s="109" t="s">
        <v>147</v>
      </c>
      <c r="E663" s="109"/>
      <c r="F663" s="109"/>
      <c r="G663" s="46">
        <v>0</v>
      </c>
      <c r="H663" s="125">
        <v>0</v>
      </c>
      <c r="I663" s="167">
        <v>3693.6</v>
      </c>
      <c r="J663" s="125">
        <v>0</v>
      </c>
      <c r="K663" s="109" t="s">
        <v>1603</v>
      </c>
      <c r="L663" s="109"/>
    </row>
    <row r="664" spans="1:12" x14ac:dyDescent="0.25">
      <c r="A664" s="109" t="s">
        <v>1604</v>
      </c>
      <c r="B664" s="119">
        <v>44835</v>
      </c>
      <c r="C664" s="109"/>
      <c r="D664" s="109" t="s">
        <v>135</v>
      </c>
      <c r="E664" s="109"/>
      <c r="F664" s="109"/>
      <c r="G664" s="46">
        <v>0</v>
      </c>
      <c r="H664" s="125">
        <v>0</v>
      </c>
      <c r="I664" s="167">
        <v>2898</v>
      </c>
      <c r="J664" s="125">
        <v>0</v>
      </c>
      <c r="K664" s="109" t="s">
        <v>1605</v>
      </c>
      <c r="L664" s="109"/>
    </row>
    <row r="665" spans="1:12" x14ac:dyDescent="0.25">
      <c r="A665" s="109" t="s">
        <v>1606</v>
      </c>
      <c r="B665" s="119">
        <v>44835</v>
      </c>
      <c r="C665" s="109"/>
      <c r="D665" s="109" t="s">
        <v>593</v>
      </c>
      <c r="E665" s="109"/>
      <c r="F665" s="109"/>
      <c r="G665" s="46">
        <v>0</v>
      </c>
      <c r="H665" s="125">
        <v>0</v>
      </c>
      <c r="I665" s="167">
        <v>2700</v>
      </c>
      <c r="J665" s="125">
        <v>0</v>
      </c>
      <c r="K665" s="109" t="s">
        <v>1607</v>
      </c>
      <c r="L665" s="109"/>
    </row>
    <row r="666" spans="1:12" x14ac:dyDescent="0.25">
      <c r="A666" s="109" t="s">
        <v>1608</v>
      </c>
      <c r="B666" s="119">
        <v>44835</v>
      </c>
      <c r="C666" s="109"/>
      <c r="D666" s="109" t="s">
        <v>138</v>
      </c>
      <c r="E666" s="109"/>
      <c r="F666" s="109"/>
      <c r="G666" s="46">
        <v>0</v>
      </c>
      <c r="H666" s="125">
        <v>0</v>
      </c>
      <c r="I666" s="167">
        <v>5194.53</v>
      </c>
      <c r="J666" s="125">
        <v>0</v>
      </c>
      <c r="K666" s="109" t="s">
        <v>1609</v>
      </c>
      <c r="L666" s="109"/>
    </row>
    <row r="667" spans="1:12" x14ac:dyDescent="0.25">
      <c r="A667" s="109" t="s">
        <v>1610</v>
      </c>
      <c r="B667" s="119">
        <v>44835</v>
      </c>
      <c r="C667" s="109"/>
      <c r="D667" s="109" t="s">
        <v>118</v>
      </c>
      <c r="E667" s="109"/>
      <c r="F667" s="109"/>
      <c r="G667" s="46">
        <v>0</v>
      </c>
      <c r="H667" s="125">
        <v>0</v>
      </c>
      <c r="I667" s="167">
        <v>14157</v>
      </c>
      <c r="J667" s="125">
        <v>0</v>
      </c>
      <c r="K667" s="109" t="s">
        <v>1611</v>
      </c>
      <c r="L667" s="109"/>
    </row>
    <row r="668" spans="1:12" x14ac:dyDescent="0.25">
      <c r="A668" s="109" t="s">
        <v>1612</v>
      </c>
      <c r="B668" s="119">
        <v>44835</v>
      </c>
      <c r="C668" s="109"/>
      <c r="D668" s="109" t="s">
        <v>115</v>
      </c>
      <c r="E668" s="109"/>
      <c r="F668" s="109"/>
      <c r="G668" s="46">
        <v>0</v>
      </c>
      <c r="H668" s="125">
        <v>0</v>
      </c>
      <c r="I668" s="167">
        <v>1708.02</v>
      </c>
      <c r="J668" s="125">
        <v>0</v>
      </c>
      <c r="K668" s="109" t="s">
        <v>1613</v>
      </c>
      <c r="L668" s="109"/>
    </row>
    <row r="669" spans="1:12" x14ac:dyDescent="0.25">
      <c r="A669" s="130" t="s">
        <v>1614</v>
      </c>
      <c r="B669" s="216">
        <v>44837</v>
      </c>
      <c r="C669" s="133"/>
      <c r="D669" s="130" t="s">
        <v>262</v>
      </c>
      <c r="E669" s="130"/>
      <c r="F669" s="130"/>
      <c r="G669" s="127">
        <v>0</v>
      </c>
      <c r="H669" s="130">
        <v>697.25</v>
      </c>
      <c r="I669" s="130">
        <v>0</v>
      </c>
      <c r="J669" s="130">
        <v>0</v>
      </c>
      <c r="K669" s="130" t="s">
        <v>1615</v>
      </c>
      <c r="L669" s="130" t="s">
        <v>1616</v>
      </c>
    </row>
    <row r="670" spans="1:12" x14ac:dyDescent="0.25">
      <c r="A670" s="109" t="s">
        <v>1617</v>
      </c>
      <c r="B670" s="119">
        <v>44837</v>
      </c>
      <c r="C670" s="109"/>
      <c r="D670" s="109" t="s">
        <v>929</v>
      </c>
      <c r="E670" s="109"/>
      <c r="F670" s="109"/>
      <c r="G670" s="46">
        <v>0</v>
      </c>
      <c r="H670" s="125">
        <v>94</v>
      </c>
      <c r="I670" s="125">
        <v>0</v>
      </c>
      <c r="J670" s="125">
        <v>0</v>
      </c>
      <c r="K670" s="109" t="s">
        <v>1618</v>
      </c>
      <c r="L670" s="109" t="s">
        <v>1619</v>
      </c>
    </row>
    <row r="671" spans="1:12" x14ac:dyDescent="0.25">
      <c r="A671" s="109" t="s">
        <v>1620</v>
      </c>
      <c r="B671" s="119">
        <v>44837</v>
      </c>
      <c r="C671" s="109"/>
      <c r="D671" s="109" t="s">
        <v>254</v>
      </c>
      <c r="E671" s="109"/>
      <c r="F671" s="109"/>
      <c r="G671" s="46">
        <v>0</v>
      </c>
      <c r="H671" s="125">
        <v>306</v>
      </c>
      <c r="I671" s="125">
        <v>0</v>
      </c>
      <c r="J671" s="125">
        <v>0</v>
      </c>
      <c r="K671" s="109" t="s">
        <v>1621</v>
      </c>
      <c r="L671" s="109" t="s">
        <v>1622</v>
      </c>
    </row>
    <row r="672" spans="1:12" x14ac:dyDescent="0.25">
      <c r="A672" s="109" t="s">
        <v>1623</v>
      </c>
      <c r="B672" s="119">
        <v>44837</v>
      </c>
      <c r="C672" s="109"/>
      <c r="D672" s="109" t="s">
        <v>351</v>
      </c>
      <c r="E672" s="109"/>
      <c r="F672" s="109"/>
      <c r="G672" s="46">
        <v>0</v>
      </c>
      <c r="H672" s="125">
        <v>479</v>
      </c>
      <c r="I672" s="125">
        <v>0</v>
      </c>
      <c r="J672" s="125">
        <v>0</v>
      </c>
      <c r="K672" s="109" t="s">
        <v>1624</v>
      </c>
      <c r="L672" s="109" t="s">
        <v>1625</v>
      </c>
    </row>
    <row r="673" spans="1:12" x14ac:dyDescent="0.25">
      <c r="A673" s="109" t="s">
        <v>1626</v>
      </c>
      <c r="B673" s="119">
        <v>44837</v>
      </c>
      <c r="C673" s="109"/>
      <c r="D673" s="109" t="s">
        <v>89</v>
      </c>
      <c r="E673" s="109"/>
      <c r="F673" s="109"/>
      <c r="G673" s="46">
        <v>0</v>
      </c>
      <c r="H673" s="125">
        <v>140</v>
      </c>
      <c r="I673" s="125">
        <v>0</v>
      </c>
      <c r="J673" s="125">
        <v>0</v>
      </c>
      <c r="K673" s="109" t="s">
        <v>1627</v>
      </c>
      <c r="L673" s="109" t="s">
        <v>1628</v>
      </c>
    </row>
    <row r="674" spans="1:12" x14ac:dyDescent="0.25">
      <c r="A674" s="125" t="s">
        <v>1629</v>
      </c>
      <c r="B674" s="131">
        <v>44838</v>
      </c>
      <c r="C674" s="132"/>
      <c r="D674" s="125" t="s">
        <v>89</v>
      </c>
      <c r="E674" s="125"/>
      <c r="F674" s="125"/>
      <c r="G674" s="46">
        <v>0</v>
      </c>
      <c r="H674" s="125">
        <v>711.15</v>
      </c>
      <c r="I674" s="125">
        <v>0</v>
      </c>
      <c r="J674" s="125">
        <v>0</v>
      </c>
      <c r="K674" s="125" t="s">
        <v>1630</v>
      </c>
      <c r="L674" s="125" t="s">
        <v>1631</v>
      </c>
    </row>
    <row r="675" spans="1:12" x14ac:dyDescent="0.25">
      <c r="A675" s="109" t="s">
        <v>1632</v>
      </c>
      <c r="B675" s="119">
        <v>44841</v>
      </c>
      <c r="C675" s="109"/>
      <c r="D675" s="109" t="s">
        <v>1633</v>
      </c>
      <c r="E675" s="109"/>
      <c r="F675" s="109"/>
      <c r="G675" s="46">
        <v>0</v>
      </c>
      <c r="H675" s="125">
        <v>0</v>
      </c>
      <c r="I675" s="167">
        <v>5535</v>
      </c>
      <c r="J675" s="125">
        <v>0</v>
      </c>
      <c r="K675" s="109" t="s">
        <v>1634</v>
      </c>
      <c r="L675" s="109"/>
    </row>
    <row r="676" spans="1:12" x14ac:dyDescent="0.25">
      <c r="A676" s="109" t="s">
        <v>1635</v>
      </c>
      <c r="B676" s="119">
        <v>44842</v>
      </c>
      <c r="C676" s="109"/>
      <c r="D676" s="109" t="s">
        <v>726</v>
      </c>
      <c r="E676" s="109"/>
      <c r="F676" s="109"/>
      <c r="G676" s="46">
        <v>0</v>
      </c>
      <c r="H676" s="121">
        <v>24768</v>
      </c>
      <c r="I676" s="125">
        <v>0</v>
      </c>
      <c r="J676" s="125">
        <v>0</v>
      </c>
      <c r="K676" s="109" t="s">
        <v>1636</v>
      </c>
      <c r="L676" s="109" t="s">
        <v>1637</v>
      </c>
    </row>
    <row r="677" spans="1:12" x14ac:dyDescent="0.25">
      <c r="A677" s="109" t="s">
        <v>1638</v>
      </c>
      <c r="B677" s="119">
        <v>44842</v>
      </c>
      <c r="C677" s="109"/>
      <c r="D677" s="109" t="s">
        <v>96</v>
      </c>
      <c r="E677" s="109"/>
      <c r="F677" s="109"/>
      <c r="G677" s="46">
        <v>0</v>
      </c>
      <c r="H677" s="125">
        <v>175.5</v>
      </c>
      <c r="I677" s="125">
        <v>0</v>
      </c>
      <c r="J677" s="125">
        <v>0</v>
      </c>
      <c r="K677" s="109" t="s">
        <v>1639</v>
      </c>
      <c r="L677" s="109" t="s">
        <v>1640</v>
      </c>
    </row>
    <row r="678" spans="1:12" x14ac:dyDescent="0.25">
      <c r="A678" s="109" t="s">
        <v>1641</v>
      </c>
      <c r="B678" s="119">
        <v>44844</v>
      </c>
      <c r="C678" s="109"/>
      <c r="D678" s="109" t="s">
        <v>144</v>
      </c>
      <c r="E678" s="109"/>
      <c r="F678" s="109"/>
      <c r="G678" s="46">
        <v>0</v>
      </c>
      <c r="H678" s="125">
        <v>0</v>
      </c>
      <c r="I678" s="109">
        <v>478.8</v>
      </c>
      <c r="J678" s="125">
        <v>0</v>
      </c>
      <c r="K678" s="109" t="s">
        <v>1642</v>
      </c>
      <c r="L678" s="109"/>
    </row>
    <row r="679" spans="1:12" x14ac:dyDescent="0.25">
      <c r="A679" s="109" t="s">
        <v>1643</v>
      </c>
      <c r="B679" s="119">
        <v>44844</v>
      </c>
      <c r="C679" s="109"/>
      <c r="D679" s="109" t="s">
        <v>144</v>
      </c>
      <c r="E679" s="109"/>
      <c r="F679" s="109"/>
      <c r="G679" s="46">
        <v>0</v>
      </c>
      <c r="H679" s="125">
        <v>0</v>
      </c>
      <c r="I679" s="109">
        <v>306</v>
      </c>
      <c r="J679" s="125">
        <v>0</v>
      </c>
      <c r="K679" s="109" t="s">
        <v>1644</v>
      </c>
      <c r="L679" s="109"/>
    </row>
    <row r="680" spans="1:12" x14ac:dyDescent="0.25">
      <c r="A680" s="125" t="s">
        <v>1645</v>
      </c>
      <c r="B680" s="131">
        <v>44849</v>
      </c>
      <c r="C680" s="132"/>
      <c r="D680" s="125" t="s">
        <v>1646</v>
      </c>
      <c r="E680" s="125"/>
      <c r="F680" s="125"/>
      <c r="G680" s="46">
        <v>0</v>
      </c>
      <c r="H680" s="125">
        <v>541</v>
      </c>
      <c r="I680" s="125">
        <v>0</v>
      </c>
      <c r="J680" s="125">
        <v>0</v>
      </c>
      <c r="K680" s="125" t="s">
        <v>1647</v>
      </c>
      <c r="L680" s="125" t="s">
        <v>1648</v>
      </c>
    </row>
    <row r="681" spans="1:12" x14ac:dyDescent="0.25">
      <c r="A681" s="125" t="s">
        <v>1649</v>
      </c>
      <c r="B681" s="131">
        <v>44849</v>
      </c>
      <c r="C681" s="132"/>
      <c r="D681" s="125" t="s">
        <v>694</v>
      </c>
      <c r="E681" s="125"/>
      <c r="F681" s="125"/>
      <c r="G681" s="46">
        <v>0</v>
      </c>
      <c r="H681" s="121">
        <v>4535</v>
      </c>
      <c r="I681" s="125">
        <v>0</v>
      </c>
      <c r="J681" s="125">
        <v>0</v>
      </c>
      <c r="K681" s="125" t="s">
        <v>1650</v>
      </c>
      <c r="L681" s="125" t="s">
        <v>1651</v>
      </c>
    </row>
    <row r="682" spans="1:12" x14ac:dyDescent="0.25">
      <c r="A682" s="109" t="s">
        <v>1652</v>
      </c>
      <c r="B682" s="119">
        <v>44849</v>
      </c>
      <c r="C682" s="109"/>
      <c r="D682" s="109" t="s">
        <v>485</v>
      </c>
      <c r="E682" s="109"/>
      <c r="F682" s="109"/>
      <c r="G682" s="46">
        <v>0</v>
      </c>
      <c r="H682" s="121">
        <v>1986</v>
      </c>
      <c r="I682" s="125">
        <v>0</v>
      </c>
      <c r="J682" s="125">
        <v>0</v>
      </c>
      <c r="K682" s="109" t="s">
        <v>1653</v>
      </c>
      <c r="L682" s="109" t="s">
        <v>1654</v>
      </c>
    </row>
    <row r="683" spans="1:12" x14ac:dyDescent="0.25">
      <c r="A683" s="109" t="s">
        <v>1655</v>
      </c>
      <c r="B683" s="119">
        <v>44849</v>
      </c>
      <c r="C683" s="109"/>
      <c r="D683" s="109" t="s">
        <v>485</v>
      </c>
      <c r="E683" s="109"/>
      <c r="F683" s="109"/>
      <c r="G683" s="46">
        <v>0</v>
      </c>
      <c r="H683" s="121">
        <v>1776</v>
      </c>
      <c r="I683" s="125">
        <v>0</v>
      </c>
      <c r="J683" s="125">
        <v>0</v>
      </c>
      <c r="K683" s="109" t="s">
        <v>1656</v>
      </c>
      <c r="L683" s="109" t="s">
        <v>1657</v>
      </c>
    </row>
    <row r="684" spans="1:12" x14ac:dyDescent="0.25">
      <c r="A684" s="109" t="s">
        <v>1658</v>
      </c>
      <c r="B684" s="119">
        <v>44849</v>
      </c>
      <c r="C684" s="109"/>
      <c r="D684" s="109" t="s">
        <v>485</v>
      </c>
      <c r="E684" s="109"/>
      <c r="F684" s="109"/>
      <c r="G684" s="46">
        <v>0</v>
      </c>
      <c r="H684" s="121">
        <v>1658</v>
      </c>
      <c r="I684" s="125">
        <v>0</v>
      </c>
      <c r="J684" s="125">
        <v>0</v>
      </c>
      <c r="K684" s="109" t="s">
        <v>1659</v>
      </c>
      <c r="L684" s="109" t="s">
        <v>1660</v>
      </c>
    </row>
    <row r="685" spans="1:12" x14ac:dyDescent="0.25">
      <c r="A685" s="125" t="s">
        <v>1661</v>
      </c>
      <c r="B685" s="131">
        <v>44849</v>
      </c>
      <c r="C685" s="326"/>
      <c r="D685" s="125" t="s">
        <v>485</v>
      </c>
      <c r="E685" s="125"/>
      <c r="F685" s="125"/>
      <c r="G685" s="46">
        <v>0</v>
      </c>
      <c r="H685" s="125">
        <v>351</v>
      </c>
      <c r="I685" s="125">
        <v>0</v>
      </c>
      <c r="J685" s="125">
        <v>0</v>
      </c>
      <c r="K685" s="125" t="s">
        <v>1662</v>
      </c>
      <c r="L685" s="125" t="s">
        <v>1663</v>
      </c>
    </row>
    <row r="686" spans="1:12" x14ac:dyDescent="0.25">
      <c r="A686" s="109" t="s">
        <v>1664</v>
      </c>
      <c r="B686" s="119">
        <v>44849</v>
      </c>
      <c r="C686" s="109"/>
      <c r="D686" s="109" t="s">
        <v>485</v>
      </c>
      <c r="E686" s="109"/>
      <c r="F686" s="109"/>
      <c r="G686" s="46">
        <v>0</v>
      </c>
      <c r="H686" s="125">
        <v>279</v>
      </c>
      <c r="I686" s="125">
        <v>0</v>
      </c>
      <c r="J686" s="125">
        <v>0</v>
      </c>
      <c r="K686" s="109" t="s">
        <v>1665</v>
      </c>
      <c r="L686" s="109" t="s">
        <v>1666</v>
      </c>
    </row>
    <row r="687" spans="1:12" x14ac:dyDescent="0.25">
      <c r="A687" s="125" t="s">
        <v>1667</v>
      </c>
      <c r="B687" s="131">
        <v>44849</v>
      </c>
      <c r="C687" s="133"/>
      <c r="D687" s="125" t="s">
        <v>485</v>
      </c>
      <c r="E687" s="125"/>
      <c r="F687" s="125"/>
      <c r="G687" s="46">
        <v>0</v>
      </c>
      <c r="H687" s="125">
        <v>258.5</v>
      </c>
      <c r="I687" s="125">
        <v>0</v>
      </c>
      <c r="J687" s="125">
        <v>0</v>
      </c>
      <c r="K687" s="125" t="s">
        <v>1668</v>
      </c>
      <c r="L687" s="125" t="s">
        <v>1669</v>
      </c>
    </row>
    <row r="688" spans="1:12" x14ac:dyDescent="0.25">
      <c r="A688" s="109" t="s">
        <v>1670</v>
      </c>
      <c r="B688" s="119">
        <v>44851</v>
      </c>
      <c r="C688" s="109"/>
      <c r="D688" s="109" t="s">
        <v>485</v>
      </c>
      <c r="E688" s="109"/>
      <c r="F688" s="109"/>
      <c r="G688" s="46">
        <v>0</v>
      </c>
      <c r="H688" s="125">
        <v>116</v>
      </c>
      <c r="I688" s="125">
        <v>0</v>
      </c>
      <c r="J688" s="125">
        <v>0</v>
      </c>
      <c r="K688" s="109" t="s">
        <v>1671</v>
      </c>
      <c r="L688" s="109" t="s">
        <v>1672</v>
      </c>
    </row>
    <row r="689" spans="1:12" x14ac:dyDescent="0.25">
      <c r="A689" s="125" t="s">
        <v>1673</v>
      </c>
      <c r="B689" s="131">
        <v>44852</v>
      </c>
      <c r="C689" s="132"/>
      <c r="D689" s="125" t="s">
        <v>1674</v>
      </c>
      <c r="E689" s="125"/>
      <c r="F689" s="125"/>
      <c r="G689" s="46">
        <v>0</v>
      </c>
      <c r="H689" s="125">
        <v>407</v>
      </c>
      <c r="I689" s="125">
        <v>0</v>
      </c>
      <c r="J689" s="125">
        <v>0</v>
      </c>
      <c r="K689" s="125" t="s">
        <v>1675</v>
      </c>
      <c r="L689" s="125" t="s">
        <v>1676</v>
      </c>
    </row>
    <row r="690" spans="1:12" x14ac:dyDescent="0.25">
      <c r="A690" s="125" t="s">
        <v>1677</v>
      </c>
      <c r="B690" s="131">
        <v>44854</v>
      </c>
      <c r="C690" s="326"/>
      <c r="D690" s="125" t="s">
        <v>485</v>
      </c>
      <c r="E690" s="125"/>
      <c r="F690" s="125"/>
      <c r="G690" s="46">
        <v>0</v>
      </c>
      <c r="H690" s="125">
        <v>59</v>
      </c>
      <c r="I690" s="125">
        <v>0</v>
      </c>
      <c r="J690" s="125">
        <v>0</v>
      </c>
      <c r="K690" s="125" t="s">
        <v>1678</v>
      </c>
      <c r="L690" s="125" t="s">
        <v>1679</v>
      </c>
    </row>
    <row r="691" spans="1:12" x14ac:dyDescent="0.25">
      <c r="A691" s="125" t="s">
        <v>1680</v>
      </c>
      <c r="B691" s="131">
        <v>44853</v>
      </c>
      <c r="C691" s="125"/>
      <c r="D691" s="125" t="s">
        <v>229</v>
      </c>
      <c r="E691" s="125"/>
      <c r="F691" s="125"/>
      <c r="G691" s="46">
        <v>0</v>
      </c>
      <c r="H691" s="121">
        <v>3982</v>
      </c>
      <c r="I691" s="125">
        <v>0</v>
      </c>
      <c r="J691" s="125">
        <v>0</v>
      </c>
      <c r="K691" s="125" t="s">
        <v>1681</v>
      </c>
      <c r="L691" s="125" t="s">
        <v>1682</v>
      </c>
    </row>
    <row r="692" spans="1:12" x14ac:dyDescent="0.25">
      <c r="A692" s="125" t="s">
        <v>1680</v>
      </c>
      <c r="B692" s="131">
        <v>44853</v>
      </c>
      <c r="C692" s="125"/>
      <c r="D692" s="125" t="s">
        <v>229</v>
      </c>
      <c r="E692" s="125"/>
      <c r="F692" s="125"/>
      <c r="G692" s="46">
        <v>0</v>
      </c>
      <c r="H692" s="121">
        <v>45568</v>
      </c>
      <c r="I692" s="125">
        <v>0</v>
      </c>
      <c r="J692" s="125">
        <v>0</v>
      </c>
      <c r="K692" s="125" t="s">
        <v>1683</v>
      </c>
      <c r="L692" s="125" t="s">
        <v>1682</v>
      </c>
    </row>
    <row r="693" spans="1:12" x14ac:dyDescent="0.25">
      <c r="A693" s="125" t="s">
        <v>1680</v>
      </c>
      <c r="B693" s="131">
        <v>44853</v>
      </c>
      <c r="C693" s="125"/>
      <c r="D693" s="125" t="s">
        <v>229</v>
      </c>
      <c r="E693" s="125"/>
      <c r="F693" s="125"/>
      <c r="G693" s="46">
        <v>0</v>
      </c>
      <c r="H693" s="121">
        <v>3305</v>
      </c>
      <c r="I693" s="125">
        <v>0</v>
      </c>
      <c r="J693" s="125">
        <v>0</v>
      </c>
      <c r="K693" s="125" t="s">
        <v>1684</v>
      </c>
      <c r="L693" s="125" t="s">
        <v>1682</v>
      </c>
    </row>
    <row r="694" spans="1:12" x14ac:dyDescent="0.25">
      <c r="A694" s="125" t="s">
        <v>1680</v>
      </c>
      <c r="B694" s="131">
        <v>44853</v>
      </c>
      <c r="C694" s="125"/>
      <c r="D694" s="125" t="s">
        <v>229</v>
      </c>
      <c r="E694" s="125"/>
      <c r="F694" s="125"/>
      <c r="G694" s="46">
        <v>0</v>
      </c>
      <c r="H694" s="125">
        <v>230</v>
      </c>
      <c r="I694" s="125">
        <v>0</v>
      </c>
      <c r="J694" s="125">
        <v>0</v>
      </c>
      <c r="K694" s="125" t="s">
        <v>1685</v>
      </c>
      <c r="L694" s="125" t="s">
        <v>1682</v>
      </c>
    </row>
    <row r="695" spans="1:12" x14ac:dyDescent="0.25">
      <c r="A695" s="125" t="s">
        <v>1686</v>
      </c>
      <c r="B695" s="131">
        <v>44853</v>
      </c>
      <c r="C695" s="125"/>
      <c r="D695" s="125" t="s">
        <v>229</v>
      </c>
      <c r="E695" s="125"/>
      <c r="F695" s="125"/>
      <c r="G695" s="46">
        <v>0</v>
      </c>
      <c r="H695" s="121">
        <v>3101</v>
      </c>
      <c r="I695" s="125">
        <v>0</v>
      </c>
      <c r="J695" s="125">
        <v>0</v>
      </c>
      <c r="K695" s="125" t="s">
        <v>1687</v>
      </c>
      <c r="L695" s="125" t="s">
        <v>1688</v>
      </c>
    </row>
    <row r="696" spans="1:12" x14ac:dyDescent="0.25">
      <c r="A696" s="125" t="s">
        <v>1686</v>
      </c>
      <c r="B696" s="131">
        <v>44853</v>
      </c>
      <c r="C696" s="125"/>
      <c r="D696" s="125" t="s">
        <v>229</v>
      </c>
      <c r="E696" s="125"/>
      <c r="F696" s="125"/>
      <c r="G696" s="46">
        <v>0</v>
      </c>
      <c r="H696" s="125">
        <v>13</v>
      </c>
      <c r="I696" s="125">
        <v>0</v>
      </c>
      <c r="J696" s="125">
        <v>0</v>
      </c>
      <c r="K696" s="125" t="s">
        <v>1689</v>
      </c>
      <c r="L696" s="125" t="s">
        <v>1688</v>
      </c>
    </row>
    <row r="697" spans="1:12" x14ac:dyDescent="0.25">
      <c r="A697" s="125" t="s">
        <v>1686</v>
      </c>
      <c r="B697" s="131">
        <v>44853</v>
      </c>
      <c r="C697" s="125"/>
      <c r="D697" s="125" t="s">
        <v>229</v>
      </c>
      <c r="E697" s="125"/>
      <c r="F697" s="125"/>
      <c r="G697" s="46">
        <v>0</v>
      </c>
      <c r="H697" s="125">
        <v>180</v>
      </c>
      <c r="I697" s="125">
        <v>0</v>
      </c>
      <c r="J697" s="125">
        <v>0</v>
      </c>
      <c r="K697" s="125" t="s">
        <v>1690</v>
      </c>
      <c r="L697" s="125" t="s">
        <v>1688</v>
      </c>
    </row>
    <row r="698" spans="1:12" x14ac:dyDescent="0.25">
      <c r="A698" s="327" t="s">
        <v>1691</v>
      </c>
      <c r="B698" s="328">
        <v>44849</v>
      </c>
      <c r="C698" s="326"/>
      <c r="D698" s="224" t="s">
        <v>532</v>
      </c>
      <c r="E698" s="329"/>
      <c r="F698" s="327"/>
      <c r="G698" s="46">
        <v>0</v>
      </c>
      <c r="H698" s="330">
        <v>94</v>
      </c>
      <c r="I698" s="46">
        <v>0</v>
      </c>
      <c r="J698" s="46">
        <v>0</v>
      </c>
      <c r="K698" s="204"/>
      <c r="L698" s="204"/>
    </row>
    <row r="699" spans="1:12" x14ac:dyDescent="0.25">
      <c r="A699" s="125" t="s">
        <v>1692</v>
      </c>
      <c r="B699" s="131">
        <v>44854</v>
      </c>
      <c r="C699" s="125"/>
      <c r="D699" s="125" t="s">
        <v>229</v>
      </c>
      <c r="E699" s="125"/>
      <c r="F699" s="125"/>
      <c r="G699" s="46">
        <v>0</v>
      </c>
      <c r="H699" s="125">
        <v>0</v>
      </c>
      <c r="I699" s="121">
        <v>3305.25</v>
      </c>
      <c r="J699" s="125">
        <v>0</v>
      </c>
      <c r="K699" s="125" t="s">
        <v>1693</v>
      </c>
      <c r="L699" s="125" t="s">
        <v>1694</v>
      </c>
    </row>
    <row r="700" spans="1:12" x14ac:dyDescent="0.25">
      <c r="A700" s="327" t="s">
        <v>1695</v>
      </c>
      <c r="B700" s="328">
        <v>44865</v>
      </c>
      <c r="C700" s="331"/>
      <c r="D700" s="310" t="s">
        <v>1696</v>
      </c>
      <c r="E700" s="327"/>
      <c r="F700" s="327"/>
      <c r="G700" s="46">
        <v>0</v>
      </c>
      <c r="H700" s="332">
        <v>183</v>
      </c>
      <c r="I700" s="46">
        <v>0</v>
      </c>
      <c r="J700" s="46">
        <v>0</v>
      </c>
      <c r="K700" s="125"/>
      <c r="L700" s="125"/>
    </row>
    <row r="701" spans="1:12" x14ac:dyDescent="0.25">
      <c r="A701" s="317" t="s">
        <v>1697</v>
      </c>
      <c r="B701" s="131">
        <v>44865</v>
      </c>
      <c r="C701" s="331"/>
      <c r="D701" s="333" t="s">
        <v>1698</v>
      </c>
      <c r="E701" s="334"/>
      <c r="F701" s="334"/>
      <c r="G701" s="46">
        <v>0</v>
      </c>
      <c r="H701" s="335">
        <v>405</v>
      </c>
      <c r="I701" s="46">
        <v>0</v>
      </c>
      <c r="J701" s="46">
        <v>0</v>
      </c>
      <c r="K701" s="125"/>
      <c r="L701" s="125"/>
    </row>
    <row r="702" spans="1:12" x14ac:dyDescent="0.25">
      <c r="A702" s="130" t="s">
        <v>1699</v>
      </c>
      <c r="B702" s="216">
        <v>44865</v>
      </c>
      <c r="C702" s="336">
        <v>44866</v>
      </c>
      <c r="D702" s="337" t="s">
        <v>1700</v>
      </c>
      <c r="E702" s="338">
        <v>1909</v>
      </c>
      <c r="F702" s="339">
        <v>0</v>
      </c>
      <c r="G702" s="340">
        <v>0</v>
      </c>
      <c r="H702" s="341">
        <v>0</v>
      </c>
      <c r="I702" s="340">
        <v>0</v>
      </c>
      <c r="J702" s="340">
        <v>0</v>
      </c>
      <c r="K702" s="130"/>
      <c r="L702" s="130"/>
    </row>
    <row r="703" spans="1:12" x14ac:dyDescent="0.25">
      <c r="A703" s="317" t="s">
        <v>1701</v>
      </c>
      <c r="B703" s="131">
        <v>44865</v>
      </c>
      <c r="C703" s="125"/>
      <c r="D703" s="125" t="s">
        <v>1702</v>
      </c>
      <c r="E703" s="125"/>
      <c r="F703" s="125"/>
      <c r="G703" s="46">
        <v>0</v>
      </c>
      <c r="H703" s="125">
        <v>0</v>
      </c>
      <c r="I703" s="121">
        <v>289</v>
      </c>
      <c r="J703" s="125">
        <v>0</v>
      </c>
      <c r="K703" s="125"/>
      <c r="L703" s="125" t="s">
        <v>1703</v>
      </c>
    </row>
    <row r="704" spans="1:12" x14ac:dyDescent="0.25">
      <c r="A704" s="109" t="s">
        <v>1704</v>
      </c>
      <c r="B704" s="119">
        <v>44854</v>
      </c>
      <c r="C704" s="109"/>
      <c r="D704" s="109" t="s">
        <v>1079</v>
      </c>
      <c r="E704" s="109"/>
      <c r="F704" s="109"/>
      <c r="G704" s="46">
        <v>0</v>
      </c>
      <c r="H704" s="125">
        <v>151</v>
      </c>
      <c r="I704" s="125">
        <v>0</v>
      </c>
      <c r="J704" s="125">
        <v>0</v>
      </c>
      <c r="K704" s="109" t="s">
        <v>1705</v>
      </c>
      <c r="L704" s="109" t="s">
        <v>1706</v>
      </c>
    </row>
    <row r="705" spans="1:12" x14ac:dyDescent="0.25">
      <c r="A705" s="128" t="s">
        <v>1572</v>
      </c>
      <c r="B705" s="205">
        <v>44854</v>
      </c>
      <c r="C705" s="342">
        <v>44805</v>
      </c>
      <c r="D705" s="128" t="s">
        <v>190</v>
      </c>
      <c r="E705" s="128" t="s">
        <v>189</v>
      </c>
      <c r="F705" s="128">
        <v>1670</v>
      </c>
      <c r="G705" s="208">
        <v>0</v>
      </c>
      <c r="H705" s="129">
        <v>0</v>
      </c>
      <c r="I705" s="128">
        <v>0</v>
      </c>
      <c r="J705" s="128">
        <v>0</v>
      </c>
      <c r="K705" s="128" t="s">
        <v>1707</v>
      </c>
      <c r="L705" s="120" t="s">
        <v>1708</v>
      </c>
    </row>
    <row r="706" spans="1:12" x14ac:dyDescent="0.25">
      <c r="A706" s="343" t="s">
        <v>1709</v>
      </c>
      <c r="B706" s="216">
        <v>44865</v>
      </c>
      <c r="C706" s="122"/>
      <c r="D706" s="173" t="s">
        <v>300</v>
      </c>
      <c r="E706" s="219"/>
      <c r="F706" s="122"/>
      <c r="G706" s="127">
        <v>0</v>
      </c>
      <c r="H706" s="344">
        <v>211586</v>
      </c>
      <c r="I706" s="130">
        <v>0</v>
      </c>
      <c r="J706" s="130">
        <v>0</v>
      </c>
      <c r="K706" s="122" t="s">
        <v>1707</v>
      </c>
      <c r="L706" s="109"/>
    </row>
    <row r="707" spans="1:12" x14ac:dyDescent="0.25">
      <c r="A707" s="317" t="s">
        <v>1710</v>
      </c>
      <c r="B707" s="119">
        <v>44865</v>
      </c>
      <c r="C707" s="168"/>
      <c r="D707" s="109" t="s">
        <v>1711</v>
      </c>
      <c r="E707" s="109"/>
      <c r="F707" s="109"/>
      <c r="G707" s="46">
        <v>0</v>
      </c>
      <c r="H707" s="125">
        <v>0</v>
      </c>
      <c r="I707" s="167">
        <v>425</v>
      </c>
      <c r="J707" s="125">
        <v>0</v>
      </c>
      <c r="K707" s="109"/>
      <c r="L707" s="109"/>
    </row>
    <row r="708" spans="1:12" x14ac:dyDescent="0.25">
      <c r="A708" s="317" t="s">
        <v>1712</v>
      </c>
      <c r="B708" s="119">
        <v>44865</v>
      </c>
      <c r="C708" s="168"/>
      <c r="D708" s="109" t="s">
        <v>1713</v>
      </c>
      <c r="E708" s="109"/>
      <c r="F708" s="109"/>
      <c r="G708" s="46">
        <v>0</v>
      </c>
      <c r="H708" s="125">
        <v>425</v>
      </c>
      <c r="I708" s="125">
        <v>0</v>
      </c>
      <c r="J708" s="125">
        <v>0</v>
      </c>
      <c r="K708" s="109"/>
      <c r="L708" s="109"/>
    </row>
    <row r="709" spans="1:12" x14ac:dyDescent="0.25">
      <c r="A709" s="109" t="s">
        <v>1714</v>
      </c>
      <c r="B709" s="119">
        <v>44862</v>
      </c>
      <c r="C709" s="168"/>
      <c r="D709" s="345" t="s">
        <v>726</v>
      </c>
      <c r="E709" s="345"/>
      <c r="F709" s="345"/>
      <c r="G709" s="46">
        <v>0</v>
      </c>
      <c r="H709" s="237">
        <v>34830</v>
      </c>
      <c r="I709" s="125">
        <v>0</v>
      </c>
      <c r="J709" s="125">
        <v>0</v>
      </c>
      <c r="K709" s="168"/>
      <c r="L709" s="168"/>
    </row>
    <row r="710" spans="1:12" x14ac:dyDescent="0.25">
      <c r="A710" s="109" t="s">
        <v>1715</v>
      </c>
      <c r="B710" s="119">
        <v>44862</v>
      </c>
      <c r="C710" s="168"/>
      <c r="D710" s="345" t="s">
        <v>726</v>
      </c>
      <c r="E710" s="345"/>
      <c r="F710" s="345"/>
      <c r="G710" s="46">
        <v>0</v>
      </c>
      <c r="H710" s="237">
        <v>35217</v>
      </c>
      <c r="I710" s="125">
        <v>0</v>
      </c>
      <c r="J710" s="125">
        <v>0</v>
      </c>
      <c r="K710" s="168"/>
      <c r="L710" s="168"/>
    </row>
    <row r="711" spans="1:12" x14ac:dyDescent="0.25">
      <c r="A711" s="109" t="s">
        <v>1716</v>
      </c>
      <c r="B711" s="119">
        <v>44865</v>
      </c>
      <c r="C711" s="168"/>
      <c r="D711" s="346" t="s">
        <v>1717</v>
      </c>
      <c r="E711" s="346"/>
      <c r="F711" s="347"/>
      <c r="G711" s="46">
        <v>0</v>
      </c>
      <c r="H711" s="235">
        <v>158524</v>
      </c>
      <c r="I711" s="125">
        <v>0</v>
      </c>
      <c r="J711" s="125">
        <v>0</v>
      </c>
      <c r="K711" s="168"/>
      <c r="L711" s="168"/>
    </row>
    <row r="712" spans="1:12" x14ac:dyDescent="0.25">
      <c r="A712" s="109" t="s">
        <v>1718</v>
      </c>
      <c r="B712" s="119">
        <v>44865</v>
      </c>
      <c r="C712" s="168"/>
      <c r="D712" s="346" t="s">
        <v>1719</v>
      </c>
      <c r="E712" s="346"/>
      <c r="F712" s="347"/>
      <c r="G712" s="46">
        <v>0</v>
      </c>
      <c r="H712" s="319">
        <v>24528.6</v>
      </c>
      <c r="I712" s="125">
        <v>0</v>
      </c>
      <c r="J712" s="125">
        <v>0</v>
      </c>
      <c r="K712" s="168"/>
      <c r="L712" s="168"/>
    </row>
    <row r="713" spans="1:12" x14ac:dyDescent="0.25">
      <c r="A713" s="109" t="s">
        <v>1720</v>
      </c>
      <c r="B713" s="119">
        <v>44865</v>
      </c>
      <c r="C713" s="168"/>
      <c r="D713" s="346" t="s">
        <v>1719</v>
      </c>
      <c r="E713" s="346"/>
      <c r="F713" s="347"/>
      <c r="G713" s="46">
        <v>0</v>
      </c>
      <c r="H713" s="319">
        <v>24953.94</v>
      </c>
      <c r="I713" s="125">
        <v>0</v>
      </c>
      <c r="J713" s="125">
        <v>0</v>
      </c>
      <c r="K713" s="168"/>
      <c r="L713" s="168"/>
    </row>
    <row r="714" spans="1:12" x14ac:dyDescent="0.25">
      <c r="A714" s="125" t="s">
        <v>1721</v>
      </c>
      <c r="B714" s="131">
        <v>44865</v>
      </c>
      <c r="C714" s="132"/>
      <c r="D714" s="348" t="s">
        <v>1722</v>
      </c>
      <c r="E714" s="319"/>
      <c r="F714" s="349"/>
      <c r="G714" s="46">
        <v>0</v>
      </c>
      <c r="H714" s="235">
        <v>940</v>
      </c>
      <c r="I714" s="125">
        <v>0</v>
      </c>
      <c r="J714" s="125">
        <v>0</v>
      </c>
      <c r="K714" s="168"/>
      <c r="L714" s="168"/>
    </row>
    <row r="715" spans="1:12" x14ac:dyDescent="0.25">
      <c r="A715" s="109" t="s">
        <v>1723</v>
      </c>
      <c r="B715" s="119">
        <v>44865</v>
      </c>
      <c r="C715" s="168"/>
      <c r="D715" s="346" t="s">
        <v>1724</v>
      </c>
      <c r="E715" s="346"/>
      <c r="F715" s="347"/>
      <c r="G715" s="46">
        <v>0</v>
      </c>
      <c r="H715" s="235">
        <v>338</v>
      </c>
      <c r="I715" s="125">
        <v>0</v>
      </c>
      <c r="J715" s="125">
        <v>0</v>
      </c>
      <c r="K715" s="168"/>
      <c r="L715" s="168"/>
    </row>
    <row r="716" spans="1:12" x14ac:dyDescent="0.25">
      <c r="A716" s="317" t="s">
        <v>1725</v>
      </c>
      <c r="B716" s="119">
        <v>44865</v>
      </c>
      <c r="C716" s="350"/>
      <c r="D716" s="351" t="s">
        <v>715</v>
      </c>
      <c r="E716" s="351"/>
      <c r="F716" s="352"/>
      <c r="G716" s="46">
        <v>0</v>
      </c>
      <c r="H716" s="353">
        <v>450</v>
      </c>
      <c r="I716" s="125">
        <v>0</v>
      </c>
      <c r="J716" s="125">
        <v>0</v>
      </c>
      <c r="K716" s="168"/>
      <c r="L716" s="168"/>
    </row>
    <row r="717" spans="1:12" x14ac:dyDescent="0.25">
      <c r="A717" s="317" t="s">
        <v>1726</v>
      </c>
      <c r="B717" s="119">
        <v>44856</v>
      </c>
      <c r="C717" s="168"/>
      <c r="D717" s="351" t="s">
        <v>144</v>
      </c>
      <c r="E717" s="351"/>
      <c r="F717" s="347"/>
      <c r="G717" s="46">
        <v>0</v>
      </c>
      <c r="H717" s="353">
        <v>1449.84</v>
      </c>
      <c r="I717" s="125">
        <v>0</v>
      </c>
      <c r="J717" s="125">
        <v>0</v>
      </c>
      <c r="K717" s="168"/>
      <c r="L717" s="168"/>
    </row>
    <row r="718" spans="1:12" x14ac:dyDescent="0.25">
      <c r="A718" s="317" t="s">
        <v>1727</v>
      </c>
      <c r="B718" s="119">
        <v>44860</v>
      </c>
      <c r="C718" s="168"/>
      <c r="D718" s="354" t="s">
        <v>368</v>
      </c>
      <c r="E718" s="351"/>
      <c r="F718" s="347"/>
      <c r="G718" s="46">
        <v>0</v>
      </c>
      <c r="H718" s="353">
        <v>122</v>
      </c>
      <c r="I718" s="125">
        <v>0</v>
      </c>
      <c r="J718" s="125">
        <v>0</v>
      </c>
      <c r="K718" s="168"/>
      <c r="L718" s="168"/>
    </row>
    <row r="719" spans="1:12" x14ac:dyDescent="0.25">
      <c r="A719" s="317" t="s">
        <v>1728</v>
      </c>
      <c r="B719" s="119">
        <v>44860</v>
      </c>
      <c r="C719" s="168"/>
      <c r="D719" s="351" t="s">
        <v>144</v>
      </c>
      <c r="E719" s="351"/>
      <c r="F719" s="347"/>
      <c r="G719" s="46">
        <v>0</v>
      </c>
      <c r="H719" s="353">
        <v>1728.7199999999998</v>
      </c>
      <c r="I719" s="125">
        <v>0</v>
      </c>
      <c r="J719" s="125">
        <v>0</v>
      </c>
      <c r="K719" s="168"/>
      <c r="L719" s="168"/>
    </row>
    <row r="720" spans="1:12" x14ac:dyDescent="0.25">
      <c r="A720" s="317" t="s">
        <v>1729</v>
      </c>
      <c r="B720" s="119">
        <v>44863</v>
      </c>
      <c r="C720" s="168"/>
      <c r="D720" s="351" t="s">
        <v>144</v>
      </c>
      <c r="E720" s="351"/>
      <c r="F720" s="347"/>
      <c r="G720" s="46">
        <v>0</v>
      </c>
      <c r="H720" s="353">
        <v>140</v>
      </c>
      <c r="I720" s="125">
        <v>0</v>
      </c>
      <c r="J720" s="125">
        <v>0</v>
      </c>
      <c r="K720" s="168"/>
      <c r="L720" s="168"/>
    </row>
    <row r="721" spans="1:12" x14ac:dyDescent="0.25">
      <c r="A721" s="317" t="s">
        <v>1730</v>
      </c>
      <c r="B721" s="119">
        <v>44863</v>
      </c>
      <c r="C721" s="168"/>
      <c r="D721" s="351" t="s">
        <v>144</v>
      </c>
      <c r="E721" s="351"/>
      <c r="F721" s="347"/>
      <c r="G721" s="46">
        <v>0</v>
      </c>
      <c r="H721" s="353">
        <v>157.91999999999999</v>
      </c>
      <c r="I721" s="125">
        <v>0</v>
      </c>
      <c r="J721" s="125">
        <v>0</v>
      </c>
      <c r="K721" s="355"/>
      <c r="L721" s="168"/>
    </row>
    <row r="722" spans="1:12" x14ac:dyDescent="0.25">
      <c r="A722" s="317" t="s">
        <v>1731</v>
      </c>
      <c r="B722" s="119">
        <v>44863</v>
      </c>
      <c r="C722" s="168"/>
      <c r="D722" s="351" t="s">
        <v>144</v>
      </c>
      <c r="E722" s="351"/>
      <c r="F722" s="347"/>
      <c r="G722" s="46">
        <v>0</v>
      </c>
      <c r="H722" s="353">
        <v>280.56</v>
      </c>
      <c r="I722" s="125">
        <v>0</v>
      </c>
      <c r="J722" s="125">
        <v>0</v>
      </c>
      <c r="K722" s="168"/>
      <c r="L722" s="168"/>
    </row>
    <row r="723" spans="1:12" x14ac:dyDescent="0.25">
      <c r="A723" s="343" t="s">
        <v>1339</v>
      </c>
      <c r="B723" s="216">
        <v>44804</v>
      </c>
      <c r="C723" s="133">
        <v>44866</v>
      </c>
      <c r="D723" s="130" t="s">
        <v>528</v>
      </c>
      <c r="E723" s="356">
        <v>1125</v>
      </c>
      <c r="F723" s="357" t="s">
        <v>1732</v>
      </c>
      <c r="G723" s="127">
        <v>0</v>
      </c>
      <c r="H723" s="130">
        <v>0</v>
      </c>
      <c r="I723" s="130">
        <v>0</v>
      </c>
      <c r="J723" s="130">
        <v>0</v>
      </c>
      <c r="K723" s="358"/>
      <c r="L723" s="168"/>
    </row>
    <row r="724" spans="1:12" x14ac:dyDescent="0.25">
      <c r="A724" s="343" t="s">
        <v>1340</v>
      </c>
      <c r="B724" s="216">
        <v>44804</v>
      </c>
      <c r="C724" s="133">
        <v>44866</v>
      </c>
      <c r="D724" s="130" t="s">
        <v>528</v>
      </c>
      <c r="E724" s="356">
        <v>2250</v>
      </c>
      <c r="F724" s="357" t="s">
        <v>1732</v>
      </c>
      <c r="G724" s="127">
        <v>0</v>
      </c>
      <c r="H724" s="130">
        <v>0</v>
      </c>
      <c r="I724" s="130">
        <v>0</v>
      </c>
      <c r="J724" s="130">
        <v>0</v>
      </c>
      <c r="K724" s="359"/>
      <c r="L724" s="168"/>
    </row>
    <row r="725" spans="1:12" x14ac:dyDescent="0.25">
      <c r="A725" s="343" t="s">
        <v>1341</v>
      </c>
      <c r="B725" s="130" t="s">
        <v>1342</v>
      </c>
      <c r="C725" s="133">
        <v>44866</v>
      </c>
      <c r="D725" s="130" t="s">
        <v>528</v>
      </c>
      <c r="E725" s="356">
        <v>1125</v>
      </c>
      <c r="F725" s="357" t="s">
        <v>1732</v>
      </c>
      <c r="G725" s="127">
        <v>0</v>
      </c>
      <c r="H725" s="130">
        <v>0</v>
      </c>
      <c r="I725" s="130">
        <v>0</v>
      </c>
      <c r="J725" s="130">
        <v>0</v>
      </c>
      <c r="K725" s="358"/>
      <c r="L725" s="168"/>
    </row>
    <row r="726" spans="1:12" x14ac:dyDescent="0.25">
      <c r="A726" s="125" t="s">
        <v>1477</v>
      </c>
      <c r="B726" s="131">
        <v>44831</v>
      </c>
      <c r="C726" s="132"/>
      <c r="D726" s="125" t="s">
        <v>1079</v>
      </c>
      <c r="E726" s="125"/>
      <c r="F726" s="357" t="s">
        <v>1733</v>
      </c>
      <c r="G726" s="46">
        <v>0</v>
      </c>
      <c r="H726" s="125">
        <v>233.55</v>
      </c>
      <c r="I726" s="125">
        <v>0</v>
      </c>
      <c r="J726" s="125">
        <v>0</v>
      </c>
      <c r="K726" s="355"/>
      <c r="L726" s="168"/>
    </row>
    <row r="727" spans="1:12" x14ac:dyDescent="0.25">
      <c r="A727" s="122" t="s">
        <v>1734</v>
      </c>
      <c r="B727" s="126">
        <v>44885</v>
      </c>
      <c r="C727" s="122" t="s">
        <v>427</v>
      </c>
      <c r="D727" s="122" t="s">
        <v>190</v>
      </c>
      <c r="E727" s="122"/>
      <c r="F727" s="267"/>
      <c r="G727" s="127">
        <v>0</v>
      </c>
      <c r="H727" s="122">
        <v>425</v>
      </c>
      <c r="I727" s="125"/>
      <c r="J727" s="125"/>
      <c r="K727" s="355"/>
      <c r="L727" s="168"/>
    </row>
    <row r="728" spans="1:12" x14ac:dyDescent="0.25">
      <c r="A728" s="360"/>
      <c r="B728" s="361"/>
      <c r="C728" s="362"/>
      <c r="D728" s="363" t="s">
        <v>1343</v>
      </c>
      <c r="E728" s="364"/>
      <c r="F728" s="365"/>
      <c r="G728" s="257"/>
      <c r="H728" s="366">
        <v>16.47</v>
      </c>
      <c r="I728" s="340"/>
      <c r="J728" s="340"/>
      <c r="K728" s="355"/>
      <c r="L728" s="168"/>
    </row>
    <row r="729" spans="1:12" x14ac:dyDescent="0.25">
      <c r="A729" s="409" t="s">
        <v>22</v>
      </c>
      <c r="B729" s="410"/>
      <c r="C729" s="410"/>
      <c r="D729" s="411"/>
      <c r="E729" s="264"/>
      <c r="F729" s="264"/>
      <c r="G729" s="161">
        <f>SUM(G649:G708)</f>
        <v>1270374</v>
      </c>
      <c r="H729" s="201">
        <f>SUM(H649:H728)</f>
        <v>613794</v>
      </c>
      <c r="I729" s="201">
        <f>SUM(I649:I708)</f>
        <v>215605.28999999998</v>
      </c>
      <c r="J729" s="105">
        <f>G729+H729-I729</f>
        <v>1668562.71</v>
      </c>
      <c r="K729" s="164">
        <v>1662722</v>
      </c>
      <c r="L729" s="165"/>
    </row>
    <row r="730" spans="1:12" ht="18" x14ac:dyDescent="0.25">
      <c r="A730" s="412" t="s">
        <v>72</v>
      </c>
      <c r="B730" s="412"/>
      <c r="C730" s="412"/>
      <c r="D730" s="412"/>
      <c r="E730" s="412"/>
      <c r="F730" s="412"/>
      <c r="G730" s="412"/>
      <c r="H730" s="412"/>
      <c r="I730" s="412"/>
      <c r="J730" s="412"/>
      <c r="K730" s="412"/>
      <c r="L730" s="412"/>
    </row>
    <row r="731" spans="1:12" x14ac:dyDescent="0.25">
      <c r="A731" s="109" t="s">
        <v>73</v>
      </c>
      <c r="B731" s="109" t="s">
        <v>74</v>
      </c>
      <c r="C731" s="109" t="s">
        <v>75</v>
      </c>
      <c r="D731" s="109" t="s">
        <v>76</v>
      </c>
      <c r="E731" s="109"/>
      <c r="F731" s="109"/>
      <c r="G731" s="109"/>
      <c r="H731" s="109" t="s">
        <v>77</v>
      </c>
      <c r="I731" s="109" t="s">
        <v>78</v>
      </c>
      <c r="J731" s="109"/>
      <c r="K731" s="109" t="s">
        <v>79</v>
      </c>
      <c r="L731" s="109" t="s">
        <v>80</v>
      </c>
    </row>
    <row r="732" spans="1:12" x14ac:dyDescent="0.25">
      <c r="A732" s="114"/>
      <c r="B732" s="114"/>
      <c r="C732" s="114"/>
      <c r="D732" s="120" t="s">
        <v>51</v>
      </c>
      <c r="E732" s="120"/>
      <c r="F732" s="161"/>
      <c r="G732" s="162">
        <v>1668563</v>
      </c>
      <c r="H732" s="235"/>
      <c r="I732" s="237"/>
      <c r="J732" s="266"/>
      <c r="K732" s="235"/>
      <c r="L732" s="266"/>
    </row>
    <row r="733" spans="1:12" x14ac:dyDescent="0.25">
      <c r="A733" s="130" t="s">
        <v>1233</v>
      </c>
      <c r="B733" s="216">
        <v>44789</v>
      </c>
      <c r="C733" s="130"/>
      <c r="D733" s="130" t="s">
        <v>988</v>
      </c>
      <c r="E733" s="217">
        <v>2179</v>
      </c>
      <c r="F733" s="367" t="s">
        <v>1732</v>
      </c>
      <c r="G733" s="368"/>
      <c r="H733" s="368"/>
      <c r="I733" s="369"/>
      <c r="J733" s="370"/>
      <c r="K733" s="368"/>
      <c r="L733" s="370"/>
    </row>
    <row r="734" spans="1:12" x14ac:dyDescent="0.25">
      <c r="A734" s="130" t="s">
        <v>1236</v>
      </c>
      <c r="B734" s="216">
        <v>44789</v>
      </c>
      <c r="C734" s="130"/>
      <c r="D734" s="130" t="s">
        <v>988</v>
      </c>
      <c r="E734" s="217">
        <v>6840.5</v>
      </c>
      <c r="F734" s="367" t="s">
        <v>1732</v>
      </c>
      <c r="G734" s="368"/>
      <c r="H734" s="368"/>
      <c r="I734" s="369"/>
      <c r="J734" s="370"/>
      <c r="K734" s="368"/>
      <c r="L734" s="370"/>
    </row>
    <row r="735" spans="1:12" x14ac:dyDescent="0.25">
      <c r="A735" s="130" t="s">
        <v>1239</v>
      </c>
      <c r="B735" s="216">
        <v>44789</v>
      </c>
      <c r="C735" s="130"/>
      <c r="D735" s="130" t="s">
        <v>988</v>
      </c>
      <c r="E735" s="217">
        <v>6840.5</v>
      </c>
      <c r="F735" s="367" t="s">
        <v>1732</v>
      </c>
      <c r="G735" s="368"/>
      <c r="H735" s="368"/>
      <c r="I735" s="369"/>
      <c r="J735" s="370"/>
      <c r="K735" s="368"/>
      <c r="L735" s="370"/>
    </row>
    <row r="736" spans="1:12" x14ac:dyDescent="0.25">
      <c r="A736" s="130" t="s">
        <v>1242</v>
      </c>
      <c r="B736" s="216">
        <v>44789</v>
      </c>
      <c r="C736" s="130"/>
      <c r="D736" s="130" t="s">
        <v>988</v>
      </c>
      <c r="E736" s="217">
        <v>5940</v>
      </c>
      <c r="F736" s="367" t="s">
        <v>1732</v>
      </c>
      <c r="G736" s="368"/>
      <c r="H736" s="368"/>
      <c r="I736" s="369"/>
      <c r="J736" s="370"/>
      <c r="K736" s="368"/>
      <c r="L736" s="370"/>
    </row>
    <row r="737" spans="1:11" x14ac:dyDescent="0.25">
      <c r="A737" s="204"/>
      <c r="B737" s="371">
        <v>44895</v>
      </c>
      <c r="C737" s="204"/>
      <c r="D737" s="250" t="s">
        <v>53</v>
      </c>
      <c r="E737" s="130">
        <v>4773</v>
      </c>
      <c r="F737" s="327"/>
      <c r="G737" s="204"/>
      <c r="H737" s="372"/>
      <c r="I737" s="373"/>
      <c r="J737" s="204"/>
      <c r="K737" s="204"/>
    </row>
    <row r="738" spans="1:11" x14ac:dyDescent="0.25">
      <c r="A738" s="204"/>
      <c r="B738" s="371">
        <v>44895</v>
      </c>
      <c r="C738" s="204"/>
      <c r="D738" s="250" t="s">
        <v>53</v>
      </c>
      <c r="E738" s="130">
        <v>3649</v>
      </c>
      <c r="F738" s="327"/>
      <c r="G738" s="204"/>
      <c r="H738" s="372"/>
      <c r="I738" s="204"/>
      <c r="J738" s="204"/>
      <c r="K738" s="204"/>
    </row>
    <row r="739" spans="1:11" x14ac:dyDescent="0.25">
      <c r="A739" s="204"/>
      <c r="B739" s="371">
        <v>44895</v>
      </c>
      <c r="C739" s="204"/>
      <c r="D739" s="250" t="s">
        <v>53</v>
      </c>
      <c r="E739" s="130">
        <v>3698</v>
      </c>
      <c r="F739" s="327"/>
      <c r="G739" s="204"/>
      <c r="H739" s="372"/>
      <c r="I739" s="204"/>
      <c r="J739" s="204"/>
      <c r="K739" s="204"/>
    </row>
    <row r="740" spans="1:11" x14ac:dyDescent="0.25">
      <c r="A740" s="317" t="s">
        <v>1339</v>
      </c>
      <c r="B740" s="131">
        <v>44804</v>
      </c>
      <c r="C740" s="133">
        <v>44866</v>
      </c>
      <c r="D740" s="125" t="s">
        <v>528</v>
      </c>
      <c r="E740" s="374">
        <v>1125</v>
      </c>
      <c r="F740" s="367" t="s">
        <v>1732</v>
      </c>
      <c r="G740" s="375"/>
      <c r="H740" s="376"/>
      <c r="I740" s="377"/>
      <c r="J740" s="377"/>
      <c r="K740" s="204"/>
    </row>
    <row r="741" spans="1:11" x14ac:dyDescent="0.25">
      <c r="A741" s="317" t="s">
        <v>1340</v>
      </c>
      <c r="B741" s="131">
        <v>44804</v>
      </c>
      <c r="C741" s="133">
        <v>44866</v>
      </c>
      <c r="D741" s="125" t="s">
        <v>528</v>
      </c>
      <c r="E741" s="374">
        <v>2250</v>
      </c>
      <c r="F741" s="367" t="s">
        <v>1732</v>
      </c>
      <c r="G741" s="375"/>
      <c r="H741" s="376"/>
      <c r="I741" s="377"/>
      <c r="J741" s="377"/>
      <c r="K741" s="204"/>
    </row>
    <row r="742" spans="1:11" x14ac:dyDescent="0.25">
      <c r="A742" s="317" t="s">
        <v>1341</v>
      </c>
      <c r="B742" s="125" t="s">
        <v>1342</v>
      </c>
      <c r="C742" s="133">
        <v>44866</v>
      </c>
      <c r="D742" s="125" t="s">
        <v>528</v>
      </c>
      <c r="E742" s="374">
        <v>1125</v>
      </c>
      <c r="F742" s="367" t="s">
        <v>1732</v>
      </c>
      <c r="G742" s="375"/>
      <c r="H742" s="376"/>
      <c r="I742" s="377"/>
      <c r="J742" s="377"/>
      <c r="K742" s="204"/>
    </row>
    <row r="743" spans="1:11" x14ac:dyDescent="0.25">
      <c r="A743" s="125" t="s">
        <v>1645</v>
      </c>
      <c r="B743" s="131">
        <v>44849</v>
      </c>
      <c r="C743" s="132">
        <v>44866</v>
      </c>
      <c r="D743" s="125" t="s">
        <v>1646</v>
      </c>
      <c r="E743" s="125">
        <v>541</v>
      </c>
      <c r="F743" s="367" t="s">
        <v>1574</v>
      </c>
      <c r="G743" s="378"/>
      <c r="H743" s="203"/>
      <c r="I743" s="377"/>
      <c r="J743" s="377"/>
      <c r="K743" s="204"/>
    </row>
    <row r="744" spans="1:11" x14ac:dyDescent="0.25">
      <c r="A744" s="249"/>
      <c r="B744" s="379"/>
      <c r="C744" s="380" t="s">
        <v>1735</v>
      </c>
      <c r="D744" s="381" t="s">
        <v>289</v>
      </c>
      <c r="E744" s="382">
        <v>270</v>
      </c>
      <c r="F744" s="249"/>
      <c r="G744" s="383"/>
      <c r="H744" s="384"/>
      <c r="I744" s="377"/>
      <c r="J744" s="377"/>
      <c r="K744" s="204"/>
    </row>
    <row r="745" spans="1:11" x14ac:dyDescent="0.25">
      <c r="A745" s="130" t="s">
        <v>1699</v>
      </c>
      <c r="B745" s="216">
        <v>44865</v>
      </c>
      <c r="C745" s="336">
        <v>44866</v>
      </c>
      <c r="D745" s="337" t="s">
        <v>1700</v>
      </c>
      <c r="E745" s="338">
        <v>1909</v>
      </c>
      <c r="F745" s="367" t="s">
        <v>1574</v>
      </c>
      <c r="G745" s="385"/>
      <c r="H745" s="386"/>
      <c r="I745" s="385"/>
      <c r="J745" s="385"/>
    </row>
  </sheetData>
  <mergeCells count="16">
    <mergeCell ref="F173:F174"/>
    <mergeCell ref="A2:L2"/>
    <mergeCell ref="A4:D4"/>
    <mergeCell ref="F63:F71"/>
    <mergeCell ref="A80:D80"/>
    <mergeCell ref="F165:F166"/>
    <mergeCell ref="L646:O646"/>
    <mergeCell ref="A648:D648"/>
    <mergeCell ref="A729:D729"/>
    <mergeCell ref="A730:L730"/>
    <mergeCell ref="A178:D178"/>
    <mergeCell ref="A298:D298"/>
    <mergeCell ref="E414:E415"/>
    <mergeCell ref="E417:E421"/>
    <mergeCell ref="A429:D429"/>
    <mergeCell ref="A550:D55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1DDD-814F-44AD-8624-C34F61BF3A68}">
  <dimension ref="A1:S11"/>
  <sheetViews>
    <sheetView workbookViewId="0">
      <selection activeCell="N15" sqref="N15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34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x14ac:dyDescent="0.2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x14ac:dyDescent="0.2">
      <c r="A6" s="7">
        <v>1</v>
      </c>
      <c r="B6" s="7">
        <v>0</v>
      </c>
      <c r="C6" s="8">
        <v>0</v>
      </c>
      <c r="D6" s="9">
        <v>0</v>
      </c>
      <c r="E6" s="7">
        <v>0</v>
      </c>
      <c r="F6" s="5">
        <v>0</v>
      </c>
      <c r="G6" s="5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f>SUM(O6:Q6)</f>
        <v>0</v>
      </c>
      <c r="S6" s="10">
        <v>0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/>
      <c r="K7" s="12"/>
      <c r="L7" s="12"/>
      <c r="M7" s="13">
        <f>SUM(M6)</f>
        <v>0</v>
      </c>
      <c r="N7" s="14">
        <f>SUM(N6)</f>
        <v>0</v>
      </c>
      <c r="O7" s="13">
        <f>SUM(O6)</f>
        <v>0</v>
      </c>
      <c r="P7" s="13">
        <f>SUM(P6)</f>
        <v>0</v>
      </c>
      <c r="Q7" s="13"/>
      <c r="R7" s="13">
        <f>SUM(R6)</f>
        <v>0</v>
      </c>
      <c r="S7" s="13">
        <f>SUM(S6)</f>
        <v>0</v>
      </c>
    </row>
    <row r="8" spans="1:19" ht="18" customHeight="1" x14ac:dyDescent="0.2">
      <c r="A8" s="625" t="s">
        <v>23</v>
      </c>
      <c r="B8" s="625"/>
      <c r="C8" s="625"/>
      <c r="D8" s="625"/>
      <c r="E8" s="625"/>
      <c r="F8" s="625"/>
      <c r="G8" s="625"/>
      <c r="H8" s="625"/>
      <c r="I8" s="625"/>
      <c r="J8" s="17"/>
      <c r="K8" s="17"/>
      <c r="L8" s="17"/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</row>
    <row r="9" spans="1:19" x14ac:dyDescent="0.2">
      <c r="B9" s="626" t="s">
        <v>29</v>
      </c>
      <c r="C9" s="626"/>
      <c r="D9" s="626"/>
      <c r="E9" s="626"/>
      <c r="F9" s="626"/>
      <c r="G9" s="626"/>
      <c r="H9" s="626"/>
      <c r="I9" s="626"/>
      <c r="J9" s="626"/>
      <c r="K9" s="626"/>
      <c r="L9" s="626"/>
      <c r="M9" s="626"/>
      <c r="N9" s="626"/>
      <c r="O9" s="626"/>
      <c r="P9" s="626"/>
      <c r="Q9" s="626"/>
      <c r="R9" s="626"/>
      <c r="S9" s="626"/>
    </row>
    <row r="10" spans="1:19" ht="22.5" x14ac:dyDescent="0.25">
      <c r="B10" s="19">
        <v>3</v>
      </c>
      <c r="C10" s="20">
        <v>49</v>
      </c>
      <c r="D10" s="21">
        <v>44520</v>
      </c>
      <c r="E10" s="20" t="s">
        <v>26</v>
      </c>
      <c r="F10" s="20" t="s">
        <v>27</v>
      </c>
      <c r="G10" s="20" t="s">
        <v>28</v>
      </c>
      <c r="H10" s="20">
        <v>996510</v>
      </c>
      <c r="I10" s="20" t="s">
        <v>24</v>
      </c>
      <c r="J10" s="19">
        <v>1</v>
      </c>
      <c r="K10" s="19">
        <v>0</v>
      </c>
      <c r="L10" s="19">
        <v>0</v>
      </c>
      <c r="M10" s="25">
        <v>215600</v>
      </c>
      <c r="N10" s="22">
        <v>5</v>
      </c>
      <c r="O10" s="23">
        <v>0</v>
      </c>
      <c r="P10" s="23">
        <v>0</v>
      </c>
      <c r="Q10" s="23">
        <v>10780</v>
      </c>
      <c r="R10" s="23">
        <v>10780</v>
      </c>
      <c r="S10" s="24">
        <f>M10+R10</f>
        <v>226380</v>
      </c>
    </row>
    <row r="11" spans="1:19" ht="15" customHeight="1" x14ac:dyDescent="0.2">
      <c r="A11" s="627" t="s">
        <v>22</v>
      </c>
      <c r="B11" s="627"/>
      <c r="C11" s="627"/>
      <c r="D11" s="627"/>
      <c r="E11" s="627"/>
      <c r="F11" s="627"/>
      <c r="G11" s="627"/>
      <c r="H11" s="627"/>
      <c r="I11" s="627"/>
      <c r="J11" s="628"/>
      <c r="K11" s="4">
        <f>SUM(K10)</f>
        <v>0</v>
      </c>
      <c r="L11" s="4">
        <f>SUM(L10)</f>
        <v>0</v>
      </c>
      <c r="M11" s="14">
        <f t="shared" ref="M11" si="0">SUM(M10)</f>
        <v>215600</v>
      </c>
      <c r="N11" s="15">
        <f t="shared" ref="N11" si="1">SUM(N10)</f>
        <v>5</v>
      </c>
      <c r="O11" s="16">
        <f t="shared" ref="O11" si="2">SUM(O10)</f>
        <v>0</v>
      </c>
      <c r="P11" s="16">
        <f t="shared" ref="P11" si="3">SUM(P10)</f>
        <v>0</v>
      </c>
      <c r="Q11" s="16">
        <f t="shared" ref="Q11" si="4">SUM(Q10)</f>
        <v>10780</v>
      </c>
      <c r="R11" s="16">
        <f t="shared" ref="R11" si="5">SUM(R10)</f>
        <v>10780</v>
      </c>
      <c r="S11" s="15">
        <f t="shared" ref="S11" si="6">SUM(S10)</f>
        <v>226380</v>
      </c>
    </row>
  </sheetData>
  <mergeCells count="25"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B9:S9"/>
    <mergeCell ref="A11:J11"/>
    <mergeCell ref="A7:I7"/>
    <mergeCell ref="A8:I8"/>
    <mergeCell ref="O3:Q3"/>
    <mergeCell ref="R3:R5"/>
    <mergeCell ref="S3:S5"/>
    <mergeCell ref="O4:O5"/>
    <mergeCell ref="P4:P5"/>
    <mergeCell ref="Q4:Q5"/>
    <mergeCell ref="H3:H5"/>
    <mergeCell ref="I3:I5"/>
    <mergeCell ref="J3:K4"/>
    <mergeCell ref="L3:L5"/>
    <mergeCell ref="M3:M5"/>
    <mergeCell ref="N3:N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E75D-FFF0-4DFE-9BC8-73BF7A17CCB1}">
  <dimension ref="A1:S7"/>
  <sheetViews>
    <sheetView workbookViewId="0">
      <selection activeCell="M21" sqref="M21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70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ht="13.5" thickBot="1" x14ac:dyDescent="0.25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ht="13.5" thickBot="1" x14ac:dyDescent="0.25">
      <c r="A6" s="7">
        <v>1</v>
      </c>
      <c r="B6" s="28">
        <v>0</v>
      </c>
      <c r="C6" s="30" t="s">
        <v>71</v>
      </c>
      <c r="D6" s="34">
        <v>44865</v>
      </c>
      <c r="E6" s="30" t="s">
        <v>36</v>
      </c>
      <c r="F6" s="29" t="s">
        <v>37</v>
      </c>
      <c r="G6" s="29" t="s">
        <v>38</v>
      </c>
      <c r="H6" s="28">
        <v>998479</v>
      </c>
      <c r="I6" s="28" t="s">
        <v>24</v>
      </c>
      <c r="J6" s="28">
        <v>1</v>
      </c>
      <c r="K6" s="28">
        <v>0</v>
      </c>
      <c r="L6" s="28">
        <v>0</v>
      </c>
      <c r="M6" s="31">
        <v>257707</v>
      </c>
      <c r="N6" s="26">
        <v>9</v>
      </c>
      <c r="O6" s="27">
        <f>M6*N6%</f>
        <v>23193.629999999997</v>
      </c>
      <c r="P6" s="27">
        <v>23194</v>
      </c>
      <c r="Q6" s="27">
        <v>0</v>
      </c>
      <c r="R6" s="27">
        <f>SUM(O6:Q6)</f>
        <v>46387.63</v>
      </c>
      <c r="S6" s="27">
        <f>M6+O6+P6</f>
        <v>304094.63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>
        <v>1</v>
      </c>
      <c r="K7" s="12">
        <v>0</v>
      </c>
      <c r="L7" s="12">
        <v>0</v>
      </c>
      <c r="M7" s="13">
        <f>SUM(M6)</f>
        <v>257707</v>
      </c>
      <c r="N7" s="32">
        <f>SUM(N6)</f>
        <v>9</v>
      </c>
      <c r="O7" s="33">
        <f>SUM(O6)</f>
        <v>23193.629999999997</v>
      </c>
      <c r="P7" s="33">
        <f>SUM(P6)</f>
        <v>23194</v>
      </c>
      <c r="Q7" s="33"/>
      <c r="R7" s="33">
        <f>SUM(R6)</f>
        <v>46387.63</v>
      </c>
      <c r="S7" s="33">
        <f>SUM(S6)</f>
        <v>304094.63</v>
      </c>
    </row>
  </sheetData>
  <mergeCells count="22">
    <mergeCell ref="N3:N5"/>
    <mergeCell ref="O3:Q3"/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H3:H5"/>
    <mergeCell ref="A7:I7"/>
    <mergeCell ref="I3:I5"/>
    <mergeCell ref="J3:K4"/>
    <mergeCell ref="L3:L5"/>
    <mergeCell ref="M3:M5"/>
    <mergeCell ref="R3:R5"/>
    <mergeCell ref="S3:S5"/>
    <mergeCell ref="O4:O5"/>
    <mergeCell ref="P4:P5"/>
    <mergeCell ref="Q4:Q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C712-646C-4B74-85A7-55A626C5A4DD}">
  <dimension ref="A1:S7"/>
  <sheetViews>
    <sheetView workbookViewId="0">
      <selection activeCell="F13" sqref="F13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69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ht="13.5" thickBot="1" x14ac:dyDescent="0.25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ht="13.5" thickBot="1" x14ac:dyDescent="0.25">
      <c r="A6" s="7">
        <v>1</v>
      </c>
      <c r="B6" s="28">
        <v>0</v>
      </c>
      <c r="C6" s="30" t="s">
        <v>35</v>
      </c>
      <c r="D6" s="34">
        <v>44833</v>
      </c>
      <c r="E6" s="30" t="s">
        <v>36</v>
      </c>
      <c r="F6" s="29" t="s">
        <v>37</v>
      </c>
      <c r="G6" s="29" t="s">
        <v>38</v>
      </c>
      <c r="H6" s="28">
        <v>998479</v>
      </c>
      <c r="I6" s="28" t="s">
        <v>24</v>
      </c>
      <c r="J6" s="28">
        <v>1</v>
      </c>
      <c r="K6" s="28">
        <v>0</v>
      </c>
      <c r="L6" s="28">
        <v>0</v>
      </c>
      <c r="M6" s="31">
        <v>227300.75</v>
      </c>
      <c r="N6" s="26">
        <v>9</v>
      </c>
      <c r="O6" s="27">
        <v>20457</v>
      </c>
      <c r="P6" s="27">
        <v>20457</v>
      </c>
      <c r="Q6" s="27">
        <v>0</v>
      </c>
      <c r="R6" s="27">
        <f>SUM(O6:Q6)</f>
        <v>40914</v>
      </c>
      <c r="S6" s="27">
        <f>M6+O6+P6</f>
        <v>268214.75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>
        <v>1</v>
      </c>
      <c r="K7" s="12">
        <v>0</v>
      </c>
      <c r="L7" s="12">
        <v>0</v>
      </c>
      <c r="M7" s="13">
        <f>SUM(M6)</f>
        <v>227300.75</v>
      </c>
      <c r="N7" s="32">
        <f>SUM(N6)</f>
        <v>9</v>
      </c>
      <c r="O7" s="33">
        <f>SUM(O6)</f>
        <v>20457</v>
      </c>
      <c r="P7" s="33">
        <f>SUM(P6)</f>
        <v>20457</v>
      </c>
      <c r="Q7" s="33"/>
      <c r="R7" s="33">
        <f>SUM(R6)</f>
        <v>40914</v>
      </c>
      <c r="S7" s="33">
        <f>SUM(S6)</f>
        <v>268214.75</v>
      </c>
    </row>
  </sheetData>
  <mergeCells count="22"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H3:H5"/>
    <mergeCell ref="R3:R5"/>
    <mergeCell ref="S3:S5"/>
    <mergeCell ref="O4:O5"/>
    <mergeCell ref="P4:P5"/>
    <mergeCell ref="Q4:Q5"/>
    <mergeCell ref="N3:N5"/>
    <mergeCell ref="O3:Q3"/>
    <mergeCell ref="A7:I7"/>
    <mergeCell ref="I3:I5"/>
    <mergeCell ref="J3:K4"/>
    <mergeCell ref="L3:L5"/>
    <mergeCell ref="M3:M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87D8-C983-4D79-8F4F-9810260F92A8}">
  <dimension ref="A1:S7"/>
  <sheetViews>
    <sheetView workbookViewId="0">
      <selection activeCell="C6" sqref="C6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30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ht="12.75" customHeight="1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ht="13.5" thickBot="1" x14ac:dyDescent="0.25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ht="13.5" thickBot="1" x14ac:dyDescent="0.25">
      <c r="A6" s="7">
        <v>1</v>
      </c>
      <c r="B6" s="28">
        <v>0</v>
      </c>
      <c r="C6" s="30" t="s">
        <v>39</v>
      </c>
      <c r="D6" s="34">
        <v>44802</v>
      </c>
      <c r="E6" s="30" t="s">
        <v>36</v>
      </c>
      <c r="F6" s="29" t="s">
        <v>37</v>
      </c>
      <c r="G6" s="29" t="s">
        <v>38</v>
      </c>
      <c r="H6" s="28">
        <v>998479</v>
      </c>
      <c r="I6" s="28" t="s">
        <v>24</v>
      </c>
      <c r="J6" s="28">
        <v>1</v>
      </c>
      <c r="K6" s="28">
        <v>0</v>
      </c>
      <c r="L6" s="28">
        <v>0</v>
      </c>
      <c r="M6" s="31">
        <v>167400</v>
      </c>
      <c r="N6" s="26">
        <v>9</v>
      </c>
      <c r="O6" s="27">
        <f>M6*N6%</f>
        <v>15066</v>
      </c>
      <c r="P6" s="27">
        <f>M6*N6%</f>
        <v>15066</v>
      </c>
      <c r="Q6" s="27">
        <v>0</v>
      </c>
      <c r="R6" s="27">
        <f>SUM(O6:Q6)</f>
        <v>30132</v>
      </c>
      <c r="S6" s="27">
        <f>M6+O6+P6</f>
        <v>197532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>
        <v>1</v>
      </c>
      <c r="K7" s="12">
        <v>0</v>
      </c>
      <c r="L7" s="12">
        <v>0</v>
      </c>
      <c r="M7" s="13">
        <f>SUM(M6)</f>
        <v>167400</v>
      </c>
      <c r="N7" s="32">
        <f>SUM(N6)</f>
        <v>9</v>
      </c>
      <c r="O7" s="33">
        <f>SUM(O6)</f>
        <v>15066</v>
      </c>
      <c r="P7" s="33">
        <f>SUM(P6)</f>
        <v>15066</v>
      </c>
      <c r="Q7" s="33"/>
      <c r="R7" s="33">
        <f>SUM(R6)</f>
        <v>30132</v>
      </c>
      <c r="S7" s="33">
        <f>SUM(S6)</f>
        <v>197532</v>
      </c>
    </row>
  </sheetData>
  <mergeCells count="22"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A7:I7"/>
    <mergeCell ref="O3:Q3"/>
    <mergeCell ref="R3:R5"/>
    <mergeCell ref="S3:S5"/>
    <mergeCell ref="O4:O5"/>
    <mergeCell ref="P4:P5"/>
    <mergeCell ref="Q4:Q5"/>
    <mergeCell ref="H3:H5"/>
    <mergeCell ref="I3:I5"/>
    <mergeCell ref="J3:K4"/>
    <mergeCell ref="L3:L5"/>
    <mergeCell ref="M3:M5"/>
    <mergeCell ref="N3:N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1142-C309-440B-811F-1F2E2887930C}">
  <dimension ref="A1:U56"/>
  <sheetViews>
    <sheetView workbookViewId="0">
      <selection activeCell="C17" sqref="C17:C18"/>
    </sheetView>
  </sheetViews>
  <sheetFormatPr defaultRowHeight="15" x14ac:dyDescent="0.25"/>
  <cols>
    <col min="1" max="1" width="4.140625" customWidth="1"/>
    <col min="2" max="2" width="10.5703125" customWidth="1"/>
    <col min="3" max="3" width="13.140625" customWidth="1"/>
    <col min="5" max="5" width="10" customWidth="1"/>
  </cols>
  <sheetData>
    <row r="1" spans="1:20" ht="23.25" x14ac:dyDescent="0.35">
      <c r="A1" s="442" t="s">
        <v>68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</row>
    <row r="2" spans="1:20" ht="18" customHeight="1" x14ac:dyDescent="0.25">
      <c r="A2" s="465" t="s">
        <v>40</v>
      </c>
      <c r="B2" s="466" t="s">
        <v>41</v>
      </c>
      <c r="C2" s="468" t="s">
        <v>42</v>
      </c>
      <c r="D2" s="468" t="s">
        <v>43</v>
      </c>
      <c r="E2" s="470" t="s">
        <v>44</v>
      </c>
      <c r="F2" s="470"/>
      <c r="G2" s="470"/>
      <c r="H2" s="470"/>
      <c r="I2" s="471" t="s">
        <v>45</v>
      </c>
      <c r="J2" s="471"/>
      <c r="K2" s="471"/>
      <c r="L2" s="458" t="s">
        <v>46</v>
      </c>
      <c r="M2" s="458"/>
      <c r="N2" s="458"/>
      <c r="O2" s="459" t="s">
        <v>61</v>
      </c>
      <c r="P2" s="460"/>
      <c r="Q2" s="461"/>
      <c r="R2" s="462" t="s">
        <v>47</v>
      </c>
      <c r="S2" s="463"/>
      <c r="T2" s="464"/>
    </row>
    <row r="3" spans="1:20" ht="25.5" x14ac:dyDescent="0.25">
      <c r="A3" s="465"/>
      <c r="B3" s="467"/>
      <c r="C3" s="469"/>
      <c r="D3" s="469"/>
      <c r="E3" s="52" t="s">
        <v>49</v>
      </c>
      <c r="F3" s="53" t="s">
        <v>19</v>
      </c>
      <c r="G3" s="53" t="s">
        <v>18</v>
      </c>
      <c r="H3" s="53" t="s">
        <v>17</v>
      </c>
      <c r="I3" s="54" t="s">
        <v>19</v>
      </c>
      <c r="J3" s="54" t="s">
        <v>18</v>
      </c>
      <c r="K3" s="54" t="s">
        <v>17</v>
      </c>
      <c r="L3" s="55" t="s">
        <v>19</v>
      </c>
      <c r="M3" s="55" t="s">
        <v>18</v>
      </c>
      <c r="N3" s="55" t="s">
        <v>17</v>
      </c>
      <c r="O3" s="56" t="s">
        <v>19</v>
      </c>
      <c r="P3" s="56" t="s">
        <v>18</v>
      </c>
      <c r="Q3" s="56" t="s">
        <v>17</v>
      </c>
      <c r="R3" s="51" t="s">
        <v>19</v>
      </c>
      <c r="S3" s="51" t="s">
        <v>18</v>
      </c>
      <c r="T3" s="51" t="s">
        <v>17</v>
      </c>
    </row>
    <row r="4" spans="1:20" ht="20.25" customHeight="1" x14ac:dyDescent="0.25">
      <c r="A4" s="586" t="s">
        <v>51</v>
      </c>
      <c r="B4" s="587"/>
      <c r="C4" s="587"/>
      <c r="D4" s="588"/>
      <c r="E4" s="50">
        <v>0</v>
      </c>
      <c r="F4" s="50">
        <v>0</v>
      </c>
      <c r="G4" s="50">
        <v>0</v>
      </c>
      <c r="H4" s="50">
        <v>0</v>
      </c>
      <c r="I4" s="35">
        <v>0</v>
      </c>
      <c r="J4" s="35">
        <v>1969875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1165107</v>
      </c>
      <c r="Q4" s="35">
        <v>228</v>
      </c>
      <c r="R4" s="35">
        <v>0</v>
      </c>
      <c r="S4" s="35">
        <v>0</v>
      </c>
      <c r="T4" s="35">
        <v>0</v>
      </c>
    </row>
    <row r="5" spans="1:20" ht="18.75" customHeight="1" x14ac:dyDescent="0.25">
      <c r="A5" s="456">
        <v>1</v>
      </c>
      <c r="B5" s="454" t="s">
        <v>64</v>
      </c>
      <c r="C5" s="452">
        <v>44336</v>
      </c>
      <c r="D5" s="87" t="s">
        <v>29</v>
      </c>
      <c r="E5" s="87">
        <v>215600</v>
      </c>
      <c r="F5" s="88">
        <v>10780</v>
      </c>
      <c r="G5" s="87">
        <v>0</v>
      </c>
      <c r="H5" s="87">
        <v>0</v>
      </c>
      <c r="I5" s="88">
        <v>10780</v>
      </c>
      <c r="J5" s="88">
        <v>79063</v>
      </c>
      <c r="K5" s="88">
        <v>79063</v>
      </c>
      <c r="L5" s="88">
        <v>0</v>
      </c>
      <c r="M5" s="88">
        <v>0</v>
      </c>
      <c r="N5" s="88">
        <v>0</v>
      </c>
      <c r="O5" s="88">
        <v>10780</v>
      </c>
      <c r="P5" s="88">
        <v>0</v>
      </c>
      <c r="Q5" s="88">
        <v>0</v>
      </c>
      <c r="R5" s="88">
        <v>10780</v>
      </c>
      <c r="S5" s="88">
        <v>0</v>
      </c>
      <c r="T5" s="88">
        <v>0</v>
      </c>
    </row>
    <row r="6" spans="1:20" ht="18.75" customHeight="1" x14ac:dyDescent="0.25">
      <c r="A6" s="457"/>
      <c r="B6" s="455"/>
      <c r="C6" s="453"/>
      <c r="D6" s="87" t="s">
        <v>65</v>
      </c>
      <c r="E6" s="87">
        <v>0</v>
      </c>
      <c r="F6" s="88">
        <v>0</v>
      </c>
      <c r="G6" s="87">
        <v>0</v>
      </c>
      <c r="H6" s="87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228</v>
      </c>
    </row>
    <row r="7" spans="1:20" x14ac:dyDescent="0.25">
      <c r="A7" s="473" t="s">
        <v>22</v>
      </c>
      <c r="B7" s="473"/>
      <c r="C7" s="473"/>
      <c r="D7" s="473"/>
      <c r="E7" s="92">
        <f t="shared" ref="E7:S7" si="0">SUM(E5:E5)</f>
        <v>215600</v>
      </c>
      <c r="F7" s="93">
        <f t="shared" si="0"/>
        <v>10780</v>
      </c>
      <c r="G7" s="92">
        <f t="shared" si="0"/>
        <v>0</v>
      </c>
      <c r="H7" s="92">
        <f t="shared" si="0"/>
        <v>0</v>
      </c>
      <c r="I7" s="93">
        <f t="shared" si="0"/>
        <v>10780</v>
      </c>
      <c r="J7" s="93">
        <f t="shared" si="0"/>
        <v>79063</v>
      </c>
      <c r="K7" s="93">
        <f t="shared" si="0"/>
        <v>79063</v>
      </c>
      <c r="L7" s="93">
        <f t="shared" si="0"/>
        <v>0</v>
      </c>
      <c r="M7" s="93">
        <f t="shared" si="0"/>
        <v>0</v>
      </c>
      <c r="N7" s="93">
        <f t="shared" si="0"/>
        <v>0</v>
      </c>
      <c r="O7" s="93">
        <f t="shared" si="0"/>
        <v>10780</v>
      </c>
      <c r="P7" s="93">
        <f t="shared" si="0"/>
        <v>0</v>
      </c>
      <c r="Q7" s="93">
        <f t="shared" si="0"/>
        <v>0</v>
      </c>
      <c r="R7" s="93">
        <f t="shared" si="0"/>
        <v>10780</v>
      </c>
      <c r="S7" s="93">
        <f t="shared" si="0"/>
        <v>0</v>
      </c>
      <c r="T7" s="93">
        <f>SUM(T6)</f>
        <v>228</v>
      </c>
    </row>
    <row r="8" spans="1:20" ht="12" customHeight="1" x14ac:dyDescent="0.25">
      <c r="A8" s="474">
        <v>2</v>
      </c>
      <c r="B8" s="475">
        <v>44682</v>
      </c>
      <c r="C8" s="443">
        <v>0</v>
      </c>
      <c r="D8" s="443">
        <v>0</v>
      </c>
      <c r="E8" s="472">
        <v>0</v>
      </c>
      <c r="F8" s="472">
        <v>0</v>
      </c>
      <c r="G8" s="472">
        <v>0</v>
      </c>
      <c r="H8" s="472">
        <v>0</v>
      </c>
      <c r="I8" s="472">
        <v>0</v>
      </c>
      <c r="J8" s="472">
        <v>0</v>
      </c>
      <c r="K8" s="472">
        <v>0</v>
      </c>
      <c r="L8" s="472">
        <v>0</v>
      </c>
      <c r="M8" s="472">
        <v>0</v>
      </c>
      <c r="N8" s="472">
        <v>0</v>
      </c>
      <c r="O8" s="472">
        <v>0</v>
      </c>
      <c r="P8" s="472">
        <v>0</v>
      </c>
      <c r="Q8" s="472">
        <v>0</v>
      </c>
      <c r="R8" s="472">
        <v>0</v>
      </c>
      <c r="S8" s="472">
        <v>0</v>
      </c>
      <c r="T8" s="472">
        <v>0</v>
      </c>
    </row>
    <row r="9" spans="1:20" ht="9.75" customHeight="1" x14ac:dyDescent="0.25">
      <c r="A9" s="474"/>
      <c r="B9" s="476"/>
      <c r="C9" s="443"/>
      <c r="D9" s="443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</row>
    <row r="10" spans="1:20" x14ac:dyDescent="0.25">
      <c r="A10" s="477" t="s">
        <v>22</v>
      </c>
      <c r="B10" s="478"/>
      <c r="C10" s="478"/>
      <c r="D10" s="479"/>
      <c r="E10" s="57">
        <f>SUM(E8:E9)</f>
        <v>0</v>
      </c>
      <c r="F10" s="57">
        <f>SUM(F8:F9)</f>
        <v>0</v>
      </c>
      <c r="G10" s="57">
        <f>SUM(G8:G9)</f>
        <v>0</v>
      </c>
      <c r="H10" s="57">
        <f>SUM(H8:H9)</f>
        <v>0</v>
      </c>
      <c r="I10" s="58">
        <f>SUM(I8:I9)</f>
        <v>0</v>
      </c>
      <c r="J10" s="58">
        <v>0</v>
      </c>
      <c r="K10" s="58">
        <v>0</v>
      </c>
      <c r="L10" s="58">
        <f t="shared" ref="L10:T10" si="1">SUM(L8:L9)</f>
        <v>0</v>
      </c>
      <c r="M10" s="58">
        <f t="shared" si="1"/>
        <v>0</v>
      </c>
      <c r="N10" s="58">
        <f t="shared" si="1"/>
        <v>0</v>
      </c>
      <c r="O10" s="58">
        <f t="shared" si="1"/>
        <v>0</v>
      </c>
      <c r="P10" s="58">
        <f t="shared" si="1"/>
        <v>0</v>
      </c>
      <c r="Q10" s="58">
        <f t="shared" si="1"/>
        <v>0</v>
      </c>
      <c r="R10" s="58">
        <f t="shared" si="1"/>
        <v>0</v>
      </c>
      <c r="S10" s="58">
        <f t="shared" si="1"/>
        <v>0</v>
      </c>
      <c r="T10" s="58">
        <f t="shared" si="1"/>
        <v>0</v>
      </c>
    </row>
    <row r="11" spans="1:20" x14ac:dyDescent="0.25">
      <c r="A11" s="480">
        <v>3</v>
      </c>
      <c r="B11" s="484">
        <v>44713</v>
      </c>
      <c r="C11" s="482">
        <v>0</v>
      </c>
      <c r="D11" s="482">
        <v>0</v>
      </c>
      <c r="E11" s="444">
        <v>0</v>
      </c>
      <c r="F11" s="444">
        <v>0</v>
      </c>
      <c r="G11" s="444">
        <v>0</v>
      </c>
      <c r="H11" s="444">
        <v>0</v>
      </c>
      <c r="I11" s="444">
        <v>0</v>
      </c>
      <c r="J11" s="444">
        <v>0</v>
      </c>
      <c r="K11" s="444">
        <v>0</v>
      </c>
      <c r="L11" s="444">
        <v>0</v>
      </c>
      <c r="M11" s="444">
        <v>0</v>
      </c>
      <c r="N11" s="444">
        <v>0</v>
      </c>
      <c r="O11" s="444">
        <v>0</v>
      </c>
      <c r="P11" s="444">
        <v>0</v>
      </c>
      <c r="Q11" s="444">
        <v>0</v>
      </c>
      <c r="R11" s="444">
        <v>0</v>
      </c>
      <c r="S11" s="444">
        <v>0</v>
      </c>
      <c r="T11" s="444">
        <v>0</v>
      </c>
    </row>
    <row r="12" spans="1:20" ht="5.25" customHeight="1" x14ac:dyDescent="0.25">
      <c r="A12" s="481"/>
      <c r="B12" s="485"/>
      <c r="C12" s="483"/>
      <c r="D12" s="483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5"/>
    </row>
    <row r="13" spans="1:20" x14ac:dyDescent="0.25">
      <c r="A13" s="486" t="s">
        <v>22</v>
      </c>
      <c r="B13" s="487"/>
      <c r="C13" s="487"/>
      <c r="D13" s="488"/>
      <c r="E13" s="59">
        <f t="shared" ref="E13:T13" si="2">SUM(E11:E12)</f>
        <v>0</v>
      </c>
      <c r="F13" s="59">
        <f t="shared" si="2"/>
        <v>0</v>
      </c>
      <c r="G13" s="60">
        <f t="shared" si="2"/>
        <v>0</v>
      </c>
      <c r="H13" s="60">
        <f t="shared" si="2"/>
        <v>0</v>
      </c>
      <c r="I13" s="61">
        <f t="shared" si="2"/>
        <v>0</v>
      </c>
      <c r="J13" s="61">
        <f t="shared" si="2"/>
        <v>0</v>
      </c>
      <c r="K13" s="61">
        <f t="shared" si="2"/>
        <v>0</v>
      </c>
      <c r="L13" s="61">
        <f t="shared" si="2"/>
        <v>0</v>
      </c>
      <c r="M13" s="61">
        <f t="shared" si="2"/>
        <v>0</v>
      </c>
      <c r="N13" s="61">
        <f t="shared" si="2"/>
        <v>0</v>
      </c>
      <c r="O13" s="62">
        <f t="shared" si="2"/>
        <v>0</v>
      </c>
      <c r="P13" s="62">
        <f t="shared" si="2"/>
        <v>0</v>
      </c>
      <c r="Q13" s="62">
        <f t="shared" si="2"/>
        <v>0</v>
      </c>
      <c r="R13" s="62">
        <f t="shared" si="2"/>
        <v>0</v>
      </c>
      <c r="S13" s="62">
        <f t="shared" si="2"/>
        <v>0</v>
      </c>
      <c r="T13" s="62">
        <f t="shared" si="2"/>
        <v>0</v>
      </c>
    </row>
    <row r="14" spans="1:20" ht="17.25" customHeight="1" x14ac:dyDescent="0.25">
      <c r="A14" s="489">
        <v>4</v>
      </c>
      <c r="B14" s="490">
        <v>44743</v>
      </c>
      <c r="C14" s="482">
        <v>0</v>
      </c>
      <c r="D14" s="482">
        <v>0</v>
      </c>
      <c r="E14" s="444">
        <v>0</v>
      </c>
      <c r="F14" s="444">
        <v>0</v>
      </c>
      <c r="G14" s="444">
        <v>0</v>
      </c>
      <c r="H14" s="444">
        <v>0</v>
      </c>
      <c r="I14" s="444">
        <v>0</v>
      </c>
      <c r="J14" s="444">
        <v>0</v>
      </c>
      <c r="K14" s="444">
        <v>0</v>
      </c>
      <c r="L14" s="444">
        <v>0</v>
      </c>
      <c r="M14" s="444">
        <v>0</v>
      </c>
      <c r="N14" s="444">
        <v>0</v>
      </c>
      <c r="O14" s="444">
        <v>0</v>
      </c>
      <c r="P14" s="444">
        <v>0</v>
      </c>
      <c r="Q14" s="444">
        <v>0</v>
      </c>
      <c r="R14" s="444">
        <v>0</v>
      </c>
      <c r="S14" s="444">
        <v>0</v>
      </c>
      <c r="T14" s="444">
        <v>0</v>
      </c>
    </row>
    <row r="15" spans="1:20" ht="2.25" hidden="1" customHeight="1" x14ac:dyDescent="0.25">
      <c r="A15" s="489"/>
      <c r="B15" s="491"/>
      <c r="C15" s="483"/>
      <c r="D15" s="483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5"/>
    </row>
    <row r="16" spans="1:20" x14ac:dyDescent="0.25">
      <c r="A16" s="500" t="s">
        <v>22</v>
      </c>
      <c r="B16" s="501"/>
      <c r="C16" s="501"/>
      <c r="D16" s="502"/>
      <c r="E16" s="63">
        <f>SUM(E14:E15)</f>
        <v>0</v>
      </c>
      <c r="F16" s="64">
        <f>SUM(F14:F15)</f>
        <v>0</v>
      </c>
      <c r="G16" s="64">
        <f>SUM(G14:G15)</f>
        <v>0</v>
      </c>
      <c r="H16" s="64">
        <f>SUM(H14:H15)</f>
        <v>0</v>
      </c>
      <c r="I16" s="64">
        <f>SUM(I14:I15)</f>
        <v>0</v>
      </c>
      <c r="J16" s="64">
        <f t="shared" ref="J16:O16" si="3">SUM(J15:J15)</f>
        <v>0</v>
      </c>
      <c r="K16" s="64">
        <f t="shared" si="3"/>
        <v>0</v>
      </c>
      <c r="L16" s="64">
        <f t="shared" si="3"/>
        <v>0</v>
      </c>
      <c r="M16" s="64">
        <f t="shared" si="3"/>
        <v>0</v>
      </c>
      <c r="N16" s="64">
        <f t="shared" si="3"/>
        <v>0</v>
      </c>
      <c r="O16" s="63">
        <f t="shared" si="3"/>
        <v>0</v>
      </c>
      <c r="P16" s="64">
        <f>SUM(P14:P15)</f>
        <v>0</v>
      </c>
      <c r="Q16" s="64">
        <f>SUM(Q14:Q15)</f>
        <v>0</v>
      </c>
      <c r="R16" s="64">
        <f>SUM(R15:R15)</f>
        <v>0</v>
      </c>
      <c r="S16" s="64">
        <f>SUM(S15:S15)</f>
        <v>0</v>
      </c>
      <c r="T16" s="64">
        <f>SUM(T15:T15)</f>
        <v>0</v>
      </c>
    </row>
    <row r="17" spans="1:21" ht="12" customHeight="1" x14ac:dyDescent="0.25">
      <c r="A17" s="504">
        <v>5</v>
      </c>
      <c r="B17" s="496">
        <v>44774</v>
      </c>
      <c r="C17" s="492">
        <v>44821</v>
      </c>
      <c r="D17" s="494" t="s">
        <v>52</v>
      </c>
      <c r="E17" s="498">
        <v>167400</v>
      </c>
      <c r="F17" s="449">
        <v>0</v>
      </c>
      <c r="G17" s="498">
        <v>15066</v>
      </c>
      <c r="H17" s="498">
        <v>15066</v>
      </c>
      <c r="I17" s="447">
        <v>0</v>
      </c>
      <c r="J17" s="447">
        <v>0</v>
      </c>
      <c r="K17" s="447">
        <v>0</v>
      </c>
      <c r="L17" s="86" t="s">
        <v>19</v>
      </c>
      <c r="M17" s="82">
        <v>10780</v>
      </c>
      <c r="N17" s="81">
        <v>0</v>
      </c>
      <c r="O17" s="447">
        <v>0</v>
      </c>
      <c r="P17" s="447">
        <v>0</v>
      </c>
      <c r="Q17" s="447">
        <v>0</v>
      </c>
      <c r="R17" s="447">
        <v>0</v>
      </c>
      <c r="S17" s="447">
        <v>0</v>
      </c>
      <c r="T17" s="447">
        <v>0</v>
      </c>
      <c r="U17">
        <v>0</v>
      </c>
    </row>
    <row r="18" spans="1:21" ht="12" customHeight="1" x14ac:dyDescent="0.25">
      <c r="A18" s="505"/>
      <c r="B18" s="497"/>
      <c r="C18" s="493"/>
      <c r="D18" s="495"/>
      <c r="E18" s="499"/>
      <c r="F18" s="503"/>
      <c r="G18" s="499"/>
      <c r="H18" s="499"/>
      <c r="I18" s="451"/>
      <c r="J18" s="451"/>
      <c r="K18" s="451"/>
      <c r="L18" s="82">
        <v>0</v>
      </c>
      <c r="M18" s="82">
        <v>4286</v>
      </c>
      <c r="N18" s="81">
        <v>15066</v>
      </c>
      <c r="O18" s="451"/>
      <c r="P18" s="451"/>
      <c r="Q18" s="451"/>
      <c r="R18" s="451"/>
      <c r="S18" s="451"/>
      <c r="T18" s="451"/>
    </row>
    <row r="19" spans="1:21" x14ac:dyDescent="0.25">
      <c r="A19" s="589" t="s">
        <v>22</v>
      </c>
      <c r="B19" s="590"/>
      <c r="C19" s="590"/>
      <c r="D19" s="591"/>
      <c r="E19" s="90">
        <f t="shared" ref="E19:K19" si="4">SUM(E17)</f>
        <v>167400</v>
      </c>
      <c r="F19" s="90">
        <f t="shared" si="4"/>
        <v>0</v>
      </c>
      <c r="G19" s="90">
        <f t="shared" si="4"/>
        <v>15066</v>
      </c>
      <c r="H19" s="90">
        <f t="shared" si="4"/>
        <v>15066</v>
      </c>
      <c r="I19" s="90">
        <f t="shared" si="4"/>
        <v>0</v>
      </c>
      <c r="J19" s="90">
        <f t="shared" si="4"/>
        <v>0</v>
      </c>
      <c r="K19" s="90">
        <f t="shared" si="4"/>
        <v>0</v>
      </c>
      <c r="L19" s="91">
        <v>0</v>
      </c>
      <c r="M19" s="91">
        <f>SUM(M17:M18)</f>
        <v>15066</v>
      </c>
      <c r="N19" s="91">
        <f>SUM(N18:N18)</f>
        <v>15066</v>
      </c>
      <c r="O19" s="66">
        <f t="shared" ref="O19:T19" si="5">SUM(O17)</f>
        <v>0</v>
      </c>
      <c r="P19" s="65">
        <f t="shared" si="5"/>
        <v>0</v>
      </c>
      <c r="Q19" s="65">
        <f t="shared" si="5"/>
        <v>0</v>
      </c>
      <c r="R19" s="65">
        <f t="shared" si="5"/>
        <v>0</v>
      </c>
      <c r="S19" s="65">
        <f t="shared" si="5"/>
        <v>0</v>
      </c>
      <c r="T19" s="65">
        <f t="shared" si="5"/>
        <v>0</v>
      </c>
    </row>
    <row r="20" spans="1:21" ht="15" customHeight="1" x14ac:dyDescent="0.25">
      <c r="A20" s="504">
        <v>6</v>
      </c>
      <c r="B20" s="537">
        <v>44805</v>
      </c>
      <c r="C20" s="446">
        <v>44851</v>
      </c>
      <c r="D20" s="580" t="s">
        <v>53</v>
      </c>
      <c r="E20" s="498">
        <v>227301</v>
      </c>
      <c r="F20" s="449">
        <v>0</v>
      </c>
      <c r="G20" s="498">
        <v>20457</v>
      </c>
      <c r="H20" s="498">
        <v>20457</v>
      </c>
      <c r="I20" s="447">
        <v>0</v>
      </c>
      <c r="J20" s="447">
        <v>0</v>
      </c>
      <c r="K20" s="447">
        <v>0</v>
      </c>
      <c r="L20" s="447">
        <v>0</v>
      </c>
      <c r="M20" s="447">
        <v>20457</v>
      </c>
      <c r="N20" s="449">
        <v>20457</v>
      </c>
      <c r="O20" s="449">
        <v>0</v>
      </c>
      <c r="P20" s="449">
        <v>1674</v>
      </c>
      <c r="Q20" s="449">
        <v>1674</v>
      </c>
      <c r="R20" s="449">
        <v>0</v>
      </c>
      <c r="S20" s="449">
        <v>0</v>
      </c>
      <c r="T20" s="449">
        <v>0</v>
      </c>
    </row>
    <row r="21" spans="1:21" ht="2.25" customHeight="1" x14ac:dyDescent="0.25">
      <c r="A21" s="539"/>
      <c r="B21" s="538"/>
      <c r="C21" s="446"/>
      <c r="D21" s="581"/>
      <c r="E21" s="508"/>
      <c r="F21" s="450"/>
      <c r="G21" s="508"/>
      <c r="H21" s="508"/>
      <c r="I21" s="448"/>
      <c r="J21" s="448"/>
      <c r="K21" s="448"/>
      <c r="L21" s="448"/>
      <c r="M21" s="448"/>
      <c r="N21" s="450"/>
      <c r="O21" s="450"/>
      <c r="P21" s="450"/>
      <c r="Q21" s="450"/>
      <c r="R21" s="450"/>
      <c r="S21" s="450"/>
      <c r="T21" s="450"/>
    </row>
    <row r="22" spans="1:21" x14ac:dyDescent="0.25">
      <c r="A22" s="509" t="s">
        <v>54</v>
      </c>
      <c r="B22" s="510"/>
      <c r="C22" s="510"/>
      <c r="D22" s="510"/>
      <c r="E22" s="83">
        <f t="shared" ref="E22:T22" si="6">SUM(E20)</f>
        <v>227301</v>
      </c>
      <c r="F22" s="83">
        <f t="shared" si="6"/>
        <v>0</v>
      </c>
      <c r="G22" s="83">
        <f t="shared" si="6"/>
        <v>20457</v>
      </c>
      <c r="H22" s="83">
        <f t="shared" si="6"/>
        <v>20457</v>
      </c>
      <c r="I22" s="83">
        <f t="shared" si="6"/>
        <v>0</v>
      </c>
      <c r="J22" s="83">
        <f t="shared" si="6"/>
        <v>0</v>
      </c>
      <c r="K22" s="83">
        <f t="shared" si="6"/>
        <v>0</v>
      </c>
      <c r="L22" s="84">
        <f t="shared" si="6"/>
        <v>0</v>
      </c>
      <c r="M22" s="84">
        <f t="shared" si="6"/>
        <v>20457</v>
      </c>
      <c r="N22" s="84">
        <f t="shared" si="6"/>
        <v>20457</v>
      </c>
      <c r="O22" s="85">
        <f t="shared" si="6"/>
        <v>0</v>
      </c>
      <c r="P22" s="84">
        <f t="shared" si="6"/>
        <v>1674</v>
      </c>
      <c r="Q22" s="84">
        <f t="shared" si="6"/>
        <v>1674</v>
      </c>
      <c r="R22" s="84">
        <f t="shared" si="6"/>
        <v>0</v>
      </c>
      <c r="S22" s="84">
        <f t="shared" si="6"/>
        <v>0</v>
      </c>
      <c r="T22" s="84">
        <f t="shared" si="6"/>
        <v>0</v>
      </c>
    </row>
    <row r="23" spans="1:21" ht="25.5" customHeight="1" x14ac:dyDescent="0.25">
      <c r="A23" s="611">
        <v>7</v>
      </c>
      <c r="B23" s="609">
        <v>44835</v>
      </c>
      <c r="C23" s="446">
        <v>44883</v>
      </c>
      <c r="D23" s="580" t="s">
        <v>53</v>
      </c>
      <c r="E23" s="498">
        <v>257707</v>
      </c>
      <c r="F23" s="449">
        <v>0</v>
      </c>
      <c r="G23" s="498">
        <v>23194</v>
      </c>
      <c r="H23" s="498">
        <v>23194</v>
      </c>
      <c r="I23" s="447">
        <v>0</v>
      </c>
      <c r="J23" s="447">
        <v>0</v>
      </c>
      <c r="K23" s="447">
        <v>0</v>
      </c>
      <c r="L23" s="447">
        <v>0</v>
      </c>
      <c r="M23" s="447">
        <v>23194</v>
      </c>
      <c r="N23" s="449">
        <v>23194</v>
      </c>
      <c r="O23" s="449">
        <v>0</v>
      </c>
      <c r="P23" s="449">
        <v>2273</v>
      </c>
      <c r="Q23" s="449">
        <v>2273</v>
      </c>
      <c r="R23" s="449">
        <v>0</v>
      </c>
      <c r="S23" s="449">
        <v>0</v>
      </c>
      <c r="T23" s="449">
        <v>0</v>
      </c>
      <c r="U23" s="444">
        <v>0</v>
      </c>
    </row>
    <row r="24" spans="1:21" ht="1.5" customHeight="1" x14ac:dyDescent="0.25">
      <c r="A24" s="612"/>
      <c r="B24" s="610"/>
      <c r="C24" s="446"/>
      <c r="D24" s="581"/>
      <c r="E24" s="508"/>
      <c r="F24" s="450"/>
      <c r="G24" s="508"/>
      <c r="H24" s="508"/>
      <c r="I24" s="448"/>
      <c r="J24" s="448"/>
      <c r="K24" s="448"/>
      <c r="L24" s="448"/>
      <c r="M24" s="448"/>
      <c r="N24" s="450"/>
      <c r="O24" s="450"/>
      <c r="P24" s="450"/>
      <c r="Q24" s="450"/>
      <c r="R24" s="450"/>
      <c r="S24" s="450"/>
      <c r="T24" s="450"/>
      <c r="U24" s="445"/>
    </row>
    <row r="25" spans="1:21" ht="18.75" customHeight="1" x14ac:dyDescent="0.25">
      <c r="A25" s="506" t="s">
        <v>54</v>
      </c>
      <c r="B25" s="507"/>
      <c r="C25" s="507"/>
      <c r="D25" s="507"/>
      <c r="E25" s="106">
        <f t="shared" ref="E25:T25" si="7">SUM(E23)</f>
        <v>257707</v>
      </c>
      <c r="F25" s="106">
        <f t="shared" si="7"/>
        <v>0</v>
      </c>
      <c r="G25" s="106">
        <f t="shared" si="7"/>
        <v>23194</v>
      </c>
      <c r="H25" s="106">
        <f t="shared" si="7"/>
        <v>23194</v>
      </c>
      <c r="I25" s="106">
        <f t="shared" si="7"/>
        <v>0</v>
      </c>
      <c r="J25" s="106">
        <f t="shared" si="7"/>
        <v>0</v>
      </c>
      <c r="K25" s="106">
        <f t="shared" si="7"/>
        <v>0</v>
      </c>
      <c r="L25" s="107">
        <f t="shared" si="7"/>
        <v>0</v>
      </c>
      <c r="M25" s="107">
        <f t="shared" si="7"/>
        <v>23194</v>
      </c>
      <c r="N25" s="107">
        <f t="shared" si="7"/>
        <v>23194</v>
      </c>
      <c r="O25" s="108">
        <f t="shared" si="7"/>
        <v>0</v>
      </c>
      <c r="P25" s="107">
        <f t="shared" si="7"/>
        <v>2273</v>
      </c>
      <c r="Q25" s="107">
        <f t="shared" si="7"/>
        <v>2273</v>
      </c>
      <c r="R25" s="107">
        <f t="shared" si="7"/>
        <v>0</v>
      </c>
      <c r="S25" s="107">
        <f t="shared" si="7"/>
        <v>0</v>
      </c>
      <c r="T25" s="107">
        <f t="shared" si="7"/>
        <v>0</v>
      </c>
    </row>
    <row r="26" spans="1:21" x14ac:dyDescent="0.25">
      <c r="A26" s="602">
        <v>8</v>
      </c>
      <c r="B26" s="600">
        <v>44866</v>
      </c>
      <c r="C26" s="446">
        <v>0</v>
      </c>
      <c r="D26" s="580" t="s">
        <v>53</v>
      </c>
      <c r="E26" s="498">
        <v>0</v>
      </c>
      <c r="F26" s="449">
        <v>0</v>
      </c>
      <c r="G26" s="498">
        <v>0</v>
      </c>
      <c r="H26" s="498">
        <v>0</v>
      </c>
      <c r="I26" s="447">
        <v>0</v>
      </c>
      <c r="J26" s="447">
        <v>0</v>
      </c>
      <c r="K26" s="447">
        <v>0</v>
      </c>
      <c r="L26" s="447">
        <v>0</v>
      </c>
      <c r="M26" s="447">
        <v>0</v>
      </c>
      <c r="N26" s="449">
        <v>0</v>
      </c>
      <c r="O26" s="449">
        <v>0</v>
      </c>
      <c r="P26" s="449">
        <v>2577</v>
      </c>
      <c r="Q26" s="449">
        <v>2577</v>
      </c>
      <c r="R26" s="449">
        <v>0</v>
      </c>
      <c r="S26" s="449">
        <v>0</v>
      </c>
      <c r="T26" s="449">
        <v>0</v>
      </c>
    </row>
    <row r="27" spans="1:21" ht="3.75" customHeight="1" x14ac:dyDescent="0.25">
      <c r="A27" s="603"/>
      <c r="B27" s="601"/>
      <c r="C27" s="446"/>
      <c r="D27" s="581"/>
      <c r="E27" s="508"/>
      <c r="F27" s="450"/>
      <c r="G27" s="508"/>
      <c r="H27" s="508"/>
      <c r="I27" s="448"/>
      <c r="J27" s="448"/>
      <c r="K27" s="448"/>
      <c r="L27" s="448"/>
      <c r="M27" s="448"/>
      <c r="N27" s="450"/>
      <c r="O27" s="450"/>
      <c r="P27" s="450"/>
      <c r="Q27" s="450"/>
      <c r="R27" s="450"/>
      <c r="S27" s="450"/>
      <c r="T27" s="450"/>
    </row>
    <row r="28" spans="1:21" x14ac:dyDescent="0.25">
      <c r="A28" s="607" t="s">
        <v>22</v>
      </c>
      <c r="B28" s="608"/>
      <c r="C28" s="608"/>
      <c r="D28" s="608"/>
      <c r="E28" s="37"/>
      <c r="F28" s="37"/>
      <c r="G28" s="37"/>
      <c r="H28" s="37"/>
      <c r="I28" s="37"/>
      <c r="J28" s="37"/>
      <c r="K28" s="37"/>
      <c r="L28" s="64"/>
      <c r="M28" s="63"/>
      <c r="N28" s="64"/>
      <c r="O28" s="63"/>
      <c r="P28" s="64"/>
      <c r="Q28" s="64"/>
      <c r="R28" s="64"/>
      <c r="S28" s="64"/>
      <c r="T28" s="64"/>
    </row>
    <row r="29" spans="1:21" ht="15" customHeight="1" x14ac:dyDescent="0.25">
      <c r="A29" s="578">
        <v>9</v>
      </c>
      <c r="B29" s="604">
        <v>44896</v>
      </c>
      <c r="C29" s="446">
        <v>0</v>
      </c>
      <c r="D29" s="580" t="s">
        <v>53</v>
      </c>
      <c r="E29" s="498">
        <v>0</v>
      </c>
      <c r="F29" s="449">
        <v>0</v>
      </c>
      <c r="G29" s="498">
        <v>0</v>
      </c>
      <c r="H29" s="498">
        <v>0</v>
      </c>
      <c r="I29" s="447">
        <v>0</v>
      </c>
      <c r="J29" s="447">
        <v>0</v>
      </c>
      <c r="K29" s="447">
        <v>0</v>
      </c>
      <c r="L29" s="447">
        <v>0</v>
      </c>
      <c r="M29" s="447">
        <v>0</v>
      </c>
      <c r="N29" s="449">
        <v>0</v>
      </c>
      <c r="O29" s="449">
        <v>0</v>
      </c>
      <c r="P29" s="449">
        <v>0</v>
      </c>
      <c r="Q29" s="449">
        <v>0</v>
      </c>
      <c r="R29" s="449">
        <v>0</v>
      </c>
      <c r="S29" s="449">
        <v>0</v>
      </c>
      <c r="T29" s="449">
        <v>0</v>
      </c>
    </row>
    <row r="30" spans="1:21" ht="3.75" customHeight="1" x14ac:dyDescent="0.25">
      <c r="A30" s="579"/>
      <c r="B30" s="605"/>
      <c r="C30" s="446"/>
      <c r="D30" s="581"/>
      <c r="E30" s="508"/>
      <c r="F30" s="450"/>
      <c r="G30" s="508"/>
      <c r="H30" s="508"/>
      <c r="I30" s="448"/>
      <c r="J30" s="448"/>
      <c r="K30" s="448"/>
      <c r="L30" s="448"/>
      <c r="M30" s="448"/>
      <c r="N30" s="450"/>
      <c r="O30" s="450"/>
      <c r="P30" s="450"/>
      <c r="Q30" s="450"/>
      <c r="R30" s="450"/>
      <c r="S30" s="450"/>
      <c r="T30" s="450"/>
    </row>
    <row r="31" spans="1:21" x14ac:dyDescent="0.25">
      <c r="A31" s="574" t="s">
        <v>54</v>
      </c>
      <c r="B31" s="575"/>
      <c r="C31" s="575"/>
      <c r="D31" s="575"/>
      <c r="E31" s="38"/>
      <c r="F31" s="38"/>
      <c r="G31" s="38"/>
      <c r="H31" s="38"/>
      <c r="I31" s="38"/>
      <c r="J31" s="38"/>
      <c r="K31" s="38"/>
      <c r="L31" s="67"/>
      <c r="M31" s="68"/>
      <c r="N31" s="67"/>
      <c r="O31" s="68"/>
      <c r="P31" s="67"/>
      <c r="Q31" s="67"/>
      <c r="R31" s="67"/>
      <c r="S31" s="67"/>
      <c r="T31" s="67"/>
    </row>
    <row r="32" spans="1:21" ht="15" customHeight="1" x14ac:dyDescent="0.25">
      <c r="A32" s="578">
        <v>10</v>
      </c>
      <c r="B32" s="576">
        <v>44927</v>
      </c>
      <c r="C32" s="446">
        <v>0</v>
      </c>
      <c r="D32" s="580" t="s">
        <v>53</v>
      </c>
      <c r="E32" s="498">
        <v>0</v>
      </c>
      <c r="F32" s="449">
        <v>0</v>
      </c>
      <c r="G32" s="498">
        <v>0</v>
      </c>
      <c r="H32" s="498">
        <v>0</v>
      </c>
      <c r="I32" s="447">
        <v>0</v>
      </c>
      <c r="J32" s="447">
        <v>0</v>
      </c>
      <c r="K32" s="447">
        <v>0</v>
      </c>
      <c r="L32" s="447">
        <v>0</v>
      </c>
      <c r="M32" s="447">
        <v>0</v>
      </c>
      <c r="N32" s="449">
        <v>0</v>
      </c>
      <c r="O32" s="449">
        <v>0</v>
      </c>
      <c r="P32" s="449">
        <v>0</v>
      </c>
      <c r="Q32" s="449">
        <v>0</v>
      </c>
      <c r="R32" s="449">
        <v>0</v>
      </c>
      <c r="S32" s="449">
        <v>0</v>
      </c>
      <c r="T32" s="449">
        <v>0</v>
      </c>
    </row>
    <row r="33" spans="1:20" ht="3.75" customHeight="1" x14ac:dyDescent="0.25">
      <c r="A33" s="579"/>
      <c r="B33" s="577"/>
      <c r="C33" s="446"/>
      <c r="D33" s="581"/>
      <c r="E33" s="508"/>
      <c r="F33" s="450"/>
      <c r="G33" s="508"/>
      <c r="H33" s="508"/>
      <c r="I33" s="448"/>
      <c r="J33" s="448"/>
      <c r="K33" s="448"/>
      <c r="L33" s="448"/>
      <c r="M33" s="448"/>
      <c r="N33" s="450"/>
      <c r="O33" s="450"/>
      <c r="P33" s="450"/>
      <c r="Q33" s="450"/>
      <c r="R33" s="450"/>
      <c r="S33" s="450"/>
      <c r="T33" s="450"/>
    </row>
    <row r="34" spans="1:20" x14ac:dyDescent="0.25">
      <c r="A34" s="582" t="s">
        <v>54</v>
      </c>
      <c r="B34" s="583"/>
      <c r="C34" s="584"/>
      <c r="D34" s="585"/>
      <c r="E34" s="69"/>
      <c r="F34" s="70"/>
      <c r="G34" s="71"/>
      <c r="H34" s="71"/>
      <c r="I34" s="70"/>
      <c r="J34" s="70"/>
      <c r="K34" s="70"/>
      <c r="L34" s="72"/>
      <c r="M34" s="73"/>
      <c r="N34" s="72"/>
      <c r="O34" s="71"/>
      <c r="P34" s="74"/>
      <c r="Q34" s="74"/>
      <c r="R34" s="74"/>
      <c r="S34" s="74"/>
      <c r="T34" s="71"/>
    </row>
    <row r="35" spans="1:20" x14ac:dyDescent="0.25">
      <c r="A35" s="594">
        <v>11</v>
      </c>
      <c r="B35" s="592">
        <v>44958</v>
      </c>
      <c r="C35" s="446">
        <v>0</v>
      </c>
      <c r="D35" s="580" t="s">
        <v>53</v>
      </c>
      <c r="E35" s="498">
        <v>0</v>
      </c>
      <c r="F35" s="449">
        <v>0</v>
      </c>
      <c r="G35" s="498">
        <v>0</v>
      </c>
      <c r="H35" s="498">
        <v>0</v>
      </c>
      <c r="I35" s="447">
        <v>0</v>
      </c>
      <c r="J35" s="447">
        <v>0</v>
      </c>
      <c r="K35" s="447">
        <v>0</v>
      </c>
      <c r="L35" s="447">
        <v>0</v>
      </c>
      <c r="M35" s="447">
        <v>0</v>
      </c>
      <c r="N35" s="449">
        <v>0</v>
      </c>
      <c r="O35" s="449">
        <v>0</v>
      </c>
      <c r="P35" s="449">
        <v>0</v>
      </c>
      <c r="Q35" s="449">
        <v>0</v>
      </c>
      <c r="R35" s="449">
        <v>0</v>
      </c>
      <c r="S35" s="449">
        <v>0</v>
      </c>
      <c r="T35" s="449">
        <v>0</v>
      </c>
    </row>
    <row r="36" spans="1:20" ht="1.5" customHeight="1" x14ac:dyDescent="0.25">
      <c r="A36" s="595"/>
      <c r="B36" s="593"/>
      <c r="C36" s="446"/>
      <c r="D36" s="581"/>
      <c r="E36" s="508"/>
      <c r="F36" s="450"/>
      <c r="G36" s="508"/>
      <c r="H36" s="508"/>
      <c r="I36" s="448"/>
      <c r="J36" s="448"/>
      <c r="K36" s="448"/>
      <c r="L36" s="448"/>
      <c r="M36" s="448"/>
      <c r="N36" s="450"/>
      <c r="O36" s="450"/>
      <c r="P36" s="450"/>
      <c r="Q36" s="450"/>
      <c r="R36" s="450"/>
      <c r="S36" s="450"/>
      <c r="T36" s="450"/>
    </row>
    <row r="37" spans="1:20" x14ac:dyDescent="0.25">
      <c r="A37" s="606" t="s">
        <v>22</v>
      </c>
      <c r="B37" s="606"/>
      <c r="C37" s="606"/>
      <c r="D37" s="606"/>
      <c r="E37" s="75"/>
      <c r="F37" s="76"/>
      <c r="G37" s="77"/>
      <c r="H37" s="77"/>
      <c r="I37" s="76"/>
      <c r="J37" s="76"/>
      <c r="K37" s="76"/>
      <c r="L37" s="78"/>
      <c r="M37" s="79"/>
      <c r="N37" s="78"/>
      <c r="O37" s="77"/>
      <c r="P37" s="80"/>
      <c r="Q37" s="80"/>
      <c r="R37" s="80"/>
      <c r="S37" s="80"/>
      <c r="T37" s="77"/>
    </row>
    <row r="38" spans="1:20" ht="15" customHeight="1" x14ac:dyDescent="0.25">
      <c r="A38" s="598">
        <v>12</v>
      </c>
      <c r="B38" s="596">
        <v>44986</v>
      </c>
      <c r="C38" s="446">
        <v>0</v>
      </c>
      <c r="D38" s="580" t="s">
        <v>53</v>
      </c>
      <c r="E38" s="498">
        <v>0</v>
      </c>
      <c r="F38" s="449">
        <v>0</v>
      </c>
      <c r="G38" s="498">
        <v>0</v>
      </c>
      <c r="H38" s="498">
        <v>0</v>
      </c>
      <c r="I38" s="447">
        <v>0</v>
      </c>
      <c r="J38" s="447">
        <v>0</v>
      </c>
      <c r="K38" s="447">
        <v>0</v>
      </c>
      <c r="L38" s="447">
        <v>0</v>
      </c>
      <c r="M38" s="447">
        <v>0</v>
      </c>
      <c r="N38" s="449">
        <v>0</v>
      </c>
      <c r="O38" s="449">
        <v>0</v>
      </c>
      <c r="P38" s="449">
        <v>0</v>
      </c>
      <c r="Q38" s="449">
        <v>0</v>
      </c>
      <c r="R38" s="449">
        <v>0</v>
      </c>
      <c r="S38" s="449">
        <v>0</v>
      </c>
      <c r="T38" s="449">
        <v>0</v>
      </c>
    </row>
    <row r="39" spans="1:20" ht="4.5" customHeight="1" x14ac:dyDescent="0.25">
      <c r="A39" s="599"/>
      <c r="B39" s="597"/>
      <c r="C39" s="446"/>
      <c r="D39" s="581"/>
      <c r="E39" s="508"/>
      <c r="F39" s="450"/>
      <c r="G39" s="508"/>
      <c r="H39" s="508"/>
      <c r="I39" s="448"/>
      <c r="J39" s="448"/>
      <c r="K39" s="448"/>
      <c r="L39" s="448"/>
      <c r="M39" s="448"/>
      <c r="N39" s="450"/>
      <c r="O39" s="450"/>
      <c r="P39" s="450"/>
      <c r="Q39" s="450"/>
      <c r="R39" s="450"/>
      <c r="S39" s="450"/>
      <c r="T39" s="450"/>
    </row>
    <row r="40" spans="1:20" x14ac:dyDescent="0.25">
      <c r="A40" s="523" t="s">
        <v>22</v>
      </c>
      <c r="B40" s="523"/>
      <c r="C40" s="523"/>
      <c r="D40" s="523"/>
      <c r="E40" s="94">
        <f t="shared" ref="E40:R40" si="8">SUM(E38:E39)</f>
        <v>0</v>
      </c>
      <c r="F40" s="94">
        <f t="shared" si="8"/>
        <v>0</v>
      </c>
      <c r="G40" s="94">
        <f t="shared" si="8"/>
        <v>0</v>
      </c>
      <c r="H40" s="94">
        <f t="shared" si="8"/>
        <v>0</v>
      </c>
      <c r="I40" s="94">
        <f t="shared" si="8"/>
        <v>0</v>
      </c>
      <c r="J40" s="94">
        <f t="shared" si="8"/>
        <v>0</v>
      </c>
      <c r="K40" s="94">
        <f t="shared" si="8"/>
        <v>0</v>
      </c>
      <c r="L40" s="94">
        <f t="shared" si="8"/>
        <v>0</v>
      </c>
      <c r="M40" s="94">
        <f t="shared" si="8"/>
        <v>0</v>
      </c>
      <c r="N40" s="94">
        <f t="shared" si="8"/>
        <v>0</v>
      </c>
      <c r="O40" s="94">
        <f t="shared" si="8"/>
        <v>0</v>
      </c>
      <c r="P40" s="94">
        <f t="shared" si="8"/>
        <v>0</v>
      </c>
      <c r="Q40" s="94">
        <f t="shared" si="8"/>
        <v>0</v>
      </c>
      <c r="R40" s="94">
        <f t="shared" si="8"/>
        <v>0</v>
      </c>
      <c r="S40" s="94">
        <v>0</v>
      </c>
      <c r="T40" s="94">
        <v>0</v>
      </c>
    </row>
    <row r="41" spans="1:20" x14ac:dyDescent="0.25">
      <c r="A41" s="524" t="s">
        <v>23</v>
      </c>
      <c r="B41" s="525"/>
      <c r="C41" s="525"/>
      <c r="D41" s="526"/>
      <c r="E41" s="39">
        <f>E4+E7+E10+E13+E16+E19+E22+E25+E28+E31+E34+E37+E40</f>
        <v>868008</v>
      </c>
      <c r="F41" s="39">
        <f t="shared" ref="F41:T41" si="9">F4+F7+F10+F13+F16+F19+F22+F25+F28+F31+F34+F37+F40</f>
        <v>10780</v>
      </c>
      <c r="G41" s="39">
        <f t="shared" si="9"/>
        <v>58717</v>
      </c>
      <c r="H41" s="39">
        <f t="shared" si="9"/>
        <v>58717</v>
      </c>
      <c r="I41" s="39">
        <f t="shared" si="9"/>
        <v>10780</v>
      </c>
      <c r="J41" s="39">
        <f t="shared" si="9"/>
        <v>2048938</v>
      </c>
      <c r="K41" s="39">
        <f t="shared" si="9"/>
        <v>79063</v>
      </c>
      <c r="L41" s="39">
        <f t="shared" si="9"/>
        <v>0</v>
      </c>
      <c r="M41" s="39">
        <f t="shared" si="9"/>
        <v>58717</v>
      </c>
      <c r="N41" s="39">
        <f t="shared" si="9"/>
        <v>58717</v>
      </c>
      <c r="O41" s="39">
        <f t="shared" si="9"/>
        <v>10780</v>
      </c>
      <c r="P41" s="39">
        <f t="shared" si="9"/>
        <v>1169054</v>
      </c>
      <c r="Q41" s="39">
        <f t="shared" si="9"/>
        <v>4175</v>
      </c>
      <c r="R41" s="39">
        <f t="shared" si="9"/>
        <v>10780</v>
      </c>
      <c r="S41" s="39">
        <f t="shared" si="9"/>
        <v>0</v>
      </c>
      <c r="T41" s="39">
        <f t="shared" si="9"/>
        <v>228</v>
      </c>
    </row>
    <row r="42" spans="1:20" ht="18" x14ac:dyDescent="0.25">
      <c r="A42" s="570" t="s">
        <v>55</v>
      </c>
      <c r="B42" s="570"/>
      <c r="C42" s="570"/>
      <c r="D42" s="570"/>
      <c r="E42" s="570"/>
      <c r="F42" s="571">
        <f>F41+G41+H41</f>
        <v>128214</v>
      </c>
      <c r="G42" s="572"/>
      <c r="H42" s="573"/>
      <c r="I42" s="511">
        <f>I41+J41+K41</f>
        <v>2138781</v>
      </c>
      <c r="J42" s="512"/>
      <c r="K42" s="513"/>
      <c r="L42" s="514">
        <f>L41+M41+N41</f>
        <v>117434</v>
      </c>
      <c r="M42" s="515"/>
      <c r="N42" s="516"/>
      <c r="O42" s="517">
        <f>O41+P41+Q41</f>
        <v>1184009</v>
      </c>
      <c r="P42" s="518"/>
      <c r="Q42" s="519"/>
      <c r="R42" s="520">
        <f>R41+S41+T41</f>
        <v>11008</v>
      </c>
      <c r="S42" s="521"/>
      <c r="T42" s="522"/>
    </row>
    <row r="43" spans="1:20" x14ac:dyDescent="0.25">
      <c r="A43" s="543" t="s">
        <v>48</v>
      </c>
      <c r="B43" s="544"/>
      <c r="C43" s="544"/>
      <c r="D43" s="544"/>
      <c r="E43" s="544"/>
      <c r="F43" s="544"/>
      <c r="G43" s="544"/>
      <c r="H43" s="545"/>
      <c r="I43" s="95">
        <v>0</v>
      </c>
      <c r="J43" s="95">
        <v>0</v>
      </c>
      <c r="K43" s="95">
        <v>0</v>
      </c>
      <c r="L43" s="96">
        <v>0</v>
      </c>
      <c r="M43" s="96">
        <f>I41+J41-M41</f>
        <v>2001001</v>
      </c>
      <c r="N43" s="96">
        <f>K41-N41</f>
        <v>20346</v>
      </c>
      <c r="O43" s="97">
        <v>0</v>
      </c>
      <c r="P43" s="97">
        <v>0</v>
      </c>
      <c r="Q43" s="98">
        <v>0</v>
      </c>
      <c r="R43" s="98">
        <f>O41-R41</f>
        <v>0</v>
      </c>
      <c r="S43" s="98">
        <f t="shared" ref="S43:T43" si="10">P41-S41</f>
        <v>1169054</v>
      </c>
      <c r="T43" s="98">
        <f t="shared" si="10"/>
        <v>3947</v>
      </c>
    </row>
    <row r="44" spans="1:20" ht="18" x14ac:dyDescent="0.25">
      <c r="A44" s="546"/>
      <c r="B44" s="547"/>
      <c r="C44" s="547"/>
      <c r="D44" s="547"/>
      <c r="E44" s="547"/>
      <c r="F44" s="547"/>
      <c r="G44" s="547"/>
      <c r="H44" s="548"/>
      <c r="I44" s="549">
        <f>L43+M43+N43</f>
        <v>2021347</v>
      </c>
      <c r="J44" s="550"/>
      <c r="K44" s="550"/>
      <c r="L44" s="550"/>
      <c r="M44" s="550"/>
      <c r="N44" s="551"/>
      <c r="O44" s="552">
        <f>S43+T43</f>
        <v>1173001</v>
      </c>
      <c r="P44" s="553"/>
      <c r="Q44" s="553"/>
      <c r="R44" s="553"/>
      <c r="S44" s="553"/>
      <c r="T44" s="554"/>
    </row>
    <row r="45" spans="1:20" x14ac:dyDescent="0.25">
      <c r="A45" s="555" t="s">
        <v>62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</row>
    <row r="46" spans="1:20" x14ac:dyDescent="0.25">
      <c r="A46" s="556" t="s">
        <v>40</v>
      </c>
      <c r="B46" s="558" t="s">
        <v>56</v>
      </c>
      <c r="C46" s="559"/>
      <c r="D46" s="560"/>
      <c r="E46" s="564" t="s">
        <v>44</v>
      </c>
      <c r="F46" s="565"/>
      <c r="G46" s="565"/>
      <c r="H46" s="566"/>
      <c r="I46" s="567" t="s">
        <v>45</v>
      </c>
      <c r="J46" s="568"/>
      <c r="K46" s="569"/>
      <c r="L46" s="567" t="s">
        <v>57</v>
      </c>
      <c r="M46" s="568"/>
      <c r="N46" s="569"/>
      <c r="O46" s="567" t="s">
        <v>63</v>
      </c>
      <c r="P46" s="568"/>
      <c r="Q46" s="569"/>
      <c r="R46" s="567" t="s">
        <v>66</v>
      </c>
      <c r="S46" s="568"/>
      <c r="T46" s="569"/>
    </row>
    <row r="47" spans="1:20" x14ac:dyDescent="0.25">
      <c r="A47" s="557"/>
      <c r="B47" s="561"/>
      <c r="C47" s="562"/>
      <c r="D47" s="563"/>
      <c r="E47" s="40" t="s">
        <v>50</v>
      </c>
      <c r="F47" s="40" t="s">
        <v>19</v>
      </c>
      <c r="G47" s="40" t="s">
        <v>18</v>
      </c>
      <c r="H47" s="40" t="s">
        <v>17</v>
      </c>
      <c r="I47" s="40" t="s">
        <v>19</v>
      </c>
      <c r="J47" s="40" t="s">
        <v>18</v>
      </c>
      <c r="K47" s="40" t="s">
        <v>17</v>
      </c>
      <c r="L47" s="40" t="s">
        <v>19</v>
      </c>
      <c r="M47" s="40" t="s">
        <v>18</v>
      </c>
      <c r="N47" s="40" t="s">
        <v>17</v>
      </c>
      <c r="O47" s="40" t="s">
        <v>19</v>
      </c>
      <c r="P47" s="40" t="s">
        <v>18</v>
      </c>
      <c r="Q47" s="40" t="s">
        <v>17</v>
      </c>
      <c r="R47" s="40" t="s">
        <v>19</v>
      </c>
      <c r="S47" s="40" t="s">
        <v>18</v>
      </c>
      <c r="T47" s="40" t="s">
        <v>17</v>
      </c>
    </row>
    <row r="48" spans="1:20" x14ac:dyDescent="0.25">
      <c r="A48" s="41"/>
      <c r="B48" s="534" t="s">
        <v>51</v>
      </c>
      <c r="C48" s="535"/>
      <c r="D48" s="536"/>
      <c r="E48" s="42">
        <v>0</v>
      </c>
      <c r="F48" s="42">
        <v>0</v>
      </c>
      <c r="G48" s="42">
        <v>0</v>
      </c>
      <c r="H48" s="42">
        <v>0</v>
      </c>
      <c r="I48" s="42">
        <f>I4</f>
        <v>0</v>
      </c>
      <c r="J48" s="42">
        <f>J4</f>
        <v>1969875</v>
      </c>
      <c r="K48" s="42">
        <f>K4</f>
        <v>0</v>
      </c>
      <c r="L48" s="102">
        <v>0</v>
      </c>
      <c r="M48" s="102">
        <v>0</v>
      </c>
      <c r="N48" s="102">
        <v>0</v>
      </c>
      <c r="O48" s="43">
        <f>O4</f>
        <v>0</v>
      </c>
      <c r="P48" s="43">
        <f>P4</f>
        <v>1165107</v>
      </c>
      <c r="Q48" s="43">
        <f>Q4</f>
        <v>228</v>
      </c>
      <c r="R48" s="43">
        <v>0</v>
      </c>
      <c r="S48" s="43">
        <v>0</v>
      </c>
      <c r="T48" s="43">
        <v>0</v>
      </c>
    </row>
    <row r="49" spans="1:20" x14ac:dyDescent="0.25">
      <c r="A49" s="44">
        <v>1</v>
      </c>
      <c r="B49" s="443" t="s">
        <v>58</v>
      </c>
      <c r="C49" s="443"/>
      <c r="D49" s="443"/>
      <c r="E49" s="45">
        <f>E41-E7</f>
        <v>652408</v>
      </c>
      <c r="F49" s="45">
        <v>0</v>
      </c>
      <c r="G49" s="45">
        <f>G41</f>
        <v>58717</v>
      </c>
      <c r="H49" s="45">
        <f>H41</f>
        <v>58717</v>
      </c>
      <c r="I49" s="46">
        <v>0</v>
      </c>
      <c r="J49" s="46">
        <f>J7+J10+J13+J16+J19+J22+J25+J28+J31+J34+J37+J40-G50</f>
        <v>79063</v>
      </c>
      <c r="K49" s="46">
        <f>K7+K10+K13+K16+K19+K22+K25+K28+K31+K34+K37+K40-H50</f>
        <v>79063</v>
      </c>
      <c r="L49" s="103">
        <f>L7+L10+L13+L16+L19+L22+L25+L28+L31+L34+L37+L40</f>
        <v>0</v>
      </c>
      <c r="M49" s="103">
        <f>M7+M10+M13+M16+M19+M22+M25+M28+M31+M34+M37+M40</f>
        <v>58717</v>
      </c>
      <c r="N49" s="103">
        <f>N7+N10+N13+N16+N19+N22+N25+N28+N31+N34+N37+N40</f>
        <v>58717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x14ac:dyDescent="0.25">
      <c r="A50" s="44">
        <v>2</v>
      </c>
      <c r="B50" s="443" t="s">
        <v>29</v>
      </c>
      <c r="C50" s="443"/>
      <c r="D50" s="443"/>
      <c r="E50" s="45">
        <f>E7</f>
        <v>215600</v>
      </c>
      <c r="F50" s="45">
        <f>F5</f>
        <v>10780</v>
      </c>
      <c r="G50" s="45">
        <v>0</v>
      </c>
      <c r="H50" s="45">
        <v>0</v>
      </c>
      <c r="I50" s="45">
        <v>10780</v>
      </c>
      <c r="J50" s="45">
        <v>0</v>
      </c>
      <c r="K50" s="46">
        <v>0</v>
      </c>
      <c r="L50" s="103">
        <v>0</v>
      </c>
      <c r="M50" s="103">
        <v>0</v>
      </c>
      <c r="N50" s="103">
        <v>0</v>
      </c>
      <c r="O50" s="46">
        <v>0</v>
      </c>
      <c r="P50" s="46">
        <v>0</v>
      </c>
      <c r="Q50" s="46">
        <v>0</v>
      </c>
      <c r="R50" s="46">
        <f>R41</f>
        <v>10780</v>
      </c>
      <c r="S50" s="46">
        <v>0</v>
      </c>
      <c r="T50" s="46">
        <v>0</v>
      </c>
    </row>
    <row r="51" spans="1:20" x14ac:dyDescent="0.25">
      <c r="A51" s="44">
        <v>4</v>
      </c>
      <c r="B51" s="99" t="s">
        <v>67</v>
      </c>
      <c r="C51" s="100"/>
      <c r="D51" s="101"/>
      <c r="E51" s="44">
        <v>0</v>
      </c>
      <c r="F51" s="44">
        <v>0</v>
      </c>
      <c r="G51" s="44">
        <v>0</v>
      </c>
      <c r="H51" s="44">
        <v>0</v>
      </c>
      <c r="I51" s="46">
        <v>0</v>
      </c>
      <c r="J51" s="46">
        <v>0</v>
      </c>
      <c r="K51" s="46">
        <v>0</v>
      </c>
      <c r="L51" s="103">
        <v>0</v>
      </c>
      <c r="M51" s="103">
        <v>0</v>
      </c>
      <c r="N51" s="103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f>T41</f>
        <v>228</v>
      </c>
    </row>
    <row r="52" spans="1:20" x14ac:dyDescent="0.25">
      <c r="A52" s="44">
        <v>5</v>
      </c>
      <c r="B52" s="540" t="s">
        <v>59</v>
      </c>
      <c r="C52" s="541"/>
      <c r="D52" s="542"/>
      <c r="E52" s="44">
        <v>0</v>
      </c>
      <c r="F52" s="44">
        <v>0</v>
      </c>
      <c r="G52" s="44">
        <v>0</v>
      </c>
      <c r="H52" s="44">
        <v>0</v>
      </c>
      <c r="I52" s="46">
        <v>0</v>
      </c>
      <c r="J52" s="46">
        <v>0</v>
      </c>
      <c r="K52" s="46">
        <v>0</v>
      </c>
      <c r="L52" s="103">
        <v>0</v>
      </c>
      <c r="M52" s="103">
        <v>0</v>
      </c>
      <c r="N52" s="103">
        <v>0</v>
      </c>
      <c r="O52" s="46">
        <v>0</v>
      </c>
      <c r="P52" s="46">
        <f>P22+P25+P28+P31+P34+P37+P40</f>
        <v>3947</v>
      </c>
      <c r="Q52" s="46">
        <f>Q22+Q25+Q28+Q31+Q34+Q37+Q40</f>
        <v>3947</v>
      </c>
      <c r="R52" s="46">
        <v>0</v>
      </c>
      <c r="S52" s="46">
        <v>0</v>
      </c>
      <c r="T52" s="46">
        <v>0</v>
      </c>
    </row>
    <row r="53" spans="1:20" x14ac:dyDescent="0.25">
      <c r="A53" s="44">
        <v>6</v>
      </c>
      <c r="B53" s="540" t="s">
        <v>60</v>
      </c>
      <c r="C53" s="541"/>
      <c r="D53" s="542"/>
      <c r="E53" s="44">
        <v>0</v>
      </c>
      <c r="F53" s="44">
        <v>0</v>
      </c>
      <c r="G53" s="44">
        <v>0</v>
      </c>
      <c r="H53" s="44">
        <v>0</v>
      </c>
      <c r="I53" s="46">
        <v>0</v>
      </c>
      <c r="J53" s="46">
        <v>0</v>
      </c>
      <c r="K53" s="46">
        <v>0</v>
      </c>
      <c r="L53" s="103">
        <v>0</v>
      </c>
      <c r="M53" s="103">
        <v>0</v>
      </c>
      <c r="N53" s="103">
        <v>0</v>
      </c>
      <c r="O53" s="46">
        <f>O41</f>
        <v>10780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</row>
    <row r="54" spans="1:20" x14ac:dyDescent="0.25">
      <c r="A54" s="473" t="s">
        <v>22</v>
      </c>
      <c r="B54" s="473"/>
      <c r="C54" s="473"/>
      <c r="D54" s="473"/>
      <c r="E54" s="47">
        <f>SUM(E49:E51)</f>
        <v>868008</v>
      </c>
      <c r="F54" s="47">
        <f>SUM(F49:F51)</f>
        <v>10780</v>
      </c>
      <c r="G54" s="47">
        <f>SUM(G49:G51)</f>
        <v>58717</v>
      </c>
      <c r="H54" s="47">
        <f>SUM(H49:H51)</f>
        <v>58717</v>
      </c>
      <c r="I54" s="48">
        <f>SUM(I48:I53)</f>
        <v>10780</v>
      </c>
      <c r="J54" s="48">
        <f>SUM(J48:J53)</f>
        <v>2048938</v>
      </c>
      <c r="K54" s="48">
        <f>SUM(K48:K53)</f>
        <v>79063</v>
      </c>
      <c r="L54" s="48">
        <f>SUM(L49)</f>
        <v>0</v>
      </c>
      <c r="M54" s="48">
        <f>SUM(M49)</f>
        <v>58717</v>
      </c>
      <c r="N54" s="48">
        <f>SUM(N49)</f>
        <v>58717</v>
      </c>
      <c r="O54" s="48">
        <f>SUM(O48:O53)</f>
        <v>10780</v>
      </c>
      <c r="P54" s="48">
        <f>SUM(P48:P53)</f>
        <v>1169054</v>
      </c>
      <c r="Q54" s="48">
        <f>SUM(Q48:Q53)</f>
        <v>4175</v>
      </c>
      <c r="R54" s="48">
        <f>SUM(R50:R53)</f>
        <v>10780</v>
      </c>
      <c r="S54" s="48">
        <f>SUM(S48:S53)</f>
        <v>0</v>
      </c>
      <c r="T54" s="48">
        <f>SUM(T48:T53)</f>
        <v>228</v>
      </c>
    </row>
    <row r="55" spans="1:20" x14ac:dyDescent="0.25">
      <c r="A55" s="532" t="s">
        <v>55</v>
      </c>
      <c r="B55" s="532"/>
      <c r="C55" s="532"/>
      <c r="D55" s="532"/>
      <c r="E55" s="49">
        <f>E54</f>
        <v>868008</v>
      </c>
      <c r="F55" s="533">
        <f>F54+G54+H54</f>
        <v>128214</v>
      </c>
      <c r="G55" s="533"/>
      <c r="H55" s="533"/>
      <c r="I55" s="533">
        <f>I54+J54+K54</f>
        <v>2138781</v>
      </c>
      <c r="J55" s="533"/>
      <c r="K55" s="533"/>
      <c r="L55" s="533">
        <f>L54+M54+N54</f>
        <v>117434</v>
      </c>
      <c r="M55" s="533"/>
      <c r="N55" s="533"/>
      <c r="O55" s="533">
        <f>O54+P54+Q54</f>
        <v>1184009</v>
      </c>
      <c r="P55" s="533"/>
      <c r="Q55" s="533"/>
      <c r="R55" s="533">
        <f>R54+S54+T54</f>
        <v>11008</v>
      </c>
      <c r="S55" s="533"/>
      <c r="T55" s="533"/>
    </row>
    <row r="56" spans="1:20" x14ac:dyDescent="0.25">
      <c r="A56" s="527" t="s">
        <v>48</v>
      </c>
      <c r="B56" s="527"/>
      <c r="C56" s="527"/>
      <c r="D56" s="527"/>
      <c r="E56" s="527"/>
      <c r="F56" s="527"/>
      <c r="G56" s="527"/>
      <c r="H56" s="527"/>
      <c r="I56" s="528">
        <f>I55-L55</f>
        <v>2021347</v>
      </c>
      <c r="J56" s="528"/>
      <c r="K56" s="528"/>
      <c r="L56" s="528"/>
      <c r="M56" s="528"/>
      <c r="N56" s="528"/>
      <c r="O56" s="529">
        <f>P54-S54</f>
        <v>1169054</v>
      </c>
      <c r="P56" s="530"/>
      <c r="Q56" s="531"/>
      <c r="R56" s="529">
        <f>Q54-T54</f>
        <v>3947</v>
      </c>
      <c r="S56" s="530"/>
      <c r="T56" s="531"/>
    </row>
  </sheetData>
  <mergeCells count="278">
    <mergeCell ref="O17:O18"/>
    <mergeCell ref="P17:P18"/>
    <mergeCell ref="Q17:Q18"/>
    <mergeCell ref="R17:R18"/>
    <mergeCell ref="S17:S18"/>
    <mergeCell ref="T17:T18"/>
    <mergeCell ref="A4:D4"/>
    <mergeCell ref="R46:T46"/>
    <mergeCell ref="T23:T24"/>
    <mergeCell ref="A19:D19"/>
    <mergeCell ref="B35:B36"/>
    <mergeCell ref="A35:A36"/>
    <mergeCell ref="B38:B39"/>
    <mergeCell ref="A38:A39"/>
    <mergeCell ref="B26:B27"/>
    <mergeCell ref="A26:A27"/>
    <mergeCell ref="B29:B30"/>
    <mergeCell ref="A29:A30"/>
    <mergeCell ref="A37:D37"/>
    <mergeCell ref="A28:D28"/>
    <mergeCell ref="B23:B24"/>
    <mergeCell ref="A23:A24"/>
    <mergeCell ref="C20:C21"/>
    <mergeCell ref="D26:D27"/>
    <mergeCell ref="A34:D34"/>
    <mergeCell ref="E35:E36"/>
    <mergeCell ref="F35:F36"/>
    <mergeCell ref="G35:G36"/>
    <mergeCell ref="U23:U24"/>
    <mergeCell ref="D20:D21"/>
    <mergeCell ref="F20:F21"/>
    <mergeCell ref="K20:K21"/>
    <mergeCell ref="L20:L21"/>
    <mergeCell ref="M20:M21"/>
    <mergeCell ref="N20:N21"/>
    <mergeCell ref="S20:S21"/>
    <mergeCell ref="T20:T21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D23:D24"/>
    <mergeCell ref="G20:G21"/>
    <mergeCell ref="D35:D36"/>
    <mergeCell ref="D38:D39"/>
    <mergeCell ref="T35:T36"/>
    <mergeCell ref="P38:P39"/>
    <mergeCell ref="Q38:Q39"/>
    <mergeCell ref="R38:R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P26:P27"/>
    <mergeCell ref="Q26:Q27"/>
    <mergeCell ref="R26:R27"/>
    <mergeCell ref="O29:O30"/>
    <mergeCell ref="P29:P30"/>
    <mergeCell ref="Q29:Q30"/>
    <mergeCell ref="R29:R30"/>
    <mergeCell ref="S29:S30"/>
    <mergeCell ref="T29:T30"/>
    <mergeCell ref="O26:O27"/>
    <mergeCell ref="S26:S27"/>
    <mergeCell ref="T26:T27"/>
    <mergeCell ref="A31:D31"/>
    <mergeCell ref="E32:E33"/>
    <mergeCell ref="F32:F33"/>
    <mergeCell ref="G32:G33"/>
    <mergeCell ref="C32:C33"/>
    <mergeCell ref="B32:B33"/>
    <mergeCell ref="A32:A33"/>
    <mergeCell ref="N29:N30"/>
    <mergeCell ref="H29:H30"/>
    <mergeCell ref="E29:E30"/>
    <mergeCell ref="F29:F30"/>
    <mergeCell ref="G29:G30"/>
    <mergeCell ref="I29:I30"/>
    <mergeCell ref="J29:J30"/>
    <mergeCell ref="K29:K30"/>
    <mergeCell ref="L29:L30"/>
    <mergeCell ref="M29:M30"/>
    <mergeCell ref="D29:D30"/>
    <mergeCell ref="D32:D33"/>
    <mergeCell ref="L26:L27"/>
    <mergeCell ref="M26:M27"/>
    <mergeCell ref="N26:N27"/>
    <mergeCell ref="B20:B21"/>
    <mergeCell ref="A20:A21"/>
    <mergeCell ref="I20:I21"/>
    <mergeCell ref="J20:J21"/>
    <mergeCell ref="J23:J24"/>
    <mergeCell ref="R55:T55"/>
    <mergeCell ref="B50:D50"/>
    <mergeCell ref="B52:D52"/>
    <mergeCell ref="B53:D53"/>
    <mergeCell ref="A43:H44"/>
    <mergeCell ref="I44:N44"/>
    <mergeCell ref="O44:T44"/>
    <mergeCell ref="A45:T45"/>
    <mergeCell ref="A46:A47"/>
    <mergeCell ref="B46:D47"/>
    <mergeCell ref="E46:H46"/>
    <mergeCell ref="I46:K46"/>
    <mergeCell ref="L46:N46"/>
    <mergeCell ref="O46:Q46"/>
    <mergeCell ref="A42:E42"/>
    <mergeCell ref="F42:H42"/>
    <mergeCell ref="A56:H56"/>
    <mergeCell ref="I56:N56"/>
    <mergeCell ref="O56:Q56"/>
    <mergeCell ref="R56:T56"/>
    <mergeCell ref="E8:E9"/>
    <mergeCell ref="F8:F9"/>
    <mergeCell ref="G8:G9"/>
    <mergeCell ref="H8:H9"/>
    <mergeCell ref="I8:I9"/>
    <mergeCell ref="A54:D54"/>
    <mergeCell ref="A55:D55"/>
    <mergeCell ref="F55:H55"/>
    <mergeCell ref="I55:K55"/>
    <mergeCell ref="L55:N55"/>
    <mergeCell ref="O55:Q55"/>
    <mergeCell ref="B48:D48"/>
    <mergeCell ref="C23:C24"/>
    <mergeCell ref="C26:C27"/>
    <mergeCell ref="C35:C36"/>
    <mergeCell ref="O20:O21"/>
    <mergeCell ref="P20:P21"/>
    <mergeCell ref="Q20:Q21"/>
    <mergeCell ref="E20:E21"/>
    <mergeCell ref="B49:D49"/>
    <mergeCell ref="I42:K42"/>
    <mergeCell ref="L42:N42"/>
    <mergeCell ref="O42:Q42"/>
    <mergeCell ref="R42:T42"/>
    <mergeCell ref="N38:N39"/>
    <mergeCell ref="O38:O39"/>
    <mergeCell ref="S38:S39"/>
    <mergeCell ref="T38:T39"/>
    <mergeCell ref="A40:D40"/>
    <mergeCell ref="A41:D41"/>
    <mergeCell ref="C38:C39"/>
    <mergeCell ref="H38:H39"/>
    <mergeCell ref="I38:I39"/>
    <mergeCell ref="J38:J39"/>
    <mergeCell ref="K38:K39"/>
    <mergeCell ref="L38:L39"/>
    <mergeCell ref="M38:M39"/>
    <mergeCell ref="E38:E39"/>
    <mergeCell ref="F38:F39"/>
    <mergeCell ref="G38:G39"/>
    <mergeCell ref="R32:R33"/>
    <mergeCell ref="S32:S33"/>
    <mergeCell ref="T32:T33"/>
    <mergeCell ref="O32:O33"/>
    <mergeCell ref="P32:P33"/>
    <mergeCell ref="Q32:Q33"/>
    <mergeCell ref="H32:H33"/>
    <mergeCell ref="I32:I33"/>
    <mergeCell ref="J32:J33"/>
    <mergeCell ref="K32:K33"/>
    <mergeCell ref="L32:L33"/>
    <mergeCell ref="M32:M33"/>
    <mergeCell ref="N32:N33"/>
    <mergeCell ref="K26:K27"/>
    <mergeCell ref="A16:D16"/>
    <mergeCell ref="F17:F18"/>
    <mergeCell ref="E17:E18"/>
    <mergeCell ref="I14:I15"/>
    <mergeCell ref="J14:J15"/>
    <mergeCell ref="K14:K15"/>
    <mergeCell ref="A17:A18"/>
    <mergeCell ref="A25:D25"/>
    <mergeCell ref="E26:E27"/>
    <mergeCell ref="F26:F27"/>
    <mergeCell ref="G26:G27"/>
    <mergeCell ref="A22:D22"/>
    <mergeCell ref="E23:E24"/>
    <mergeCell ref="F23:F24"/>
    <mergeCell ref="G23:G24"/>
    <mergeCell ref="H23:H24"/>
    <mergeCell ref="H26:H27"/>
    <mergeCell ref="H20:H21"/>
    <mergeCell ref="C17:C18"/>
    <mergeCell ref="D17:D18"/>
    <mergeCell ref="B17:B18"/>
    <mergeCell ref="J17:J18"/>
    <mergeCell ref="I17:I18"/>
    <mergeCell ref="H17:H18"/>
    <mergeCell ref="G17:G18"/>
    <mergeCell ref="I26:I27"/>
    <mergeCell ref="J26:J27"/>
    <mergeCell ref="R14:R15"/>
    <mergeCell ref="S14:S15"/>
    <mergeCell ref="T14:T15"/>
    <mergeCell ref="A13:D13"/>
    <mergeCell ref="A14:A15"/>
    <mergeCell ref="E14:E15"/>
    <mergeCell ref="F14:F15"/>
    <mergeCell ref="G14:G15"/>
    <mergeCell ref="H14:H15"/>
    <mergeCell ref="L14:L15"/>
    <mergeCell ref="M14:M15"/>
    <mergeCell ref="N14:N15"/>
    <mergeCell ref="B14:B15"/>
    <mergeCell ref="C14:C15"/>
    <mergeCell ref="D14:D15"/>
    <mergeCell ref="O11:O12"/>
    <mergeCell ref="P11:P12"/>
    <mergeCell ref="Q11:Q12"/>
    <mergeCell ref="R11:R12"/>
    <mergeCell ref="S11:S12"/>
    <mergeCell ref="T11:T12"/>
    <mergeCell ref="A10:D10"/>
    <mergeCell ref="A11:A12"/>
    <mergeCell ref="C11:C12"/>
    <mergeCell ref="N11:N12"/>
    <mergeCell ref="B11:B12"/>
    <mergeCell ref="E11:E12"/>
    <mergeCell ref="F11:F12"/>
    <mergeCell ref="G11:G12"/>
    <mergeCell ref="D11:D12"/>
    <mergeCell ref="D2:D3"/>
    <mergeCell ref="E2:H2"/>
    <mergeCell ref="I2:K2"/>
    <mergeCell ref="O8:O9"/>
    <mergeCell ref="P8:P9"/>
    <mergeCell ref="Q8:Q9"/>
    <mergeCell ref="R8:R9"/>
    <mergeCell ref="S8:S9"/>
    <mergeCell ref="T8:T9"/>
    <mergeCell ref="A7:D7"/>
    <mergeCell ref="A8:A9"/>
    <mergeCell ref="B8:B9"/>
    <mergeCell ref="L8:L9"/>
    <mergeCell ref="M8:M9"/>
    <mergeCell ref="N8:N9"/>
    <mergeCell ref="J8:J9"/>
    <mergeCell ref="K8:K9"/>
    <mergeCell ref="D8:D9"/>
    <mergeCell ref="A1:T1"/>
    <mergeCell ref="C8:C9"/>
    <mergeCell ref="H11:H12"/>
    <mergeCell ref="I11:I12"/>
    <mergeCell ref="J11:J12"/>
    <mergeCell ref="C29:C30"/>
    <mergeCell ref="I23:I24"/>
    <mergeCell ref="R20:R21"/>
    <mergeCell ref="K17:K18"/>
    <mergeCell ref="O14:O15"/>
    <mergeCell ref="P14:P15"/>
    <mergeCell ref="Q14:Q15"/>
    <mergeCell ref="K11:K12"/>
    <mergeCell ref="L11:L12"/>
    <mergeCell ref="M11:M12"/>
    <mergeCell ref="C5:C6"/>
    <mergeCell ref="B5:B6"/>
    <mergeCell ref="A5:A6"/>
    <mergeCell ref="L2:N2"/>
    <mergeCell ref="O2:Q2"/>
    <mergeCell ref="R2:T2"/>
    <mergeCell ref="A2:A3"/>
    <mergeCell ref="B2:B3"/>
    <mergeCell ref="C2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41F-C9FF-42E5-9325-4110EF11334A}">
  <dimension ref="A2:M51"/>
  <sheetViews>
    <sheetView tabSelected="1" topLeftCell="A55" workbookViewId="0">
      <selection activeCell="B38" sqref="B38"/>
    </sheetView>
  </sheetViews>
  <sheetFormatPr defaultRowHeight="15" x14ac:dyDescent="0.25"/>
  <cols>
    <col min="1" max="1" width="18" customWidth="1"/>
    <col min="2" max="2" width="12.7109375" customWidth="1"/>
    <col min="3" max="4" width="12.140625" customWidth="1"/>
    <col min="5" max="5" width="35.140625" customWidth="1"/>
    <col min="8" max="8" width="10.5703125" bestFit="1" customWidth="1"/>
    <col min="9" max="9" width="13.28515625" customWidth="1"/>
    <col min="10" max="10" width="13.7109375" customWidth="1"/>
    <col min="12" max="12" width="17.85546875" customWidth="1"/>
    <col min="13" max="13" width="12.28515625" bestFit="1" customWidth="1"/>
  </cols>
  <sheetData>
    <row r="2" spans="1:13" ht="18" x14ac:dyDescent="0.25">
      <c r="A2" s="418" t="s">
        <v>1736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20"/>
    </row>
    <row r="3" spans="1:13" ht="18" x14ac:dyDescent="0.25">
      <c r="A3" s="387"/>
      <c r="B3" s="388"/>
      <c r="C3" s="388"/>
      <c r="D3" s="388"/>
      <c r="E3" s="388"/>
      <c r="F3" s="388"/>
      <c r="G3" s="388" t="s">
        <v>52</v>
      </c>
      <c r="H3" s="388" t="s">
        <v>1738</v>
      </c>
      <c r="I3" s="388" t="s">
        <v>22</v>
      </c>
      <c r="J3" s="388"/>
      <c r="K3" s="388"/>
      <c r="L3" s="388"/>
      <c r="M3" s="389"/>
    </row>
    <row r="4" spans="1:13" x14ac:dyDescent="0.25">
      <c r="A4" s="109" t="s">
        <v>73</v>
      </c>
      <c r="B4" s="109" t="s">
        <v>74</v>
      </c>
      <c r="C4" s="109" t="s">
        <v>75</v>
      </c>
      <c r="D4" s="109"/>
      <c r="E4" s="109" t="s">
        <v>76</v>
      </c>
      <c r="F4" s="109"/>
      <c r="H4" s="109"/>
      <c r="I4" s="109" t="s">
        <v>77</v>
      </c>
      <c r="J4" s="109" t="s">
        <v>78</v>
      </c>
      <c r="K4" s="109"/>
      <c r="L4" s="109" t="s">
        <v>79</v>
      </c>
      <c r="M4" s="109" t="s">
        <v>80</v>
      </c>
    </row>
    <row r="5" spans="1:13" ht="18" x14ac:dyDescent="0.25">
      <c r="A5" s="421" t="s">
        <v>51</v>
      </c>
      <c r="B5" s="422"/>
      <c r="C5" s="422"/>
      <c r="D5" s="422"/>
      <c r="E5" s="422"/>
      <c r="F5" s="110"/>
      <c r="G5" s="35">
        <v>1969875</v>
      </c>
      <c r="H5" s="35">
        <v>1165107</v>
      </c>
      <c r="I5" s="112">
        <f>G5+H5</f>
        <v>3134982</v>
      </c>
      <c r="J5" s="112"/>
      <c r="K5" s="112"/>
      <c r="L5" s="112"/>
      <c r="M5" s="113"/>
    </row>
    <row r="6" spans="1:13" ht="18.75" thickBot="1" x14ac:dyDescent="0.3">
      <c r="A6" s="117"/>
      <c r="B6" s="117"/>
      <c r="C6" s="117"/>
      <c r="D6" s="117"/>
      <c r="E6" s="117" t="s">
        <v>83</v>
      </c>
      <c r="F6" s="117"/>
      <c r="G6" s="117"/>
      <c r="H6" s="118">
        <v>3134982</v>
      </c>
      <c r="I6" s="117">
        <v>0</v>
      </c>
      <c r="J6" s="117">
        <v>0</v>
      </c>
      <c r="K6" s="117">
        <v>0</v>
      </c>
      <c r="L6" s="117">
        <v>0</v>
      </c>
      <c r="M6" s="116"/>
    </row>
    <row r="7" spans="1:13" ht="18.75" thickBot="1" x14ac:dyDescent="0.3">
      <c r="A7" s="109" t="s">
        <v>1747</v>
      </c>
      <c r="B7" s="391">
        <v>44681</v>
      </c>
      <c r="C7" s="402" t="s">
        <v>1752</v>
      </c>
      <c r="D7" s="403">
        <v>44621</v>
      </c>
      <c r="E7" s="401" t="s">
        <v>1751</v>
      </c>
      <c r="F7" s="114">
        <v>0</v>
      </c>
      <c r="G7" s="114">
        <v>0</v>
      </c>
      <c r="H7" s="390">
        <v>0</v>
      </c>
      <c r="I7" s="114">
        <v>49970</v>
      </c>
      <c r="J7" s="114">
        <v>0</v>
      </c>
      <c r="K7" s="114">
        <v>0</v>
      </c>
      <c r="L7" s="390">
        <f>G5+I7+H5</f>
        <v>3184952</v>
      </c>
      <c r="M7" s="116"/>
    </row>
    <row r="8" spans="1:13" ht="18.75" thickBot="1" x14ac:dyDescent="0.3">
      <c r="A8" s="109" t="s">
        <v>1747</v>
      </c>
      <c r="B8" s="391">
        <v>44681</v>
      </c>
      <c r="C8" s="402" t="s">
        <v>1753</v>
      </c>
      <c r="D8" s="403">
        <v>44621</v>
      </c>
      <c r="E8" s="401" t="s">
        <v>1751</v>
      </c>
      <c r="F8" s="114">
        <v>0</v>
      </c>
      <c r="G8" s="114">
        <v>0</v>
      </c>
      <c r="H8" s="390">
        <v>0</v>
      </c>
      <c r="I8" s="114">
        <v>29093</v>
      </c>
      <c r="J8" s="114">
        <v>0</v>
      </c>
      <c r="K8" s="114">
        <v>0</v>
      </c>
      <c r="L8" s="390">
        <f>L7+I8</f>
        <v>3214045</v>
      </c>
      <c r="M8" s="116"/>
    </row>
    <row r="9" spans="1:13" ht="18" x14ac:dyDescent="0.25">
      <c r="A9" s="392" t="s">
        <v>1739</v>
      </c>
      <c r="B9" s="391">
        <v>44802</v>
      </c>
      <c r="C9" s="114"/>
      <c r="D9" s="114"/>
      <c r="E9" s="114" t="s">
        <v>1740</v>
      </c>
      <c r="F9" s="114">
        <v>0</v>
      </c>
      <c r="G9" s="114">
        <v>0</v>
      </c>
      <c r="H9" s="390">
        <v>0</v>
      </c>
      <c r="I9" s="114">
        <v>0</v>
      </c>
      <c r="J9" s="114">
        <v>15066</v>
      </c>
      <c r="K9" s="114">
        <v>0</v>
      </c>
      <c r="L9" s="621">
        <f>L8+I10-J9</f>
        <v>3209759</v>
      </c>
      <c r="M9" s="116"/>
    </row>
    <row r="10" spans="1:13" ht="18" x14ac:dyDescent="0.25">
      <c r="A10" s="109" t="s">
        <v>1754</v>
      </c>
      <c r="B10" s="391">
        <v>44804</v>
      </c>
      <c r="C10" s="114"/>
      <c r="D10" s="114"/>
      <c r="E10" s="58" t="s">
        <v>300</v>
      </c>
      <c r="F10" s="114">
        <v>0</v>
      </c>
      <c r="G10" s="114">
        <v>0</v>
      </c>
      <c r="H10" s="390">
        <v>0</v>
      </c>
      <c r="I10" s="114">
        <v>10780</v>
      </c>
      <c r="J10" s="114">
        <v>0</v>
      </c>
      <c r="K10" s="114">
        <v>0</v>
      </c>
      <c r="L10" s="622"/>
      <c r="M10" s="116"/>
    </row>
    <row r="11" spans="1:13" ht="18" x14ac:dyDescent="0.25">
      <c r="A11" s="392" t="s">
        <v>1741</v>
      </c>
      <c r="B11" s="391">
        <v>44833</v>
      </c>
      <c r="C11" s="114"/>
      <c r="D11" s="114"/>
      <c r="E11" s="114" t="s">
        <v>1740</v>
      </c>
      <c r="F11" s="114">
        <v>0</v>
      </c>
      <c r="G11" s="114">
        <v>0</v>
      </c>
      <c r="H11" s="390">
        <v>0</v>
      </c>
      <c r="I11" s="114">
        <v>0</v>
      </c>
      <c r="J11" s="114">
        <v>20457</v>
      </c>
      <c r="K11" s="114">
        <v>0</v>
      </c>
      <c r="L11" s="621">
        <f>L9+I12-J11</f>
        <v>3190976</v>
      </c>
      <c r="M11" s="116"/>
    </row>
    <row r="12" spans="1:13" ht="18" x14ac:dyDescent="0.25">
      <c r="A12" s="109" t="s">
        <v>1758</v>
      </c>
      <c r="B12" s="391">
        <v>44804</v>
      </c>
      <c r="C12" s="114"/>
      <c r="D12" s="114"/>
      <c r="E12" s="235" t="s">
        <v>53</v>
      </c>
      <c r="F12" s="114">
        <v>0</v>
      </c>
      <c r="G12" s="114">
        <v>0</v>
      </c>
      <c r="H12" s="390">
        <v>0</v>
      </c>
      <c r="I12" s="114">
        <v>1674</v>
      </c>
      <c r="J12" s="114">
        <v>0</v>
      </c>
      <c r="K12" s="114">
        <v>0</v>
      </c>
      <c r="L12" s="448"/>
      <c r="M12" s="116"/>
    </row>
    <row r="13" spans="1:13" ht="18" x14ac:dyDescent="0.25">
      <c r="A13" s="392" t="s">
        <v>1742</v>
      </c>
      <c r="B13" s="391">
        <v>44865</v>
      </c>
      <c r="C13" s="114"/>
      <c r="D13" s="114"/>
      <c r="E13" s="114" t="s">
        <v>1740</v>
      </c>
      <c r="F13" s="114">
        <v>0</v>
      </c>
      <c r="G13" s="114">
        <v>0</v>
      </c>
      <c r="H13" s="390">
        <v>0</v>
      </c>
      <c r="I13" s="114">
        <v>0</v>
      </c>
      <c r="J13" s="114">
        <v>23194</v>
      </c>
      <c r="K13" s="114">
        <v>0</v>
      </c>
      <c r="L13" s="621">
        <f>L11+I14-J13</f>
        <v>3170055</v>
      </c>
      <c r="M13" s="116"/>
    </row>
    <row r="14" spans="1:13" ht="18" x14ac:dyDescent="0.25">
      <c r="A14" s="109" t="s">
        <v>1757</v>
      </c>
      <c r="B14" s="391">
        <v>44807</v>
      </c>
      <c r="C14" s="114"/>
      <c r="D14" s="114"/>
      <c r="E14" s="235" t="s">
        <v>53</v>
      </c>
      <c r="F14" s="114">
        <v>0</v>
      </c>
      <c r="G14" s="114">
        <v>0</v>
      </c>
      <c r="H14" s="390">
        <v>0</v>
      </c>
      <c r="I14" s="114">
        <v>2273</v>
      </c>
      <c r="J14" s="114">
        <v>0</v>
      </c>
      <c r="K14" s="114">
        <v>0</v>
      </c>
      <c r="L14" s="448"/>
      <c r="M14" s="116"/>
    </row>
    <row r="15" spans="1:13" ht="18" x14ac:dyDescent="0.25">
      <c r="A15" s="109" t="s">
        <v>1756</v>
      </c>
      <c r="B15" s="391">
        <v>44865</v>
      </c>
      <c r="C15" s="114"/>
      <c r="D15" s="114"/>
      <c r="E15" s="235" t="s">
        <v>53</v>
      </c>
      <c r="F15" s="114"/>
      <c r="G15" s="114"/>
      <c r="H15" s="390"/>
      <c r="I15" s="114">
        <v>2577</v>
      </c>
      <c r="J15" s="114"/>
      <c r="K15" s="114"/>
      <c r="L15" s="104"/>
      <c r="M15" s="116"/>
    </row>
    <row r="16" spans="1:13" ht="18" x14ac:dyDescent="0.25">
      <c r="A16" s="114"/>
      <c r="B16" s="114"/>
      <c r="C16" s="114"/>
      <c r="D16" s="114"/>
      <c r="E16" s="114"/>
      <c r="F16" s="114"/>
      <c r="G16" s="114"/>
      <c r="H16" s="390"/>
      <c r="I16" s="114"/>
      <c r="J16" s="114"/>
      <c r="K16" s="114"/>
      <c r="L16" s="114"/>
      <c r="M16" s="116"/>
    </row>
    <row r="17" spans="1:13" ht="18" x14ac:dyDescent="0.25">
      <c r="A17" s="614" t="s">
        <v>48</v>
      </c>
      <c r="B17" s="615"/>
      <c r="C17" s="615"/>
      <c r="D17" s="615"/>
      <c r="E17" s="616"/>
      <c r="F17" s="117"/>
      <c r="G17" s="117">
        <v>2001001</v>
      </c>
      <c r="H17" s="118">
        <v>1169054</v>
      </c>
      <c r="I17" s="163">
        <f>H6+I7+I8+I10+I12+I14</f>
        <v>3228772</v>
      </c>
      <c r="J17" s="162">
        <f>J9+J11+J13</f>
        <v>58717</v>
      </c>
      <c r="K17" s="162"/>
      <c r="L17" s="161">
        <f>I17-J17</f>
        <v>3170055</v>
      </c>
      <c r="M17" s="116"/>
    </row>
    <row r="19" spans="1:13" x14ac:dyDescent="0.25">
      <c r="L19" s="393"/>
    </row>
    <row r="24" spans="1:13" ht="18" x14ac:dyDescent="0.25">
      <c r="A24" s="418" t="s">
        <v>1746</v>
      </c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20"/>
    </row>
    <row r="25" spans="1:13" ht="18" x14ac:dyDescent="0.25">
      <c r="A25" s="387"/>
      <c r="B25" s="388"/>
      <c r="C25" s="388"/>
      <c r="D25" s="388"/>
      <c r="E25" s="388"/>
      <c r="F25" s="388"/>
      <c r="G25" s="388" t="s">
        <v>52</v>
      </c>
      <c r="H25" s="388" t="s">
        <v>1738</v>
      </c>
      <c r="I25" s="388" t="s">
        <v>22</v>
      </c>
      <c r="J25" s="388"/>
      <c r="K25" s="388"/>
      <c r="L25" s="388"/>
      <c r="M25" s="389"/>
    </row>
    <row r="26" spans="1:13" ht="18" x14ac:dyDescent="0.25">
      <c r="A26" s="387"/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9"/>
    </row>
    <row r="27" spans="1:13" x14ac:dyDescent="0.25">
      <c r="A27" s="109" t="s">
        <v>73</v>
      </c>
      <c r="B27" s="109" t="s">
        <v>74</v>
      </c>
      <c r="C27" s="109" t="s">
        <v>75</v>
      </c>
      <c r="D27" s="109"/>
      <c r="E27" s="109" t="s">
        <v>76</v>
      </c>
      <c r="F27" s="109"/>
      <c r="H27" s="109"/>
      <c r="I27" s="109" t="s">
        <v>77</v>
      </c>
      <c r="J27" s="109" t="s">
        <v>78</v>
      </c>
      <c r="K27" s="109"/>
      <c r="L27" s="109" t="s">
        <v>79</v>
      </c>
      <c r="M27" s="109" t="s">
        <v>80</v>
      </c>
    </row>
    <row r="28" spans="1:13" ht="18.75" thickBot="1" x14ac:dyDescent="0.3">
      <c r="A28" s="421" t="s">
        <v>51</v>
      </c>
      <c r="B28" s="422"/>
      <c r="C28" s="422"/>
      <c r="D28" s="422"/>
      <c r="E28" s="422"/>
      <c r="F28" s="110"/>
      <c r="G28" s="35">
        <v>0</v>
      </c>
      <c r="H28" s="35">
        <v>228</v>
      </c>
      <c r="I28" s="112">
        <f>G28+H28</f>
        <v>228</v>
      </c>
      <c r="J28" s="112"/>
      <c r="K28" s="112"/>
      <c r="L28" s="112"/>
      <c r="M28" s="113"/>
    </row>
    <row r="29" spans="1:13" ht="15.75" thickBot="1" x14ac:dyDescent="0.3">
      <c r="A29" s="109" t="s">
        <v>1747</v>
      </c>
      <c r="B29" s="391">
        <v>44681</v>
      </c>
      <c r="C29" s="402" t="s">
        <v>1752</v>
      </c>
      <c r="D29" s="403">
        <v>44621</v>
      </c>
      <c r="E29" s="401" t="s">
        <v>1751</v>
      </c>
      <c r="F29" s="114">
        <v>0</v>
      </c>
      <c r="G29" s="114">
        <v>0</v>
      </c>
      <c r="H29" s="390">
        <v>0</v>
      </c>
      <c r="I29" s="114">
        <v>49970</v>
      </c>
      <c r="J29" s="114">
        <v>0</v>
      </c>
      <c r="K29" s="114">
        <v>0</v>
      </c>
      <c r="L29" s="114">
        <f>I28+I29</f>
        <v>50198</v>
      </c>
      <c r="M29" s="114">
        <v>0</v>
      </c>
    </row>
    <row r="30" spans="1:13" ht="15.75" thickBot="1" x14ac:dyDescent="0.3">
      <c r="A30" s="109" t="s">
        <v>1747</v>
      </c>
      <c r="B30" s="391">
        <v>44681</v>
      </c>
      <c r="C30" s="402" t="s">
        <v>1753</v>
      </c>
      <c r="D30" s="403">
        <v>44621</v>
      </c>
      <c r="E30" s="401" t="s">
        <v>1751</v>
      </c>
      <c r="F30" s="114">
        <v>0</v>
      </c>
      <c r="G30" s="114">
        <v>0</v>
      </c>
      <c r="H30" s="390">
        <v>0</v>
      </c>
      <c r="I30" s="114">
        <v>29093</v>
      </c>
      <c r="J30" s="114">
        <v>0</v>
      </c>
      <c r="K30" s="114">
        <v>0</v>
      </c>
      <c r="L30" s="114">
        <f>L29+I30</f>
        <v>79291</v>
      </c>
      <c r="M30" s="114">
        <v>0</v>
      </c>
    </row>
    <row r="31" spans="1:13" ht="18" x14ac:dyDescent="0.25">
      <c r="A31" s="122" t="s">
        <v>1749</v>
      </c>
      <c r="B31" s="391">
        <v>44701</v>
      </c>
      <c r="C31" s="114">
        <v>0</v>
      </c>
      <c r="D31" s="114"/>
      <c r="E31" s="235" t="s">
        <v>1750</v>
      </c>
      <c r="F31" s="114">
        <v>0</v>
      </c>
      <c r="G31" s="114">
        <v>0</v>
      </c>
      <c r="H31" s="390">
        <v>0</v>
      </c>
      <c r="I31" s="114">
        <v>0</v>
      </c>
      <c r="J31" s="114">
        <v>228</v>
      </c>
      <c r="K31" s="114">
        <v>0</v>
      </c>
      <c r="L31" s="400">
        <f>L30-J31</f>
        <v>79063</v>
      </c>
      <c r="M31" s="116"/>
    </row>
    <row r="32" spans="1:13" ht="18" x14ac:dyDescent="0.25">
      <c r="A32" s="392" t="s">
        <v>1739</v>
      </c>
      <c r="B32" s="391">
        <v>44802</v>
      </c>
      <c r="C32" s="114"/>
      <c r="D32" s="114"/>
      <c r="E32" s="114" t="s">
        <v>1740</v>
      </c>
      <c r="F32" s="114">
        <v>0</v>
      </c>
      <c r="G32" s="114">
        <v>0</v>
      </c>
      <c r="H32" s="390">
        <v>0</v>
      </c>
      <c r="I32" s="114">
        <v>0</v>
      </c>
      <c r="J32" s="114">
        <v>15066</v>
      </c>
      <c r="K32" s="114">
        <v>0</v>
      </c>
      <c r="L32" s="617">
        <f>L31+I33-J32</f>
        <v>63997</v>
      </c>
      <c r="M32" s="116"/>
    </row>
    <row r="33" spans="1:13" ht="18" x14ac:dyDescent="0.25">
      <c r="A33" s="109" t="s">
        <v>1743</v>
      </c>
      <c r="B33" s="391">
        <v>44823</v>
      </c>
      <c r="C33" s="114"/>
      <c r="D33" s="114"/>
      <c r="E33" s="58" t="s">
        <v>300</v>
      </c>
      <c r="F33" s="114">
        <v>0</v>
      </c>
      <c r="G33" s="114">
        <v>0</v>
      </c>
      <c r="H33" s="390">
        <v>0</v>
      </c>
      <c r="I33" s="114">
        <v>0</v>
      </c>
      <c r="J33" s="114">
        <v>0</v>
      </c>
      <c r="K33" s="114">
        <v>0</v>
      </c>
      <c r="L33" s="623"/>
      <c r="M33" s="116"/>
    </row>
    <row r="34" spans="1:13" ht="18" x14ac:dyDescent="0.25">
      <c r="A34" s="392" t="s">
        <v>1741</v>
      </c>
      <c r="B34" s="391">
        <v>44833</v>
      </c>
      <c r="C34" s="114"/>
      <c r="D34" s="114"/>
      <c r="E34" s="114" t="s">
        <v>1740</v>
      </c>
      <c r="F34" s="114">
        <v>0</v>
      </c>
      <c r="G34" s="114">
        <v>0</v>
      </c>
      <c r="H34" s="390">
        <v>0</v>
      </c>
      <c r="I34" s="114">
        <v>0</v>
      </c>
      <c r="J34" s="114">
        <v>20457</v>
      </c>
      <c r="K34" s="114">
        <v>0</v>
      </c>
      <c r="L34" s="617">
        <f>L32+I35-J34</f>
        <v>45214</v>
      </c>
      <c r="M34" s="116"/>
    </row>
    <row r="35" spans="1:13" ht="18" x14ac:dyDescent="0.25">
      <c r="A35" s="109" t="s">
        <v>1744</v>
      </c>
      <c r="B35" s="391">
        <v>44823</v>
      </c>
      <c r="C35" s="114"/>
      <c r="D35" s="114"/>
      <c r="E35" s="114" t="s">
        <v>53</v>
      </c>
      <c r="F35" s="114">
        <v>0</v>
      </c>
      <c r="G35" s="114">
        <v>0</v>
      </c>
      <c r="H35" s="390">
        <v>0</v>
      </c>
      <c r="I35" s="114">
        <v>1674</v>
      </c>
      <c r="J35" s="114">
        <v>0</v>
      </c>
      <c r="K35" s="114">
        <v>0</v>
      </c>
      <c r="L35" s="618"/>
      <c r="M35" s="116"/>
    </row>
    <row r="36" spans="1:13" ht="18" x14ac:dyDescent="0.25">
      <c r="A36" s="392" t="s">
        <v>1742</v>
      </c>
      <c r="B36" s="391">
        <v>44865</v>
      </c>
      <c r="C36" s="114"/>
      <c r="D36" s="114"/>
      <c r="E36" s="114" t="s">
        <v>1740</v>
      </c>
      <c r="F36" s="114">
        <v>0</v>
      </c>
      <c r="G36" s="114">
        <v>0</v>
      </c>
      <c r="H36" s="390">
        <v>0</v>
      </c>
      <c r="I36" s="114">
        <v>0</v>
      </c>
      <c r="J36" s="114">
        <v>23194</v>
      </c>
      <c r="K36" s="114">
        <v>0</v>
      </c>
      <c r="L36" s="617">
        <f>L34+I37-J36</f>
        <v>24293</v>
      </c>
      <c r="M36" s="116"/>
    </row>
    <row r="37" spans="1:13" ht="18" x14ac:dyDescent="0.25">
      <c r="A37" s="109" t="s">
        <v>1745</v>
      </c>
      <c r="B37" s="391">
        <v>44882</v>
      </c>
      <c r="C37" s="114"/>
      <c r="D37" s="114"/>
      <c r="E37" s="114" t="s">
        <v>53</v>
      </c>
      <c r="F37" s="114">
        <v>0</v>
      </c>
      <c r="G37" s="114">
        <v>0</v>
      </c>
      <c r="H37" s="390">
        <v>0</v>
      </c>
      <c r="I37" s="114">
        <v>2273</v>
      </c>
      <c r="J37" s="114">
        <v>0</v>
      </c>
      <c r="K37" s="114">
        <v>0</v>
      </c>
      <c r="L37" s="618"/>
      <c r="M37" s="116"/>
    </row>
    <row r="38" spans="1:13" ht="18" x14ac:dyDescent="0.25">
      <c r="A38" s="114" t="s">
        <v>1759</v>
      </c>
      <c r="B38" s="391">
        <v>44865</v>
      </c>
      <c r="C38" s="114"/>
      <c r="D38" s="114"/>
      <c r="E38" s="114" t="s">
        <v>53</v>
      </c>
      <c r="F38" s="114"/>
      <c r="G38" s="114"/>
      <c r="H38" s="390"/>
      <c r="I38" s="114">
        <v>2577</v>
      </c>
      <c r="J38" s="114"/>
      <c r="K38" s="114"/>
      <c r="L38" s="114"/>
      <c r="M38" s="116"/>
    </row>
    <row r="39" spans="1:13" ht="18" x14ac:dyDescent="0.25">
      <c r="A39" s="614" t="s">
        <v>48</v>
      </c>
      <c r="B39" s="615"/>
      <c r="C39" s="615"/>
      <c r="D39" s="615"/>
      <c r="E39" s="616"/>
      <c r="F39" s="117"/>
      <c r="G39" s="117">
        <v>20346</v>
      </c>
      <c r="H39" s="118">
        <v>3947</v>
      </c>
      <c r="I39" s="117">
        <f>SUM(I28:I38)</f>
        <v>85815</v>
      </c>
      <c r="J39" s="117">
        <f>SUM(J29:J38)</f>
        <v>58945</v>
      </c>
      <c r="K39" s="117"/>
      <c r="L39" s="117">
        <f>I39-J39</f>
        <v>26870</v>
      </c>
      <c r="M39" s="116"/>
    </row>
    <row r="40" spans="1:13" x14ac:dyDescent="0.25">
      <c r="H40" s="404"/>
    </row>
    <row r="41" spans="1:13" x14ac:dyDescent="0.25">
      <c r="H41" s="405"/>
    </row>
    <row r="43" spans="1:13" ht="18" x14ac:dyDescent="0.25">
      <c r="A43" s="412" t="s">
        <v>1737</v>
      </c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</row>
    <row r="44" spans="1:13" x14ac:dyDescent="0.25">
      <c r="A44" s="109" t="s">
        <v>73</v>
      </c>
      <c r="B44" s="109" t="s">
        <v>74</v>
      </c>
      <c r="C44" s="109" t="s">
        <v>75</v>
      </c>
      <c r="D44" s="109"/>
      <c r="E44" s="109" t="s">
        <v>76</v>
      </c>
      <c r="F44" s="109"/>
      <c r="G44" s="168"/>
      <c r="H44" s="109"/>
      <c r="I44" s="109" t="s">
        <v>77</v>
      </c>
      <c r="J44" s="109" t="s">
        <v>78</v>
      </c>
      <c r="K44" s="109"/>
      <c r="L44" s="109" t="s">
        <v>79</v>
      </c>
      <c r="M44" s="109" t="s">
        <v>80</v>
      </c>
    </row>
    <row r="45" spans="1:13" ht="18" x14ac:dyDescent="0.25">
      <c r="A45" s="619" t="s">
        <v>51</v>
      </c>
      <c r="B45" s="619"/>
      <c r="C45" s="619"/>
      <c r="D45" s="619"/>
      <c r="E45" s="619"/>
      <c r="F45" s="117"/>
      <c r="G45" s="35">
        <v>0</v>
      </c>
      <c r="H45" s="35">
        <v>0</v>
      </c>
      <c r="I45" s="394">
        <f>G45+H45</f>
        <v>0</v>
      </c>
      <c r="J45" s="394"/>
      <c r="K45" s="394"/>
      <c r="L45" s="394"/>
      <c r="M45" s="394"/>
    </row>
    <row r="46" spans="1:13" ht="18" x14ac:dyDescent="0.25">
      <c r="A46" s="117"/>
      <c r="B46" s="117"/>
      <c r="C46" s="117"/>
      <c r="D46" s="117"/>
      <c r="E46" s="117" t="s">
        <v>83</v>
      </c>
      <c r="F46" s="117"/>
      <c r="G46" s="117"/>
      <c r="H46" s="118">
        <v>0</v>
      </c>
      <c r="I46" s="117">
        <v>0</v>
      </c>
      <c r="J46" s="117">
        <v>0</v>
      </c>
      <c r="K46" s="117">
        <v>0</v>
      </c>
      <c r="L46" s="117">
        <v>0</v>
      </c>
      <c r="M46" s="116"/>
    </row>
    <row r="47" spans="1:13" ht="18" x14ac:dyDescent="0.25">
      <c r="A47" s="109" t="s">
        <v>1747</v>
      </c>
      <c r="B47" s="391">
        <v>44681</v>
      </c>
      <c r="C47" s="114"/>
      <c r="D47" s="114"/>
      <c r="E47" s="20" t="s">
        <v>27</v>
      </c>
      <c r="F47" s="235">
        <v>0</v>
      </c>
      <c r="G47" s="235">
        <v>0</v>
      </c>
      <c r="H47" s="390">
        <v>0</v>
      </c>
      <c r="I47" s="114">
        <v>0</v>
      </c>
      <c r="J47" s="114">
        <v>10780</v>
      </c>
      <c r="K47" s="114">
        <v>0</v>
      </c>
      <c r="L47" s="620">
        <v>0</v>
      </c>
      <c r="M47" s="116"/>
    </row>
    <row r="48" spans="1:13" ht="18" x14ac:dyDescent="0.25">
      <c r="A48" s="109" t="s">
        <v>1747</v>
      </c>
      <c r="B48" s="391">
        <v>44701</v>
      </c>
      <c r="C48" s="114"/>
      <c r="D48" s="114"/>
      <c r="E48" s="20" t="s">
        <v>1748</v>
      </c>
      <c r="F48" s="235">
        <v>0</v>
      </c>
      <c r="G48" s="235">
        <v>0</v>
      </c>
      <c r="H48" s="390">
        <v>0</v>
      </c>
      <c r="I48" s="114">
        <v>10780</v>
      </c>
      <c r="J48" s="114">
        <v>0</v>
      </c>
      <c r="K48" s="114">
        <v>0</v>
      </c>
      <c r="L48" s="620"/>
      <c r="M48" s="116"/>
    </row>
    <row r="49" spans="1:13" ht="18" x14ac:dyDescent="0.25">
      <c r="A49" s="122" t="s">
        <v>1749</v>
      </c>
      <c r="B49" s="391">
        <v>44701</v>
      </c>
      <c r="C49" s="122" t="s">
        <v>427</v>
      </c>
      <c r="D49" s="122"/>
      <c r="E49" s="122" t="s">
        <v>190</v>
      </c>
      <c r="F49" s="235">
        <v>0</v>
      </c>
      <c r="G49" s="235">
        <v>0</v>
      </c>
      <c r="H49" s="390">
        <v>0</v>
      </c>
      <c r="I49" s="395">
        <v>10780</v>
      </c>
      <c r="J49" s="396"/>
      <c r="K49" s="114"/>
      <c r="L49" s="620"/>
      <c r="M49" s="116"/>
    </row>
    <row r="50" spans="1:13" ht="18" x14ac:dyDescent="0.25">
      <c r="A50" s="109" t="s">
        <v>1755</v>
      </c>
      <c r="B50" s="391">
        <v>44804</v>
      </c>
      <c r="C50" s="114"/>
      <c r="D50" s="114"/>
      <c r="E50" s="248" t="s">
        <v>300</v>
      </c>
      <c r="F50" s="235">
        <v>0</v>
      </c>
      <c r="G50" s="235">
        <v>0</v>
      </c>
      <c r="H50" s="390">
        <v>0</v>
      </c>
      <c r="I50" s="114">
        <v>0</v>
      </c>
      <c r="J50" s="114">
        <v>10780</v>
      </c>
      <c r="K50" s="114"/>
      <c r="L50" s="620"/>
      <c r="M50" s="116"/>
    </row>
    <row r="51" spans="1:13" ht="15.75" x14ac:dyDescent="0.25">
      <c r="A51" s="613" t="s">
        <v>22</v>
      </c>
      <c r="B51" s="613"/>
      <c r="C51" s="613"/>
      <c r="D51" s="613"/>
      <c r="E51" s="613"/>
      <c r="F51" s="613"/>
      <c r="G51" s="613"/>
      <c r="H51" s="613"/>
      <c r="I51" s="397">
        <f>SUM(I47:I50)</f>
        <v>21560</v>
      </c>
      <c r="J51" s="397">
        <f>SUM(J47:J50)</f>
        <v>21560</v>
      </c>
      <c r="K51" s="397">
        <f>SUM(K47:K50)</f>
        <v>0</v>
      </c>
      <c r="L51" s="398">
        <f>SUM(L47)</f>
        <v>0</v>
      </c>
      <c r="M51" s="399"/>
    </row>
  </sheetData>
  <mergeCells count="16">
    <mergeCell ref="A2:M2"/>
    <mergeCell ref="A5:E5"/>
    <mergeCell ref="L9:L10"/>
    <mergeCell ref="L11:L12"/>
    <mergeCell ref="L13:L14"/>
    <mergeCell ref="A24:M24"/>
    <mergeCell ref="A28:E28"/>
    <mergeCell ref="A51:H51"/>
    <mergeCell ref="A39:E39"/>
    <mergeCell ref="A17:E17"/>
    <mergeCell ref="L34:L35"/>
    <mergeCell ref="L36:L37"/>
    <mergeCell ref="A43:M43"/>
    <mergeCell ref="A45:E45"/>
    <mergeCell ref="L47:L50"/>
    <mergeCell ref="L32:L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71E2-7FEC-44F5-8F66-CD6F1CD2E06D}">
  <dimension ref="A1:S7"/>
  <sheetViews>
    <sheetView workbookViewId="0">
      <selection activeCell="G17" sqref="G17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</row>
    <row r="2" spans="1:19" ht="15.75" x14ac:dyDescent="0.2">
      <c r="A2" s="436" t="s">
        <v>31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x14ac:dyDescent="0.2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x14ac:dyDescent="0.2">
      <c r="A6" s="7">
        <v>1</v>
      </c>
      <c r="B6" s="7">
        <v>0</v>
      </c>
      <c r="C6" s="8">
        <v>0</v>
      </c>
      <c r="D6" s="9">
        <v>0</v>
      </c>
      <c r="E6" s="7">
        <v>0</v>
      </c>
      <c r="F6" s="5">
        <v>0</v>
      </c>
      <c r="G6" s="5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f>SUM(O6:Q6)</f>
        <v>0</v>
      </c>
      <c r="S6" s="10">
        <v>0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/>
      <c r="K7" s="12"/>
      <c r="L7" s="12"/>
      <c r="M7" s="13">
        <f>SUM(M6)</f>
        <v>0</v>
      </c>
      <c r="N7" s="14">
        <f>SUM(N6)</f>
        <v>0</v>
      </c>
      <c r="O7" s="13">
        <f>SUM(O6)</f>
        <v>0</v>
      </c>
      <c r="P7" s="13">
        <f>SUM(P6)</f>
        <v>0</v>
      </c>
      <c r="Q7" s="13"/>
      <c r="R7" s="13">
        <f>SUM(R6)</f>
        <v>0</v>
      </c>
      <c r="S7" s="13">
        <f>SUM(S6)</f>
        <v>0</v>
      </c>
    </row>
  </sheetData>
  <mergeCells count="22">
    <mergeCell ref="A7:I7"/>
    <mergeCell ref="O3:Q3"/>
    <mergeCell ref="R3:R5"/>
    <mergeCell ref="S3:S5"/>
    <mergeCell ref="O4:O5"/>
    <mergeCell ref="P4:P5"/>
    <mergeCell ref="Q4:Q5"/>
    <mergeCell ref="H3:H5"/>
    <mergeCell ref="I3:I5"/>
    <mergeCell ref="J3:K4"/>
    <mergeCell ref="L3:L5"/>
    <mergeCell ref="M3:M5"/>
    <mergeCell ref="N3:N5"/>
    <mergeCell ref="A1:S1"/>
    <mergeCell ref="A2:S2"/>
    <mergeCell ref="A3:A5"/>
    <mergeCell ref="B3:B5"/>
    <mergeCell ref="C3:C5"/>
    <mergeCell ref="D3:D5"/>
    <mergeCell ref="E3:E5"/>
    <mergeCell ref="F3:F5"/>
    <mergeCell ref="G3:G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9CBC-C13F-466A-A9E8-4E5EECE05F08}">
  <dimension ref="A1:S7"/>
  <sheetViews>
    <sheetView workbookViewId="0">
      <selection activeCell="A2" sqref="A2:S2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32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x14ac:dyDescent="0.2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x14ac:dyDescent="0.2">
      <c r="A6" s="7">
        <v>1</v>
      </c>
      <c r="B6" s="7">
        <v>0</v>
      </c>
      <c r="C6" s="8">
        <v>0</v>
      </c>
      <c r="D6" s="9">
        <v>0</v>
      </c>
      <c r="E6" s="7">
        <v>0</v>
      </c>
      <c r="F6" s="5">
        <v>0</v>
      </c>
      <c r="G6" s="5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f>SUM(O6:Q6)</f>
        <v>0</v>
      </c>
      <c r="S6" s="10">
        <v>0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/>
      <c r="K7" s="12"/>
      <c r="L7" s="12"/>
      <c r="M7" s="13">
        <f>SUM(M6)</f>
        <v>0</v>
      </c>
      <c r="N7" s="14">
        <f>SUM(N6)</f>
        <v>0</v>
      </c>
      <c r="O7" s="13">
        <f>SUM(O6)</f>
        <v>0</v>
      </c>
      <c r="P7" s="13">
        <f>SUM(P6)</f>
        <v>0</v>
      </c>
      <c r="Q7" s="13"/>
      <c r="R7" s="13">
        <f>SUM(R6)</f>
        <v>0</v>
      </c>
      <c r="S7" s="13">
        <f>SUM(S6)</f>
        <v>0</v>
      </c>
    </row>
  </sheetData>
  <mergeCells count="22"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A7:I7"/>
    <mergeCell ref="O3:Q3"/>
    <mergeCell ref="R3:R5"/>
    <mergeCell ref="S3:S5"/>
    <mergeCell ref="O4:O5"/>
    <mergeCell ref="P4:P5"/>
    <mergeCell ref="Q4:Q5"/>
    <mergeCell ref="H3:H5"/>
    <mergeCell ref="I3:I5"/>
    <mergeCell ref="J3:K4"/>
    <mergeCell ref="L3:L5"/>
    <mergeCell ref="M3:M5"/>
    <mergeCell ref="N3:N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B96E-E45C-43D8-9E22-3061C1A97050}">
  <dimension ref="A1:S8"/>
  <sheetViews>
    <sheetView workbookViewId="0">
      <selection activeCell="A2" sqref="A2:S2"/>
    </sheetView>
  </sheetViews>
  <sheetFormatPr defaultRowHeight="12.75" x14ac:dyDescent="0.2"/>
  <cols>
    <col min="1" max="1" width="2.85546875" style="1" customWidth="1"/>
    <col min="2" max="2" width="4" style="1" customWidth="1"/>
    <col min="3" max="3" width="16.5703125" style="2" customWidth="1"/>
    <col min="4" max="4" width="16" style="1" customWidth="1"/>
    <col min="5" max="5" width="19.7109375" style="1" customWidth="1"/>
    <col min="6" max="6" width="31" style="1" customWidth="1"/>
    <col min="7" max="7" width="9.28515625" style="1" customWidth="1"/>
    <col min="8" max="8" width="8.42578125" style="3" customWidth="1"/>
    <col min="9" max="9" width="4.7109375" style="1" customWidth="1"/>
    <col min="10" max="10" width="4" style="1" customWidth="1"/>
    <col min="11" max="11" width="5.28515625" style="1" customWidth="1"/>
    <col min="12" max="12" width="2.85546875" style="1" customWidth="1"/>
    <col min="13" max="13" width="9.5703125" style="1" customWidth="1"/>
    <col min="14" max="14" width="8.28515625" style="1" customWidth="1"/>
    <col min="15" max="15" width="8.7109375" style="1" customWidth="1"/>
    <col min="16" max="16" width="10.42578125" style="1" customWidth="1"/>
    <col min="17" max="17" width="6.5703125" style="1" customWidth="1"/>
    <col min="18" max="18" width="10.140625" style="1" customWidth="1"/>
    <col min="19" max="19" width="11" style="1" customWidth="1"/>
    <col min="20" max="16384" width="9.140625" style="1"/>
  </cols>
  <sheetData>
    <row r="1" spans="1:19" x14ac:dyDescent="0.2">
      <c r="A1" s="433" t="s">
        <v>25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5"/>
    </row>
    <row r="2" spans="1:19" ht="15.75" x14ac:dyDescent="0.2">
      <c r="A2" s="436" t="s">
        <v>33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8"/>
    </row>
    <row r="3" spans="1:19" x14ac:dyDescent="0.2">
      <c r="A3" s="427" t="s">
        <v>1</v>
      </c>
      <c r="B3" s="427" t="s">
        <v>2</v>
      </c>
      <c r="C3" s="439" t="s">
        <v>3</v>
      </c>
      <c r="D3" s="430" t="s">
        <v>4</v>
      </c>
      <c r="E3" s="429" t="s">
        <v>5</v>
      </c>
      <c r="F3" s="427" t="s">
        <v>6</v>
      </c>
      <c r="G3" s="427" t="s">
        <v>7</v>
      </c>
      <c r="H3" s="441" t="s">
        <v>8</v>
      </c>
      <c r="I3" s="428" t="s">
        <v>9</v>
      </c>
      <c r="J3" s="428" t="s">
        <v>10</v>
      </c>
      <c r="K3" s="428"/>
      <c r="L3" s="428" t="s">
        <v>11</v>
      </c>
      <c r="M3" s="427" t="s">
        <v>12</v>
      </c>
      <c r="N3" s="427" t="s">
        <v>13</v>
      </c>
      <c r="O3" s="428" t="s">
        <v>14</v>
      </c>
      <c r="P3" s="428"/>
      <c r="Q3" s="428"/>
      <c r="R3" s="427" t="s">
        <v>15</v>
      </c>
      <c r="S3" s="427" t="s">
        <v>16</v>
      </c>
    </row>
    <row r="4" spans="1:19" x14ac:dyDescent="0.2">
      <c r="A4" s="427"/>
      <c r="B4" s="427"/>
      <c r="C4" s="439"/>
      <c r="D4" s="430"/>
      <c r="E4" s="428"/>
      <c r="F4" s="427"/>
      <c r="G4" s="440"/>
      <c r="H4" s="441"/>
      <c r="I4" s="428"/>
      <c r="J4" s="428"/>
      <c r="K4" s="428"/>
      <c r="L4" s="428"/>
      <c r="M4" s="427"/>
      <c r="N4" s="427"/>
      <c r="O4" s="428" t="s">
        <v>17</v>
      </c>
      <c r="P4" s="429" t="s">
        <v>18</v>
      </c>
      <c r="Q4" s="428" t="s">
        <v>19</v>
      </c>
      <c r="R4" s="427"/>
      <c r="S4" s="427"/>
    </row>
    <row r="5" spans="1:19" x14ac:dyDescent="0.2">
      <c r="A5" s="427"/>
      <c r="B5" s="427"/>
      <c r="C5" s="439"/>
      <c r="D5" s="430"/>
      <c r="E5" s="429"/>
      <c r="F5" s="427"/>
      <c r="G5" s="427"/>
      <c r="H5" s="441"/>
      <c r="I5" s="428"/>
      <c r="J5" s="6" t="s">
        <v>20</v>
      </c>
      <c r="K5" s="6" t="s">
        <v>21</v>
      </c>
      <c r="L5" s="428"/>
      <c r="M5" s="427"/>
      <c r="N5" s="427"/>
      <c r="O5" s="428"/>
      <c r="P5" s="430"/>
      <c r="Q5" s="428"/>
      <c r="R5" s="427"/>
      <c r="S5" s="427"/>
    </row>
    <row r="6" spans="1:19" x14ac:dyDescent="0.2">
      <c r="A6" s="7">
        <v>1</v>
      </c>
      <c r="B6" s="7">
        <v>0</v>
      </c>
      <c r="C6" s="8">
        <v>0</v>
      </c>
      <c r="D6" s="9">
        <v>0</v>
      </c>
      <c r="E6" s="7">
        <v>0</v>
      </c>
      <c r="F6" s="5">
        <v>0</v>
      </c>
      <c r="G6" s="5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10">
        <v>0</v>
      </c>
      <c r="N6" s="11">
        <v>0</v>
      </c>
      <c r="O6" s="10">
        <v>0</v>
      </c>
      <c r="P6" s="10">
        <v>0</v>
      </c>
      <c r="Q6" s="10">
        <v>0</v>
      </c>
      <c r="R6" s="10">
        <f>SUM(O6:Q6)</f>
        <v>0</v>
      </c>
      <c r="S6" s="10">
        <v>0</v>
      </c>
    </row>
    <row r="7" spans="1:19" ht="12.75" customHeight="1" x14ac:dyDescent="0.2">
      <c r="A7" s="431" t="s">
        <v>22</v>
      </c>
      <c r="B7" s="432"/>
      <c r="C7" s="432"/>
      <c r="D7" s="432"/>
      <c r="E7" s="432"/>
      <c r="F7" s="432"/>
      <c r="G7" s="432"/>
      <c r="H7" s="432"/>
      <c r="I7" s="432"/>
      <c r="J7" s="12"/>
      <c r="K7" s="12"/>
      <c r="L7" s="12"/>
      <c r="M7" s="13">
        <f>SUM(M6)</f>
        <v>0</v>
      </c>
      <c r="N7" s="14">
        <f>SUM(N6)</f>
        <v>0</v>
      </c>
      <c r="O7" s="13">
        <f>SUM(O6)</f>
        <v>0</v>
      </c>
      <c r="P7" s="13">
        <f>SUM(P6)</f>
        <v>0</v>
      </c>
      <c r="Q7" s="13"/>
      <c r="R7" s="13">
        <f>SUM(R6)</f>
        <v>0</v>
      </c>
      <c r="S7" s="13">
        <f>SUM(S6)</f>
        <v>0</v>
      </c>
    </row>
    <row r="8" spans="1:19" ht="18" customHeight="1" x14ac:dyDescent="0.2">
      <c r="A8" s="625" t="s">
        <v>23</v>
      </c>
      <c r="B8" s="625"/>
      <c r="C8" s="625"/>
      <c r="D8" s="625"/>
      <c r="E8" s="625"/>
      <c r="F8" s="625"/>
      <c r="G8" s="625"/>
      <c r="H8" s="625"/>
      <c r="I8" s="625"/>
      <c r="J8" s="17"/>
      <c r="K8" s="17"/>
      <c r="L8" s="17"/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</row>
  </sheetData>
  <mergeCells count="23">
    <mergeCell ref="A1:S1"/>
    <mergeCell ref="A2:S2"/>
    <mergeCell ref="A3:A5"/>
    <mergeCell ref="B3:B5"/>
    <mergeCell ref="C3:C5"/>
    <mergeCell ref="D3:D5"/>
    <mergeCell ref="E3:E5"/>
    <mergeCell ref="F3:F5"/>
    <mergeCell ref="G3:G5"/>
    <mergeCell ref="A7:I7"/>
    <mergeCell ref="A8:I8"/>
    <mergeCell ref="O3:Q3"/>
    <mergeCell ref="R3:R5"/>
    <mergeCell ref="S3:S5"/>
    <mergeCell ref="O4:O5"/>
    <mergeCell ref="P4:P5"/>
    <mergeCell ref="Q4:Q5"/>
    <mergeCell ref="H3:H5"/>
    <mergeCell ref="I3:I5"/>
    <mergeCell ref="J3:K4"/>
    <mergeCell ref="L3:L5"/>
    <mergeCell ref="M3:M5"/>
    <mergeCell ref="N3:N5"/>
  </mergeCells>
  <pageMargins left="0.19685039370078741" right="0.19685039370078741" top="0.31496062992125984" bottom="0.31496062992125984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GST-FOCUS-AP-2022-23-IGST </vt:lpstr>
      <vt:lpstr>GST-OCT- 2022-SALES- AP-</vt:lpstr>
      <vt:lpstr>GST-SEPT- 2022-SALES- AP </vt:lpstr>
      <vt:lpstr>GST-AUG- 2022-SALES- AP</vt:lpstr>
      <vt:lpstr>GST-AP-YEARLY-STAMT-2022-23</vt:lpstr>
      <vt:lpstr>GST-FOCUS-AP-2022-23-CGST</vt:lpstr>
      <vt:lpstr>GST-JULY- 2022-SALES- AP </vt:lpstr>
      <vt:lpstr>GST-JUN- 2022-SALES- AP</vt:lpstr>
      <vt:lpstr>GST-MAY- 2022-SALES- AP</vt:lpstr>
      <vt:lpstr>GST-APRL- 2022-SALES--AP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2022-12-16T09:06:45Z</dcterms:modified>
</cp:coreProperties>
</file>