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O3" i="2" l="1"/>
  <c r="AO3" i="1"/>
  <c r="AN213" i="2" l="1"/>
  <c r="AM213" i="2"/>
  <c r="AL213" i="2"/>
  <c r="G213" i="2"/>
  <c r="H213" i="2" s="1"/>
  <c r="AN212" i="2"/>
  <c r="AM212" i="2"/>
  <c r="AL212" i="2"/>
  <c r="G212" i="2"/>
  <c r="AN211" i="2"/>
  <c r="AM211" i="2"/>
  <c r="AL211" i="2"/>
  <c r="G211" i="2"/>
  <c r="H211" i="2" s="1"/>
  <c r="AN210" i="2"/>
  <c r="AM210" i="2"/>
  <c r="AL210" i="2"/>
  <c r="G210" i="2"/>
  <c r="AN209" i="2"/>
  <c r="AM209" i="2"/>
  <c r="AL209" i="2"/>
  <c r="G209" i="2"/>
  <c r="H209" i="2" s="1"/>
  <c r="AN208" i="2"/>
  <c r="AM208" i="2"/>
  <c r="AL208" i="2"/>
  <c r="G208" i="2"/>
  <c r="AN207" i="2"/>
  <c r="AM207" i="2"/>
  <c r="AL207" i="2"/>
  <c r="G207" i="2"/>
  <c r="H207" i="2" s="1"/>
  <c r="AN206" i="2"/>
  <c r="AM206" i="2"/>
  <c r="AL206" i="2"/>
  <c r="G206" i="2"/>
  <c r="AN205" i="2"/>
  <c r="AM205" i="2"/>
  <c r="AL205" i="2"/>
  <c r="G205" i="2"/>
  <c r="H205" i="2" s="1"/>
  <c r="AN204" i="2"/>
  <c r="AM204" i="2"/>
  <c r="AL204" i="2"/>
  <c r="G204" i="2"/>
  <c r="AN203" i="2"/>
  <c r="AM203" i="2"/>
  <c r="AL203" i="2"/>
  <c r="G203" i="2"/>
  <c r="H203" i="2" s="1"/>
  <c r="AN202" i="2"/>
  <c r="AM202" i="2"/>
  <c r="AL202" i="2"/>
  <c r="G202" i="2"/>
  <c r="AN201" i="2"/>
  <c r="AM201" i="2"/>
  <c r="AL201" i="2"/>
  <c r="G201" i="2"/>
  <c r="H201" i="2" s="1"/>
  <c r="AN200" i="2"/>
  <c r="AM200" i="2"/>
  <c r="AL200" i="2"/>
  <c r="G200" i="2"/>
  <c r="AN199" i="2"/>
  <c r="AM199" i="2"/>
  <c r="AL199" i="2"/>
  <c r="G199" i="2"/>
  <c r="H199" i="2" s="1"/>
  <c r="AN198" i="2"/>
  <c r="AM198" i="2"/>
  <c r="AL198" i="2"/>
  <c r="G198" i="2"/>
  <c r="AN197" i="2"/>
  <c r="AM197" i="2"/>
  <c r="AL197" i="2"/>
  <c r="G197" i="2"/>
  <c r="H197" i="2" s="1"/>
  <c r="AN196" i="2"/>
  <c r="AM196" i="2"/>
  <c r="AL196" i="2"/>
  <c r="G196" i="2"/>
  <c r="AN195" i="2"/>
  <c r="AM195" i="2"/>
  <c r="AL195" i="2"/>
  <c r="G195" i="2"/>
  <c r="H195" i="2" s="1"/>
  <c r="AN194" i="2"/>
  <c r="AM194" i="2"/>
  <c r="AL194" i="2"/>
  <c r="G194" i="2"/>
  <c r="AN193" i="2"/>
  <c r="AM193" i="2"/>
  <c r="AL193" i="2"/>
  <c r="G193" i="2"/>
  <c r="H193" i="2" s="1"/>
  <c r="AN192" i="2"/>
  <c r="AM192" i="2"/>
  <c r="AL192" i="2"/>
  <c r="G192" i="2"/>
  <c r="AN191" i="2"/>
  <c r="AM191" i="2"/>
  <c r="AL191" i="2"/>
  <c r="G191" i="2"/>
  <c r="H191" i="2" s="1"/>
  <c r="AN190" i="2"/>
  <c r="AM190" i="2"/>
  <c r="AL190" i="2"/>
  <c r="G190" i="2"/>
  <c r="AN189" i="2"/>
  <c r="AM189" i="2"/>
  <c r="AL189" i="2"/>
  <c r="L189" i="2"/>
  <c r="G189" i="2"/>
  <c r="H189" i="2" s="1"/>
  <c r="AN188" i="2"/>
  <c r="AM188" i="2"/>
  <c r="AL188" i="2"/>
  <c r="G188" i="2"/>
  <c r="AN187" i="2"/>
  <c r="AM187" i="2"/>
  <c r="AL187" i="2"/>
  <c r="G187" i="2"/>
  <c r="H187" i="2" s="1"/>
  <c r="AN186" i="2"/>
  <c r="AM186" i="2"/>
  <c r="AL186" i="2"/>
  <c r="G186" i="2"/>
  <c r="AN185" i="2"/>
  <c r="AM185" i="2"/>
  <c r="AL185" i="2"/>
  <c r="G185" i="2"/>
  <c r="H185" i="2" s="1"/>
  <c r="AN184" i="2"/>
  <c r="AM184" i="2"/>
  <c r="AL184" i="2"/>
  <c r="G184" i="2"/>
  <c r="AN183" i="2"/>
  <c r="AM183" i="2"/>
  <c r="AL183" i="2"/>
  <c r="G183" i="2"/>
  <c r="H183" i="2" s="1"/>
  <c r="AN182" i="2"/>
  <c r="AM182" i="2"/>
  <c r="AL182" i="2"/>
  <c r="G182" i="2"/>
  <c r="AN181" i="2"/>
  <c r="AM181" i="2"/>
  <c r="AL181" i="2"/>
  <c r="G181" i="2"/>
  <c r="H181" i="2" s="1"/>
  <c r="AN180" i="2"/>
  <c r="AM180" i="2"/>
  <c r="AL180" i="2"/>
  <c r="G180" i="2"/>
  <c r="AN179" i="2"/>
  <c r="AM179" i="2"/>
  <c r="AL179" i="2"/>
  <c r="G179" i="2"/>
  <c r="H179" i="2" s="1"/>
  <c r="AN178" i="2"/>
  <c r="AM178" i="2"/>
  <c r="AL178" i="2"/>
  <c r="G178" i="2"/>
  <c r="AN177" i="2"/>
  <c r="AM177" i="2"/>
  <c r="AL177" i="2"/>
  <c r="G177" i="2"/>
  <c r="H177" i="2" s="1"/>
  <c r="AN176" i="2"/>
  <c r="AM176" i="2"/>
  <c r="AL176" i="2"/>
  <c r="G176" i="2"/>
  <c r="AN175" i="2"/>
  <c r="AM175" i="2"/>
  <c r="AL175" i="2"/>
  <c r="G175" i="2"/>
  <c r="H175" i="2" s="1"/>
  <c r="AN174" i="2"/>
  <c r="AM174" i="2"/>
  <c r="AL174" i="2"/>
  <c r="G174" i="2"/>
  <c r="AN173" i="2"/>
  <c r="AM173" i="2"/>
  <c r="AL173" i="2"/>
  <c r="L173" i="2"/>
  <c r="G173" i="2"/>
  <c r="H173" i="2" s="1"/>
  <c r="AN172" i="2"/>
  <c r="AM172" i="2"/>
  <c r="AL172" i="2"/>
  <c r="G172" i="2"/>
  <c r="AN171" i="2"/>
  <c r="AM171" i="2"/>
  <c r="AL171" i="2"/>
  <c r="G171" i="2"/>
  <c r="H171" i="2" s="1"/>
  <c r="AN170" i="2"/>
  <c r="AM170" i="2"/>
  <c r="AL170" i="2"/>
  <c r="G170" i="2"/>
  <c r="AN169" i="2"/>
  <c r="AM169" i="2"/>
  <c r="AL169" i="2"/>
  <c r="G169" i="2"/>
  <c r="H169" i="2" s="1"/>
  <c r="AN168" i="2"/>
  <c r="AM168" i="2"/>
  <c r="AL168" i="2"/>
  <c r="G168" i="2"/>
  <c r="AN167" i="2"/>
  <c r="AM167" i="2"/>
  <c r="AL167" i="2"/>
  <c r="G167" i="2"/>
  <c r="H167" i="2" s="1"/>
  <c r="AN166" i="2"/>
  <c r="AM166" i="2"/>
  <c r="AL166" i="2"/>
  <c r="G166" i="2"/>
  <c r="AN165" i="2"/>
  <c r="AM165" i="2"/>
  <c r="AL165" i="2"/>
  <c r="G165" i="2"/>
  <c r="H165" i="2" s="1"/>
  <c r="AN164" i="2"/>
  <c r="AM164" i="2"/>
  <c r="AL164" i="2"/>
  <c r="G164" i="2"/>
  <c r="AN163" i="2"/>
  <c r="AM163" i="2"/>
  <c r="AL163" i="2"/>
  <c r="G163" i="2"/>
  <c r="H163" i="2" s="1"/>
  <c r="AN162" i="2"/>
  <c r="AM162" i="2"/>
  <c r="AL162" i="2"/>
  <c r="G162" i="2"/>
  <c r="AN161" i="2"/>
  <c r="AM161" i="2"/>
  <c r="AL161" i="2"/>
  <c r="G161" i="2"/>
  <c r="H161" i="2" s="1"/>
  <c r="AN160" i="2"/>
  <c r="AM160" i="2"/>
  <c r="AL160" i="2"/>
  <c r="G160" i="2"/>
  <c r="AN159" i="2"/>
  <c r="AM159" i="2"/>
  <c r="AL159" i="2"/>
  <c r="G159" i="2"/>
  <c r="H159" i="2" s="1"/>
  <c r="AN158" i="2"/>
  <c r="AM158" i="2"/>
  <c r="AL158" i="2"/>
  <c r="G158" i="2"/>
  <c r="AN157" i="2"/>
  <c r="AM157" i="2"/>
  <c r="AL157" i="2"/>
  <c r="G157" i="2"/>
  <c r="H157" i="2" s="1"/>
  <c r="AN156" i="2"/>
  <c r="AM156" i="2"/>
  <c r="AL156" i="2"/>
  <c r="G156" i="2"/>
  <c r="AN155" i="2"/>
  <c r="AM155" i="2"/>
  <c r="AL155" i="2"/>
  <c r="G155" i="2"/>
  <c r="H155" i="2" s="1"/>
  <c r="AN154" i="2"/>
  <c r="AM154" i="2"/>
  <c r="AL154" i="2"/>
  <c r="G154" i="2"/>
  <c r="AN153" i="2"/>
  <c r="AM153" i="2"/>
  <c r="AL153" i="2"/>
  <c r="L153" i="2"/>
  <c r="G153" i="2"/>
  <c r="H153" i="2" s="1"/>
  <c r="AN152" i="2"/>
  <c r="AM152" i="2"/>
  <c r="AL152" i="2"/>
  <c r="G152" i="2"/>
  <c r="AN151" i="2"/>
  <c r="AM151" i="2"/>
  <c r="AL151" i="2"/>
  <c r="G151" i="2"/>
  <c r="H151" i="2" s="1"/>
  <c r="AN150" i="2"/>
  <c r="AM150" i="2"/>
  <c r="AL150" i="2"/>
  <c r="G150" i="2"/>
  <c r="AN149" i="2"/>
  <c r="AM149" i="2"/>
  <c r="AL149" i="2"/>
  <c r="G149" i="2"/>
  <c r="H149" i="2" s="1"/>
  <c r="AN148" i="2"/>
  <c r="AM148" i="2"/>
  <c r="AL148" i="2"/>
  <c r="G148" i="2"/>
  <c r="AN147" i="2"/>
  <c r="AM147" i="2"/>
  <c r="AL147" i="2"/>
  <c r="G147" i="2"/>
  <c r="H147" i="2" s="1"/>
  <c r="AN146" i="2"/>
  <c r="AM146" i="2"/>
  <c r="AL146" i="2"/>
  <c r="G146" i="2"/>
  <c r="AN145" i="2"/>
  <c r="AM145" i="2"/>
  <c r="AL145" i="2"/>
  <c r="G145" i="2"/>
  <c r="H145" i="2" s="1"/>
  <c r="AN144" i="2"/>
  <c r="AM144" i="2"/>
  <c r="AL144" i="2"/>
  <c r="G144" i="2"/>
  <c r="AN143" i="2"/>
  <c r="AM143" i="2"/>
  <c r="AL143" i="2"/>
  <c r="G143" i="2"/>
  <c r="H143" i="2" s="1"/>
  <c r="AN142" i="2"/>
  <c r="AM142" i="2"/>
  <c r="AL142" i="2"/>
  <c r="G142" i="2"/>
  <c r="AN141" i="2"/>
  <c r="AM141" i="2"/>
  <c r="AL141" i="2"/>
  <c r="G141" i="2"/>
  <c r="H141" i="2" s="1"/>
  <c r="AN140" i="2"/>
  <c r="AM140" i="2"/>
  <c r="AL140" i="2"/>
  <c r="G140" i="2"/>
  <c r="AN139" i="2"/>
  <c r="AM139" i="2"/>
  <c r="AL139" i="2"/>
  <c r="G139" i="2"/>
  <c r="H139" i="2" s="1"/>
  <c r="AN138" i="2"/>
  <c r="AM138" i="2"/>
  <c r="AL138" i="2"/>
  <c r="G138" i="2"/>
  <c r="AN137" i="2"/>
  <c r="AM137" i="2"/>
  <c r="AL137" i="2"/>
  <c r="G137" i="2"/>
  <c r="H137" i="2" s="1"/>
  <c r="AN136" i="2"/>
  <c r="AM136" i="2"/>
  <c r="AL136" i="2"/>
  <c r="G136" i="2"/>
  <c r="AN135" i="2"/>
  <c r="AM135" i="2"/>
  <c r="AL135" i="2"/>
  <c r="G135" i="2"/>
  <c r="H135" i="2" s="1"/>
  <c r="AN134" i="2"/>
  <c r="AM134" i="2"/>
  <c r="AL134" i="2"/>
  <c r="G134" i="2"/>
  <c r="AN133" i="2"/>
  <c r="AM133" i="2"/>
  <c r="AL133" i="2"/>
  <c r="G133" i="2"/>
  <c r="H133" i="2" s="1"/>
  <c r="AN132" i="2"/>
  <c r="AM132" i="2"/>
  <c r="AL132" i="2"/>
  <c r="G132" i="2"/>
  <c r="AN131" i="2"/>
  <c r="AM131" i="2"/>
  <c r="AL131" i="2"/>
  <c r="G131" i="2"/>
  <c r="H131" i="2" s="1"/>
  <c r="AN130" i="2"/>
  <c r="AM130" i="2"/>
  <c r="AL130" i="2"/>
  <c r="G130" i="2"/>
  <c r="AN129" i="2"/>
  <c r="AM129" i="2"/>
  <c r="AL129" i="2"/>
  <c r="G129" i="2"/>
  <c r="H129" i="2" s="1"/>
  <c r="AN128" i="2"/>
  <c r="AM128" i="2"/>
  <c r="AL128" i="2"/>
  <c r="G128" i="2"/>
  <c r="AN127" i="2"/>
  <c r="AM127" i="2"/>
  <c r="AL127" i="2"/>
  <c r="G127" i="2"/>
  <c r="H127" i="2" s="1"/>
  <c r="AN126" i="2"/>
  <c r="AM126" i="2"/>
  <c r="AL126" i="2"/>
  <c r="G126" i="2"/>
  <c r="AN125" i="2"/>
  <c r="AM125" i="2"/>
  <c r="AL125" i="2"/>
  <c r="L125" i="2"/>
  <c r="G125" i="2"/>
  <c r="H125" i="2" s="1"/>
  <c r="AN124" i="2"/>
  <c r="AM124" i="2"/>
  <c r="AL124" i="2"/>
  <c r="G124" i="2"/>
  <c r="AN123" i="2"/>
  <c r="AM123" i="2"/>
  <c r="AL123" i="2"/>
  <c r="G123" i="2"/>
  <c r="H123" i="2" s="1"/>
  <c r="AN122" i="2"/>
  <c r="AM122" i="2"/>
  <c r="AL122" i="2"/>
  <c r="G122" i="2"/>
  <c r="AN121" i="2"/>
  <c r="AM121" i="2"/>
  <c r="AL121" i="2"/>
  <c r="G121" i="2"/>
  <c r="H121" i="2" s="1"/>
  <c r="AN120" i="2"/>
  <c r="AM120" i="2"/>
  <c r="AL120" i="2"/>
  <c r="G120" i="2"/>
  <c r="AN119" i="2"/>
  <c r="AM119" i="2"/>
  <c r="AL119" i="2"/>
  <c r="G119" i="2"/>
  <c r="H119" i="2" s="1"/>
  <c r="AN118" i="2"/>
  <c r="AM118" i="2"/>
  <c r="AL118" i="2"/>
  <c r="G118" i="2"/>
  <c r="AN117" i="2"/>
  <c r="AM117" i="2"/>
  <c r="AL117" i="2"/>
  <c r="G117" i="2"/>
  <c r="H117" i="2" s="1"/>
  <c r="AN116" i="2"/>
  <c r="AM116" i="2"/>
  <c r="AL116" i="2"/>
  <c r="G116" i="2"/>
  <c r="AN115" i="2"/>
  <c r="AM115" i="2"/>
  <c r="AL115" i="2"/>
  <c r="G115" i="2"/>
  <c r="H115" i="2" s="1"/>
  <c r="AN114" i="2"/>
  <c r="AM114" i="2"/>
  <c r="AL114" i="2"/>
  <c r="G114" i="2"/>
  <c r="AN113" i="2"/>
  <c r="AM113" i="2"/>
  <c r="AL113" i="2"/>
  <c r="G113" i="2"/>
  <c r="H113" i="2" s="1"/>
  <c r="AN112" i="2"/>
  <c r="AM112" i="2"/>
  <c r="AL112" i="2"/>
  <c r="G112" i="2"/>
  <c r="AN111" i="2"/>
  <c r="AM111" i="2"/>
  <c r="AL111" i="2"/>
  <c r="G111" i="2"/>
  <c r="L111" i="2" s="1"/>
  <c r="AN110" i="2"/>
  <c r="AM110" i="2"/>
  <c r="AL110" i="2"/>
  <c r="G110" i="2"/>
  <c r="AN109" i="2"/>
  <c r="AM109" i="2"/>
  <c r="AL109" i="2"/>
  <c r="G109" i="2"/>
  <c r="L109" i="2" s="1"/>
  <c r="AN108" i="2"/>
  <c r="AM108" i="2"/>
  <c r="AL108" i="2"/>
  <c r="G108" i="2"/>
  <c r="AN107" i="2"/>
  <c r="AM107" i="2"/>
  <c r="AL107" i="2"/>
  <c r="G107" i="2"/>
  <c r="L107" i="2" s="1"/>
  <c r="AN106" i="2"/>
  <c r="AM106" i="2"/>
  <c r="AL106" i="2"/>
  <c r="G106" i="2"/>
  <c r="AN105" i="2"/>
  <c r="AM105" i="2"/>
  <c r="AL105" i="2"/>
  <c r="G105" i="2"/>
  <c r="L105" i="2" s="1"/>
  <c r="AN104" i="2"/>
  <c r="AM104" i="2"/>
  <c r="AL104" i="2"/>
  <c r="G104" i="2"/>
  <c r="AN103" i="2"/>
  <c r="AM103" i="2"/>
  <c r="AL103" i="2"/>
  <c r="G103" i="2"/>
  <c r="L103" i="2" s="1"/>
  <c r="AN102" i="2"/>
  <c r="AM102" i="2"/>
  <c r="AL102" i="2"/>
  <c r="G102" i="2"/>
  <c r="AN101" i="2"/>
  <c r="AM101" i="2"/>
  <c r="AL101" i="2"/>
  <c r="G101" i="2"/>
  <c r="L101" i="2" s="1"/>
  <c r="AN100" i="2"/>
  <c r="AM100" i="2"/>
  <c r="AL100" i="2"/>
  <c r="G100" i="2"/>
  <c r="AN99" i="2"/>
  <c r="AM99" i="2"/>
  <c r="AL99" i="2"/>
  <c r="G99" i="2"/>
  <c r="L99" i="2" s="1"/>
  <c r="AN98" i="2"/>
  <c r="AM98" i="2"/>
  <c r="AL98" i="2"/>
  <c r="G98" i="2"/>
  <c r="AN97" i="2"/>
  <c r="AM97" i="2"/>
  <c r="AL97" i="2"/>
  <c r="G97" i="2"/>
  <c r="L97" i="2" s="1"/>
  <c r="AN96" i="2"/>
  <c r="AM96" i="2"/>
  <c r="AL96" i="2"/>
  <c r="G96" i="2"/>
  <c r="AN95" i="2"/>
  <c r="AM95" i="2"/>
  <c r="AL95" i="2"/>
  <c r="H95" i="2"/>
  <c r="G95" i="2"/>
  <c r="L95" i="2" s="1"/>
  <c r="AN94" i="2"/>
  <c r="AM94" i="2"/>
  <c r="AL94" i="2"/>
  <c r="G94" i="2"/>
  <c r="AN93" i="2"/>
  <c r="AM93" i="2"/>
  <c r="AL93" i="2"/>
  <c r="G93" i="2"/>
  <c r="L93" i="2" s="1"/>
  <c r="AN92" i="2"/>
  <c r="AM92" i="2"/>
  <c r="AL92" i="2"/>
  <c r="G92" i="2"/>
  <c r="AN91" i="2"/>
  <c r="AM91" i="2"/>
  <c r="AL91" i="2"/>
  <c r="G91" i="2"/>
  <c r="L91" i="2" s="1"/>
  <c r="AN90" i="2"/>
  <c r="AM90" i="2"/>
  <c r="AL90" i="2"/>
  <c r="G90" i="2"/>
  <c r="AN89" i="2"/>
  <c r="AM89" i="2"/>
  <c r="AL89" i="2"/>
  <c r="G89" i="2"/>
  <c r="H89" i="2" s="1"/>
  <c r="AN88" i="2"/>
  <c r="AM88" i="2"/>
  <c r="AL88" i="2"/>
  <c r="G88" i="2"/>
  <c r="AN87" i="2"/>
  <c r="AM87" i="2"/>
  <c r="AL87" i="2"/>
  <c r="G87" i="2"/>
  <c r="L87" i="2" s="1"/>
  <c r="AN86" i="2"/>
  <c r="AM86" i="2"/>
  <c r="AL86" i="2"/>
  <c r="G86" i="2"/>
  <c r="AN85" i="2"/>
  <c r="AM85" i="2"/>
  <c r="AL85" i="2"/>
  <c r="G85" i="2"/>
  <c r="H85" i="2" s="1"/>
  <c r="AN84" i="2"/>
  <c r="AM84" i="2"/>
  <c r="AL84" i="2"/>
  <c r="G84" i="2"/>
  <c r="AN83" i="2"/>
  <c r="AM83" i="2"/>
  <c r="AL83" i="2"/>
  <c r="G83" i="2"/>
  <c r="L83" i="2" s="1"/>
  <c r="AN82" i="2"/>
  <c r="AM82" i="2"/>
  <c r="AL82" i="2"/>
  <c r="G82" i="2"/>
  <c r="AN81" i="2"/>
  <c r="AM81" i="2"/>
  <c r="AL81" i="2"/>
  <c r="G81" i="2"/>
  <c r="H81" i="2" s="1"/>
  <c r="AN80" i="2"/>
  <c r="AM80" i="2"/>
  <c r="AL80" i="2"/>
  <c r="G80" i="2"/>
  <c r="AN79" i="2"/>
  <c r="AM79" i="2"/>
  <c r="AL79" i="2"/>
  <c r="H79" i="2"/>
  <c r="G79" i="2"/>
  <c r="L79" i="2" s="1"/>
  <c r="AN78" i="2"/>
  <c r="AM78" i="2"/>
  <c r="AL78" i="2"/>
  <c r="G78" i="2"/>
  <c r="AN77" i="2"/>
  <c r="AM77" i="2"/>
  <c r="AL77" i="2"/>
  <c r="G77" i="2"/>
  <c r="H77" i="2" s="1"/>
  <c r="AN76" i="2"/>
  <c r="AM76" i="2"/>
  <c r="AL76" i="2"/>
  <c r="G76" i="2"/>
  <c r="AN75" i="2"/>
  <c r="AM75" i="2"/>
  <c r="AL75" i="2"/>
  <c r="G75" i="2"/>
  <c r="L75" i="2" s="1"/>
  <c r="AN74" i="2"/>
  <c r="AM74" i="2"/>
  <c r="AL74" i="2"/>
  <c r="G74" i="2"/>
  <c r="AN73" i="2"/>
  <c r="AM73" i="2"/>
  <c r="AL73" i="2"/>
  <c r="G73" i="2"/>
  <c r="H73" i="2" s="1"/>
  <c r="AN72" i="2"/>
  <c r="AM72" i="2"/>
  <c r="AL72" i="2"/>
  <c r="G72" i="2"/>
  <c r="AN71" i="2"/>
  <c r="AM71" i="2"/>
  <c r="AL71" i="2"/>
  <c r="G71" i="2"/>
  <c r="L71" i="2" s="1"/>
  <c r="AN70" i="2"/>
  <c r="AM70" i="2"/>
  <c r="AL70" i="2"/>
  <c r="G70" i="2"/>
  <c r="AN69" i="2"/>
  <c r="AM69" i="2"/>
  <c r="AL69" i="2"/>
  <c r="G69" i="2"/>
  <c r="H69" i="2" s="1"/>
  <c r="AN68" i="2"/>
  <c r="AM68" i="2"/>
  <c r="AL68" i="2"/>
  <c r="G68" i="2"/>
  <c r="AN67" i="2"/>
  <c r="AM67" i="2"/>
  <c r="AL67" i="2"/>
  <c r="G67" i="2"/>
  <c r="L67" i="2" s="1"/>
  <c r="AN66" i="2"/>
  <c r="AM66" i="2"/>
  <c r="AL66" i="2"/>
  <c r="G66" i="2"/>
  <c r="AN65" i="2"/>
  <c r="AM65" i="2"/>
  <c r="AL65" i="2"/>
  <c r="G65" i="2"/>
  <c r="H65" i="2" s="1"/>
  <c r="AN64" i="2"/>
  <c r="AM64" i="2"/>
  <c r="AL64" i="2"/>
  <c r="G64" i="2"/>
  <c r="AN63" i="2"/>
  <c r="AM63" i="2"/>
  <c r="AL63" i="2"/>
  <c r="H63" i="2"/>
  <c r="G63" i="2"/>
  <c r="L63" i="2" s="1"/>
  <c r="AN62" i="2"/>
  <c r="AM62" i="2"/>
  <c r="AL62" i="2"/>
  <c r="G62" i="2"/>
  <c r="AN61" i="2"/>
  <c r="AM61" i="2"/>
  <c r="AL61" i="2"/>
  <c r="G61" i="2"/>
  <c r="H61" i="2" s="1"/>
  <c r="AN60" i="2"/>
  <c r="AM60" i="2"/>
  <c r="AL60" i="2"/>
  <c r="G60" i="2"/>
  <c r="AN59" i="2"/>
  <c r="AM59" i="2"/>
  <c r="AL59" i="2"/>
  <c r="G59" i="2"/>
  <c r="L59" i="2" s="1"/>
  <c r="AN58" i="2"/>
  <c r="AM58" i="2"/>
  <c r="AL58" i="2"/>
  <c r="G58" i="2"/>
  <c r="AN57" i="2"/>
  <c r="AM57" i="2"/>
  <c r="AL57" i="2"/>
  <c r="G57" i="2"/>
  <c r="H57" i="2" s="1"/>
  <c r="AN56" i="2"/>
  <c r="AM56" i="2"/>
  <c r="AL56" i="2"/>
  <c r="G56" i="2"/>
  <c r="AN55" i="2"/>
  <c r="AM55" i="2"/>
  <c r="AL55" i="2"/>
  <c r="G55" i="2"/>
  <c r="L55" i="2" s="1"/>
  <c r="AN54" i="2"/>
  <c r="AM54" i="2"/>
  <c r="AL54" i="2"/>
  <c r="G54" i="2"/>
  <c r="AN53" i="2"/>
  <c r="AM53" i="2"/>
  <c r="AL53" i="2"/>
  <c r="G53" i="2"/>
  <c r="H53" i="2" s="1"/>
  <c r="AN52" i="2"/>
  <c r="AM52" i="2"/>
  <c r="AL52" i="2"/>
  <c r="G52" i="2"/>
  <c r="AN51" i="2"/>
  <c r="AM51" i="2"/>
  <c r="AL51" i="2"/>
  <c r="G51" i="2"/>
  <c r="L51" i="2" s="1"/>
  <c r="AN50" i="2"/>
  <c r="AM50" i="2"/>
  <c r="AL50" i="2"/>
  <c r="G50" i="2"/>
  <c r="AN49" i="2"/>
  <c r="AM49" i="2"/>
  <c r="AL49" i="2"/>
  <c r="G49" i="2"/>
  <c r="H49" i="2" s="1"/>
  <c r="AN48" i="2"/>
  <c r="AM48" i="2"/>
  <c r="AL48" i="2"/>
  <c r="G48" i="2"/>
  <c r="AN47" i="2"/>
  <c r="AM47" i="2"/>
  <c r="AL47" i="2"/>
  <c r="G47" i="2"/>
  <c r="L47" i="2" s="1"/>
  <c r="AN46" i="2"/>
  <c r="AM46" i="2"/>
  <c r="AL46" i="2"/>
  <c r="G46" i="2"/>
  <c r="AN45" i="2"/>
  <c r="AM45" i="2"/>
  <c r="AL45" i="2"/>
  <c r="G45" i="2"/>
  <c r="H45" i="2" s="1"/>
  <c r="AN44" i="2"/>
  <c r="AM44" i="2"/>
  <c r="AL44" i="2"/>
  <c r="G44" i="2"/>
  <c r="L44" i="2" s="1"/>
  <c r="AN43" i="2"/>
  <c r="AM43" i="2"/>
  <c r="AL43" i="2"/>
  <c r="G43" i="2"/>
  <c r="L43" i="2" s="1"/>
  <c r="AN42" i="2"/>
  <c r="AM42" i="2"/>
  <c r="AL42" i="2"/>
  <c r="G42" i="2"/>
  <c r="L42" i="2" s="1"/>
  <c r="AN41" i="2"/>
  <c r="AM41" i="2"/>
  <c r="AL41" i="2"/>
  <c r="G41" i="2"/>
  <c r="H41" i="2" s="1"/>
  <c r="AN40" i="2"/>
  <c r="AM40" i="2"/>
  <c r="AL40" i="2"/>
  <c r="G40" i="2"/>
  <c r="L40" i="2" s="1"/>
  <c r="AN39" i="2"/>
  <c r="AM39" i="2"/>
  <c r="AL39" i="2"/>
  <c r="G39" i="2"/>
  <c r="L39" i="2" s="1"/>
  <c r="AN38" i="2"/>
  <c r="AM38" i="2"/>
  <c r="AL38" i="2"/>
  <c r="G38" i="2"/>
  <c r="L38" i="2" s="1"/>
  <c r="AN37" i="2"/>
  <c r="AM37" i="2"/>
  <c r="AL37" i="2"/>
  <c r="G37" i="2"/>
  <c r="H37" i="2" s="1"/>
  <c r="AN36" i="2"/>
  <c r="AM36" i="2"/>
  <c r="AL36" i="2"/>
  <c r="G36" i="2"/>
  <c r="L36" i="2" s="1"/>
  <c r="AN35" i="2"/>
  <c r="AM35" i="2"/>
  <c r="AL35" i="2"/>
  <c r="G35" i="2"/>
  <c r="L35" i="2" s="1"/>
  <c r="AN34" i="2"/>
  <c r="AM34" i="2"/>
  <c r="AL34" i="2"/>
  <c r="G34" i="2"/>
  <c r="L34" i="2" s="1"/>
  <c r="AN33" i="2"/>
  <c r="AM33" i="2"/>
  <c r="AL33" i="2"/>
  <c r="G33" i="2"/>
  <c r="H33" i="2" s="1"/>
  <c r="AN32" i="2"/>
  <c r="AM32" i="2"/>
  <c r="AL32" i="2"/>
  <c r="G32" i="2"/>
  <c r="L32" i="2" s="1"/>
  <c r="AN31" i="2"/>
  <c r="AM31" i="2"/>
  <c r="AL31" i="2"/>
  <c r="G31" i="2"/>
  <c r="L31" i="2" s="1"/>
  <c r="AN30" i="2"/>
  <c r="AM30" i="2"/>
  <c r="AL30" i="2"/>
  <c r="G30" i="2"/>
  <c r="L30" i="2" s="1"/>
  <c r="AN29" i="2"/>
  <c r="AM29" i="2"/>
  <c r="AL29" i="2"/>
  <c r="G29" i="2"/>
  <c r="H29" i="2" s="1"/>
  <c r="AN28" i="2"/>
  <c r="AM28" i="2"/>
  <c r="AL28" i="2"/>
  <c r="G28" i="2"/>
  <c r="L28" i="2" s="1"/>
  <c r="AN27" i="2"/>
  <c r="AM27" i="2"/>
  <c r="AL27" i="2"/>
  <c r="G27" i="2"/>
  <c r="L27" i="2" s="1"/>
  <c r="AN26" i="2"/>
  <c r="AM26" i="2"/>
  <c r="AL26" i="2"/>
  <c r="G26" i="2"/>
  <c r="L26" i="2" s="1"/>
  <c r="AN25" i="2"/>
  <c r="AM25" i="2"/>
  <c r="AL25" i="2"/>
  <c r="L25" i="2"/>
  <c r="G25" i="2"/>
  <c r="H25" i="2" s="1"/>
  <c r="AN24" i="2"/>
  <c r="AM24" i="2"/>
  <c r="AL24" i="2"/>
  <c r="G24" i="2"/>
  <c r="L24" i="2" s="1"/>
  <c r="AN23" i="2"/>
  <c r="AM23" i="2"/>
  <c r="AL23" i="2"/>
  <c r="G23" i="2"/>
  <c r="L23" i="2" s="1"/>
  <c r="AN22" i="2"/>
  <c r="AM22" i="2"/>
  <c r="AL22" i="2"/>
  <c r="G22" i="2"/>
  <c r="L22" i="2" s="1"/>
  <c r="AN21" i="2"/>
  <c r="AM21" i="2"/>
  <c r="AL21" i="2"/>
  <c r="G21" i="2"/>
  <c r="H21" i="2" s="1"/>
  <c r="AN20" i="2"/>
  <c r="AM20" i="2"/>
  <c r="AL20" i="2"/>
  <c r="G20" i="2"/>
  <c r="H20" i="2" s="1"/>
  <c r="AN19" i="2"/>
  <c r="AM19" i="2"/>
  <c r="AL19" i="2"/>
  <c r="G19" i="2"/>
  <c r="L19" i="2" s="1"/>
  <c r="AN18" i="2"/>
  <c r="AM18" i="2"/>
  <c r="AL18" i="2"/>
  <c r="G18" i="2"/>
  <c r="H18" i="2" s="1"/>
  <c r="AN17" i="2"/>
  <c r="AM17" i="2"/>
  <c r="AL17" i="2"/>
  <c r="G17" i="2"/>
  <c r="H17" i="2" s="1"/>
  <c r="AN16" i="2"/>
  <c r="AM16" i="2"/>
  <c r="AL16" i="2"/>
  <c r="G16" i="2"/>
  <c r="L16" i="2" s="1"/>
  <c r="AN15" i="2"/>
  <c r="AM15" i="2"/>
  <c r="AL15" i="2"/>
  <c r="G15" i="2"/>
  <c r="L15" i="2" s="1"/>
  <c r="AN14" i="2"/>
  <c r="AM14" i="2"/>
  <c r="AL14" i="2"/>
  <c r="G14" i="2"/>
  <c r="L14" i="2" s="1"/>
  <c r="AN13" i="2"/>
  <c r="AM13" i="2"/>
  <c r="AL13" i="2"/>
  <c r="G13" i="2"/>
  <c r="H13" i="2" s="1"/>
  <c r="AN12" i="2"/>
  <c r="AM12" i="2"/>
  <c r="AL12" i="2"/>
  <c r="G12" i="2"/>
  <c r="L12" i="2" s="1"/>
  <c r="AN11" i="2"/>
  <c r="AM11" i="2"/>
  <c r="AL11" i="2"/>
  <c r="G11" i="2"/>
  <c r="L11" i="2" s="1"/>
  <c r="AN10" i="2"/>
  <c r="AM10" i="2"/>
  <c r="AL10" i="2"/>
  <c r="G10" i="2"/>
  <c r="H10" i="2" s="1"/>
  <c r="AN9" i="2"/>
  <c r="AM9" i="2"/>
  <c r="AL9" i="2"/>
  <c r="G9" i="2"/>
  <c r="H9" i="2" s="1"/>
  <c r="AN8" i="2"/>
  <c r="AM8" i="2"/>
  <c r="AL8" i="2"/>
  <c r="G8" i="2"/>
  <c r="L8" i="2" s="1"/>
  <c r="AN7" i="2"/>
  <c r="AM7" i="2"/>
  <c r="AL7" i="2"/>
  <c r="G7" i="2"/>
  <c r="L7" i="2" s="1"/>
  <c r="AN6" i="2"/>
  <c r="AM6" i="2"/>
  <c r="AL6" i="2"/>
  <c r="G6" i="2"/>
  <c r="L6" i="2" s="1"/>
  <c r="AN5" i="2"/>
  <c r="AM5" i="2"/>
  <c r="AL5" i="2"/>
  <c r="G5" i="2"/>
  <c r="H5" i="2" s="1"/>
  <c r="AN4" i="2"/>
  <c r="AM4" i="2"/>
  <c r="AL4" i="2"/>
  <c r="G4" i="2"/>
  <c r="L4" i="2" s="1"/>
  <c r="AN3" i="2"/>
  <c r="AM3" i="2"/>
  <c r="AL3" i="2"/>
  <c r="G3" i="2"/>
  <c r="L3" i="2" s="1"/>
  <c r="L9" i="2" l="1"/>
  <c r="H71" i="2"/>
  <c r="H111" i="2"/>
  <c r="L163" i="2"/>
  <c r="L205" i="2"/>
  <c r="H55" i="2"/>
  <c r="H83" i="2"/>
  <c r="L141" i="2"/>
  <c r="L179" i="2"/>
  <c r="L41" i="2"/>
  <c r="H67" i="2"/>
  <c r="L81" i="2"/>
  <c r="H101" i="2"/>
  <c r="L121" i="2"/>
  <c r="L145" i="2"/>
  <c r="L165" i="2"/>
  <c r="L187" i="2"/>
  <c r="L209" i="2"/>
  <c r="L57" i="2"/>
  <c r="L73" i="2"/>
  <c r="H91" i="2"/>
  <c r="H107" i="2"/>
  <c r="L129" i="2"/>
  <c r="L157" i="2"/>
  <c r="L177" i="2"/>
  <c r="L195" i="2"/>
  <c r="H31" i="2"/>
  <c r="L17" i="2"/>
  <c r="L33" i="2"/>
  <c r="L49" i="2"/>
  <c r="L65" i="2"/>
  <c r="H75" i="2"/>
  <c r="H87" i="2"/>
  <c r="H97" i="2"/>
  <c r="H105" i="2"/>
  <c r="L113" i="2"/>
  <c r="L137" i="2"/>
  <c r="L155" i="2"/>
  <c r="L169" i="2"/>
  <c r="L185" i="2"/>
  <c r="L197" i="2"/>
  <c r="L211" i="2"/>
  <c r="H7" i="2"/>
  <c r="H23" i="2"/>
  <c r="H39" i="2"/>
  <c r="L89" i="2"/>
  <c r="H99" i="2"/>
  <c r="L201" i="2"/>
  <c r="H15" i="2"/>
  <c r="H47" i="2"/>
  <c r="H3" i="2"/>
  <c r="H43" i="2"/>
  <c r="H51" i="2"/>
  <c r="H59" i="2"/>
  <c r="L5" i="2"/>
  <c r="L13" i="2"/>
  <c r="L21" i="2"/>
  <c r="L29" i="2"/>
  <c r="L37" i="2"/>
  <c r="L45" i="2"/>
  <c r="L53" i="2"/>
  <c r="L61" i="2"/>
  <c r="L69" i="2"/>
  <c r="L77" i="2"/>
  <c r="L85" i="2"/>
  <c r="H93" i="2"/>
  <c r="H103" i="2"/>
  <c r="H109" i="2"/>
  <c r="L117" i="2"/>
  <c r="L133" i="2"/>
  <c r="L149" i="2"/>
  <c r="L161" i="2"/>
  <c r="L171" i="2"/>
  <c r="L181" i="2"/>
  <c r="L193" i="2"/>
  <c r="L203" i="2"/>
  <c r="L213" i="2"/>
  <c r="H35" i="2"/>
  <c r="H11" i="2"/>
  <c r="H19" i="2"/>
  <c r="H27" i="2"/>
  <c r="L119" i="2"/>
  <c r="L127" i="2"/>
  <c r="L135" i="2"/>
  <c r="L143" i="2"/>
  <c r="L151" i="2"/>
  <c r="L159" i="2"/>
  <c r="L167" i="2"/>
  <c r="L175" i="2"/>
  <c r="L183" i="2"/>
  <c r="L191" i="2"/>
  <c r="L199" i="2"/>
  <c r="L207" i="2"/>
  <c r="L115" i="2"/>
  <c r="L123" i="2"/>
  <c r="L131" i="2"/>
  <c r="L139" i="2"/>
  <c r="L147" i="2"/>
  <c r="H6" i="2"/>
  <c r="H14" i="2"/>
  <c r="H22" i="2"/>
  <c r="H24" i="2"/>
  <c r="H26" i="2"/>
  <c r="H28" i="2"/>
  <c r="H30" i="2"/>
  <c r="H32" i="2"/>
  <c r="H34" i="2"/>
  <c r="H36" i="2"/>
  <c r="H38" i="2"/>
  <c r="H42" i="2"/>
  <c r="H44" i="2"/>
  <c r="L48" i="2"/>
  <c r="H48" i="2"/>
  <c r="L52" i="2"/>
  <c r="H52" i="2"/>
  <c r="L56" i="2"/>
  <c r="H56" i="2"/>
  <c r="L60" i="2"/>
  <c r="H60" i="2"/>
  <c r="L68" i="2"/>
  <c r="H68" i="2"/>
  <c r="L76" i="2"/>
  <c r="H76" i="2"/>
  <c r="L84" i="2"/>
  <c r="H84" i="2"/>
  <c r="L92" i="2"/>
  <c r="H92" i="2"/>
  <c r="L100" i="2"/>
  <c r="H100" i="2"/>
  <c r="L108" i="2"/>
  <c r="H108" i="2"/>
  <c r="L128" i="2"/>
  <c r="H128" i="2"/>
  <c r="L144" i="2"/>
  <c r="H144" i="2"/>
  <c r="L160" i="2"/>
  <c r="H160" i="2"/>
  <c r="L168" i="2"/>
  <c r="H168" i="2"/>
  <c r="L192" i="2"/>
  <c r="H192" i="2"/>
  <c r="L118" i="2"/>
  <c r="H118" i="2"/>
  <c r="L134" i="2"/>
  <c r="H134" i="2"/>
  <c r="L174" i="2"/>
  <c r="H174" i="2"/>
  <c r="L190" i="2"/>
  <c r="H190" i="2"/>
  <c r="L198" i="2"/>
  <c r="H198" i="2"/>
  <c r="L206" i="2"/>
  <c r="H206" i="2"/>
  <c r="H4" i="2"/>
  <c r="H8" i="2"/>
  <c r="H12" i="2"/>
  <c r="H16" i="2"/>
  <c r="H40" i="2"/>
  <c r="L64" i="2"/>
  <c r="H64" i="2"/>
  <c r="L72" i="2"/>
  <c r="H72" i="2"/>
  <c r="L80" i="2"/>
  <c r="H80" i="2"/>
  <c r="L88" i="2"/>
  <c r="H88" i="2"/>
  <c r="L96" i="2"/>
  <c r="H96" i="2"/>
  <c r="L104" i="2"/>
  <c r="H104" i="2"/>
  <c r="L112" i="2"/>
  <c r="H112" i="2"/>
  <c r="L120" i="2"/>
  <c r="H120" i="2"/>
  <c r="L136" i="2"/>
  <c r="H136" i="2"/>
  <c r="L152" i="2"/>
  <c r="H152" i="2"/>
  <c r="L176" i="2"/>
  <c r="H176" i="2"/>
  <c r="L184" i="2"/>
  <c r="H184" i="2"/>
  <c r="L200" i="2"/>
  <c r="H200" i="2"/>
  <c r="L208" i="2"/>
  <c r="H208" i="2"/>
  <c r="L10" i="2"/>
  <c r="L18" i="2"/>
  <c r="L20" i="2"/>
  <c r="L114" i="2"/>
  <c r="H114" i="2"/>
  <c r="L122" i="2"/>
  <c r="H122" i="2"/>
  <c r="L130" i="2"/>
  <c r="H130" i="2"/>
  <c r="L138" i="2"/>
  <c r="H138" i="2"/>
  <c r="L146" i="2"/>
  <c r="H146" i="2"/>
  <c r="L154" i="2"/>
  <c r="H154" i="2"/>
  <c r="L162" i="2"/>
  <c r="H162" i="2"/>
  <c r="L170" i="2"/>
  <c r="H170" i="2"/>
  <c r="L178" i="2"/>
  <c r="H178" i="2"/>
  <c r="L186" i="2"/>
  <c r="H186" i="2"/>
  <c r="L194" i="2"/>
  <c r="H194" i="2"/>
  <c r="L202" i="2"/>
  <c r="H202" i="2"/>
  <c r="L210" i="2"/>
  <c r="H210" i="2"/>
  <c r="L126" i="2"/>
  <c r="H126" i="2"/>
  <c r="L142" i="2"/>
  <c r="H142" i="2"/>
  <c r="L150" i="2"/>
  <c r="H150" i="2"/>
  <c r="L158" i="2"/>
  <c r="H158" i="2"/>
  <c r="L166" i="2"/>
  <c r="H166" i="2"/>
  <c r="L182" i="2"/>
  <c r="H182" i="2"/>
  <c r="L46" i="2"/>
  <c r="H46" i="2"/>
  <c r="L50" i="2"/>
  <c r="H50" i="2"/>
  <c r="L54" i="2"/>
  <c r="H54" i="2"/>
  <c r="L58" i="2"/>
  <c r="H58" i="2"/>
  <c r="L62" i="2"/>
  <c r="H62" i="2"/>
  <c r="L66" i="2"/>
  <c r="H66" i="2"/>
  <c r="L70" i="2"/>
  <c r="H70" i="2"/>
  <c r="L74" i="2"/>
  <c r="H74" i="2"/>
  <c r="L78" i="2"/>
  <c r="H78" i="2"/>
  <c r="L82" i="2"/>
  <c r="H82" i="2"/>
  <c r="L86" i="2"/>
  <c r="H86" i="2"/>
  <c r="L90" i="2"/>
  <c r="H90" i="2"/>
  <c r="L94" i="2"/>
  <c r="H94" i="2"/>
  <c r="L98" i="2"/>
  <c r="H98" i="2"/>
  <c r="L102" i="2"/>
  <c r="H102" i="2"/>
  <c r="L106" i="2"/>
  <c r="H106" i="2"/>
  <c r="L110" i="2"/>
  <c r="H110" i="2"/>
  <c r="L116" i="2"/>
  <c r="H116" i="2"/>
  <c r="L124" i="2"/>
  <c r="H124" i="2"/>
  <c r="L132" i="2"/>
  <c r="H132" i="2"/>
  <c r="L140" i="2"/>
  <c r="H140" i="2"/>
  <c r="L148" i="2"/>
  <c r="H148" i="2"/>
  <c r="L156" i="2"/>
  <c r="H156" i="2"/>
  <c r="L164" i="2"/>
  <c r="H164" i="2"/>
  <c r="L172" i="2"/>
  <c r="H172" i="2"/>
  <c r="L180" i="2"/>
  <c r="H180" i="2"/>
  <c r="L188" i="2"/>
  <c r="H188" i="2"/>
  <c r="L196" i="2"/>
  <c r="H196" i="2"/>
  <c r="L204" i="2"/>
  <c r="H204" i="2"/>
  <c r="L212" i="2"/>
  <c r="H212" i="2"/>
  <c r="R33" i="1" l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" i="1"/>
  <c r="K107" i="1"/>
  <c r="L107" i="1"/>
  <c r="M107" i="1"/>
  <c r="N107" i="1"/>
  <c r="O107" i="1"/>
  <c r="P107" i="1"/>
  <c r="Q107" i="1"/>
  <c r="J107" i="1"/>
  <c r="R10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
</t>
        </r>
      </text>
    </comment>
    <comment ref="F4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1" authorId="0" shapeId="0" xr:uid="{6A6BFB21-126C-4609-B062-3D2FD29FA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First DOB Is- 26/08/1982, proof submitted &amp; changed with iffect from -01/10/2016.</t>
        </r>
      </text>
    </comment>
    <comment ref="T97" authorId="0" shapeId="0" xr:uid="{C7B885D7-2925-443B-BE54-AE025C074E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 ARE PAYING RS. 4500 FOR HRA.</t>
        </r>
      </text>
    </comment>
  </commentList>
</comments>
</file>

<file path=xl/sharedStrings.xml><?xml version="1.0" encoding="utf-8"?>
<sst xmlns="http://schemas.openxmlformats.org/spreadsheetml/2006/main" count="2224" uniqueCount="677">
  <si>
    <t>TOKEN   NO</t>
  </si>
  <si>
    <t>EMP. CODE</t>
  </si>
  <si>
    <t>EMPLOYEE NAME</t>
  </si>
  <si>
    <t>101-005</t>
  </si>
  <si>
    <t>GAUTAMI DONGARE</t>
  </si>
  <si>
    <t>101-006</t>
  </si>
  <si>
    <t>VIDYA KULKARNI</t>
  </si>
  <si>
    <t>102-008</t>
  </si>
  <si>
    <t>SANTOSH KATE</t>
  </si>
  <si>
    <t>101-009</t>
  </si>
  <si>
    <t>SAHDEV BHAMBURE</t>
  </si>
  <si>
    <t>102-012</t>
  </si>
  <si>
    <t>PRAMOD CHAVAN</t>
  </si>
  <si>
    <t>101-013</t>
  </si>
  <si>
    <t>KIRAN SINGH</t>
  </si>
  <si>
    <t>101-016</t>
  </si>
  <si>
    <t>SINDHU NAIR</t>
  </si>
  <si>
    <t>101-017</t>
  </si>
  <si>
    <t>SANDEEP DHUMAL</t>
  </si>
  <si>
    <t>101-019</t>
  </si>
  <si>
    <t>RAHUL BHOSALE</t>
  </si>
  <si>
    <t>101-024</t>
  </si>
  <si>
    <t>JYOTI JANGALVE</t>
  </si>
  <si>
    <t>102-026</t>
  </si>
  <si>
    <t>SHAHU KHARAT</t>
  </si>
  <si>
    <t>101-065</t>
  </si>
  <si>
    <t>MANISH KUMAR SHRIVASTAVA</t>
  </si>
  <si>
    <t>102-099</t>
  </si>
  <si>
    <t>YOGESH JAWALE</t>
  </si>
  <si>
    <t>101-103</t>
  </si>
  <si>
    <t>MAHESH WAGHMARE</t>
  </si>
  <si>
    <t>104-128</t>
  </si>
  <si>
    <t>TUFAN KIRAN SHETTY</t>
  </si>
  <si>
    <t>104-129</t>
  </si>
  <si>
    <t>SANJAY SARVANKAR</t>
  </si>
  <si>
    <t>104-130</t>
  </si>
  <si>
    <t>PRADEEP SHELAR</t>
  </si>
  <si>
    <t>103-137</t>
  </si>
  <si>
    <t>SATISH GARUDKAR</t>
  </si>
  <si>
    <t>104-140</t>
  </si>
  <si>
    <t>VASIM PATHAN</t>
  </si>
  <si>
    <t>104-142</t>
  </si>
  <si>
    <t>ANUP WATHODKAR</t>
  </si>
  <si>
    <t>101-148</t>
  </si>
  <si>
    <t>NILESH NAVALE</t>
  </si>
  <si>
    <t>104- 181</t>
  </si>
  <si>
    <t>BHARAT CHOUDHARI</t>
  </si>
  <si>
    <t>104- 186</t>
  </si>
  <si>
    <t>VINOD SHINDE</t>
  </si>
  <si>
    <t>104- 191</t>
  </si>
  <si>
    <t>RAHUL DEOKAR</t>
  </si>
  <si>
    <t>104- 197</t>
  </si>
  <si>
    <t>NITIN SURYAWANSHI</t>
  </si>
  <si>
    <t>104- 198</t>
  </si>
  <si>
    <t>PAWAN  KUMAR SHRIVASTAV</t>
  </si>
  <si>
    <t>101- 203</t>
  </si>
  <si>
    <t>PAWAN PIHULKAR</t>
  </si>
  <si>
    <t>103-207</t>
  </si>
  <si>
    <t>SHAMBHUNATH SHRIVASTAV</t>
  </si>
  <si>
    <t>101-209</t>
  </si>
  <si>
    <t>MANGESH MALGHE</t>
  </si>
  <si>
    <t>101-215</t>
  </si>
  <si>
    <t>SUNITA MANE</t>
  </si>
  <si>
    <t>104-224</t>
  </si>
  <si>
    <t>AMOL BARGE</t>
  </si>
  <si>
    <t>103-225</t>
  </si>
  <si>
    <t>PRIYA BHADANE</t>
  </si>
  <si>
    <t>103-228</t>
  </si>
  <si>
    <t>RAVINDRA VARPE</t>
  </si>
  <si>
    <t>101-243</t>
  </si>
  <si>
    <t>RISHAD GAMBHIR</t>
  </si>
  <si>
    <t>101-251</t>
  </si>
  <si>
    <t>PRADEEP MANDEKAR</t>
  </si>
  <si>
    <t>101-258</t>
  </si>
  <si>
    <t>SANDESH DUPARE</t>
  </si>
  <si>
    <t>103-261</t>
  </si>
  <si>
    <t>RAKESH THAKARE</t>
  </si>
  <si>
    <t>101-267</t>
  </si>
  <si>
    <t>MAHESH TEKALE</t>
  </si>
  <si>
    <t>104-280</t>
  </si>
  <si>
    <t>SATISH MANE</t>
  </si>
  <si>
    <t>103-281</t>
  </si>
  <si>
    <t>AKASH KHOMANE</t>
  </si>
  <si>
    <t>101-282</t>
  </si>
  <si>
    <t>HRISHIKESH KSHIRSAGAR</t>
  </si>
  <si>
    <t>101-284</t>
  </si>
  <si>
    <t>KRISHNA  NALAWADE</t>
  </si>
  <si>
    <t>103-317</t>
  </si>
  <si>
    <t>VIVEK SINGH</t>
  </si>
  <si>
    <t>101-340</t>
  </si>
  <si>
    <t>SUNIL CHORMALE</t>
  </si>
  <si>
    <t>101-345</t>
  </si>
  <si>
    <t>VISHWANATH JAMBHULKAR</t>
  </si>
  <si>
    <t>103-361</t>
  </si>
  <si>
    <t>LIMBRAJ KADAM</t>
  </si>
  <si>
    <t>101-366</t>
  </si>
  <si>
    <t>VINAYAK KSHIRSAGAR</t>
  </si>
  <si>
    <t>103-371</t>
  </si>
  <si>
    <t>PALLVI DHOLE</t>
  </si>
  <si>
    <t>103-376</t>
  </si>
  <si>
    <t>POOJA GABHANE</t>
  </si>
  <si>
    <t>101-382</t>
  </si>
  <si>
    <t>NILESH SALUNKHE</t>
  </si>
  <si>
    <t xml:space="preserve"> 103-384</t>
  </si>
  <si>
    <t>SURESH PATIL</t>
  </si>
  <si>
    <t>103-386</t>
  </si>
  <si>
    <t>ASHOK SHINDE</t>
  </si>
  <si>
    <t>103-388</t>
  </si>
  <si>
    <t>KAMLESH SAXENA</t>
  </si>
  <si>
    <t>103-403</t>
  </si>
  <si>
    <t>VIJAY PATIL</t>
  </si>
  <si>
    <t>103-405</t>
  </si>
  <si>
    <t>KISHOR JADHAV</t>
  </si>
  <si>
    <t>103-411</t>
  </si>
  <si>
    <t>BASAVRAJ HIREMATH</t>
  </si>
  <si>
    <t>104-416</t>
  </si>
  <si>
    <t>SANDIP TEKAWADE</t>
  </si>
  <si>
    <t>103-421</t>
  </si>
  <si>
    <t>YOGESH AUTADE</t>
  </si>
  <si>
    <t>103-425</t>
  </si>
  <si>
    <t>AJAYKUMAR  ARAKH</t>
  </si>
  <si>
    <t>103-431</t>
  </si>
  <si>
    <t>DAYANAND MORE</t>
  </si>
  <si>
    <t>103-432</t>
  </si>
  <si>
    <t>BALAJI UBALE</t>
  </si>
  <si>
    <t>103-439</t>
  </si>
  <si>
    <t>ANAND GOSAVI</t>
  </si>
  <si>
    <t>103-440</t>
  </si>
  <si>
    <t>KISHORE MALUSARE</t>
  </si>
  <si>
    <t>103-442</t>
  </si>
  <si>
    <t>VIJAY PAWADE</t>
  </si>
  <si>
    <t>103-444</t>
  </si>
  <si>
    <t>NISHIKANT MANEKAR</t>
  </si>
  <si>
    <t>104-450</t>
  </si>
  <si>
    <t>CHETAN GAIKWAD</t>
  </si>
  <si>
    <t>103-451</t>
  </si>
  <si>
    <t>NISHANT DHEPE</t>
  </si>
  <si>
    <t>103-453</t>
  </si>
  <si>
    <t>VIKAS MACHALE</t>
  </si>
  <si>
    <t>103-454</t>
  </si>
  <si>
    <t>NEERAJ RAI</t>
  </si>
  <si>
    <t>103-459</t>
  </si>
  <si>
    <t>HARIDAS THOMBARE</t>
  </si>
  <si>
    <t>103-461</t>
  </si>
  <si>
    <t>RAWINDRA BHOSALE</t>
  </si>
  <si>
    <t>103-462</t>
  </si>
  <si>
    <t>PRATIK SONTAKKE</t>
  </si>
  <si>
    <t>101-468</t>
  </si>
  <si>
    <t>VISHAL JAWALKAR</t>
  </si>
  <si>
    <t>101-470</t>
  </si>
  <si>
    <t>AJAYKUMAR RAI</t>
  </si>
  <si>
    <t>103-471</t>
  </si>
  <si>
    <t>ROBIN N K</t>
  </si>
  <si>
    <t>103-472</t>
  </si>
  <si>
    <t>NARESH MAHESHWARI</t>
  </si>
  <si>
    <t>103-481</t>
  </si>
  <si>
    <t>MURLIDHAR SURWASE</t>
  </si>
  <si>
    <t>103-486</t>
  </si>
  <si>
    <t>RUPESH KALE</t>
  </si>
  <si>
    <t>101-494</t>
  </si>
  <si>
    <t>SANJAY PATEKAR</t>
  </si>
  <si>
    <t>101-495</t>
  </si>
  <si>
    <t>MAYURI PHADTARE</t>
  </si>
  <si>
    <t>101-497</t>
  </si>
  <si>
    <t>ABHISHEK SODANI</t>
  </si>
  <si>
    <t>101-498</t>
  </si>
  <si>
    <t>SHAILESH KISHORE TIWARI</t>
  </si>
  <si>
    <t>101-499</t>
  </si>
  <si>
    <t>SACHIN NIKAM</t>
  </si>
  <si>
    <t>101-500</t>
  </si>
  <si>
    <t>SUBRATA KUMAR NAYAK</t>
  </si>
  <si>
    <t>103-504</t>
  </si>
  <si>
    <t>AKSHAY DESALE</t>
  </si>
  <si>
    <t>103-505</t>
  </si>
  <si>
    <t>MAYUR WAGASKAR</t>
  </si>
  <si>
    <t>103-506</t>
  </si>
  <si>
    <t>VISHAL NALAWADE</t>
  </si>
  <si>
    <t>103-508</t>
  </si>
  <si>
    <t>SUMIT NARKHEDE</t>
  </si>
  <si>
    <t>103-511</t>
  </si>
  <si>
    <t>MANOJ RANDHE</t>
  </si>
  <si>
    <t>103-512</t>
  </si>
  <si>
    <t>VISHAL PATIL</t>
  </si>
  <si>
    <t>103-513</t>
  </si>
  <si>
    <t>PAVAN PATIL</t>
  </si>
  <si>
    <t>103-514</t>
  </si>
  <si>
    <t>SHANKARGOUDA HIREGOUDAR</t>
  </si>
  <si>
    <t>103-515</t>
  </si>
  <si>
    <t>DAYANAND SHETE</t>
  </si>
  <si>
    <t>103-516</t>
  </si>
  <si>
    <t>DIPIKA JADHAV</t>
  </si>
  <si>
    <t>101-517</t>
  </si>
  <si>
    <t>VALLABH GOSWAMI</t>
  </si>
  <si>
    <t>103-518</t>
  </si>
  <si>
    <t>RAVINA KUMBAHR</t>
  </si>
  <si>
    <t>101-519</t>
  </si>
  <si>
    <t>NIRAJ DINGANKAR</t>
  </si>
  <si>
    <t>101-520</t>
  </si>
  <si>
    <t>DIPIKA JOSHI</t>
  </si>
  <si>
    <t>103-521</t>
  </si>
  <si>
    <t>R. RAJASEKHAR</t>
  </si>
  <si>
    <t>103-522</t>
  </si>
  <si>
    <t>HEMANT DHARAM</t>
  </si>
  <si>
    <t>103-523</t>
  </si>
  <si>
    <t>PRIYA RAI</t>
  </si>
  <si>
    <t>101-524</t>
  </si>
  <si>
    <t>PRIYANKA SHINDE</t>
  </si>
  <si>
    <t>103-525</t>
  </si>
  <si>
    <t>TRUPTI TILEKAR</t>
  </si>
  <si>
    <t>103-526</t>
  </si>
  <si>
    <t>NILAM BORHADE</t>
  </si>
  <si>
    <t>Distance From Home</t>
  </si>
  <si>
    <t>Number of Companies Worked</t>
  </si>
  <si>
    <t>Percent Salary Hike</t>
  </si>
  <si>
    <t>Year Since Last Promotion</t>
  </si>
  <si>
    <t>Increment % Hike for Performance</t>
  </si>
  <si>
    <t>Working Hours-2017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</si>
  <si>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</si>
  <si>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</si>
  <si>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</si>
  <si>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</si>
  <si>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</si>
  <si>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</si>
  <si>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</si>
  <si>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</si>
  <si>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Total Hrs</t>
  </si>
  <si>
    <t>-</t>
  </si>
  <si>
    <t>Training Times Last Year (In Hrs)</t>
  </si>
  <si>
    <t>SR. NO</t>
  </si>
  <si>
    <t>GENDER</t>
  </si>
  <si>
    <t>MARITAL STATUS</t>
  </si>
  <si>
    <t>DATE OF BIRTH</t>
  </si>
  <si>
    <t>TODAY'S DATE</t>
  </si>
  <si>
    <t>AGE</t>
  </si>
  <si>
    <t>QUALIFICATION</t>
  </si>
  <si>
    <t>Highest Qualification</t>
  </si>
  <si>
    <t>EXPERIENCE others</t>
  </si>
  <si>
    <t>Experience IN ATAEIL</t>
  </si>
  <si>
    <t>DATE_OF JOINING</t>
  </si>
  <si>
    <t>DATE_OF CONFERMATION</t>
  </si>
  <si>
    <t>DESIGNATION</t>
  </si>
  <si>
    <t>GRADE</t>
  </si>
  <si>
    <t>DEPARTMENT</t>
  </si>
  <si>
    <t>DVISION</t>
  </si>
  <si>
    <t>JOINING CTC</t>
  </si>
  <si>
    <t>CURRENT CTC</t>
  </si>
  <si>
    <t xml:space="preserve"> WORKING STATUS</t>
  </si>
  <si>
    <t>Satisfaction Level</t>
  </si>
  <si>
    <t>Employer Appreciation</t>
  </si>
  <si>
    <t>Job Involvement</t>
  </si>
  <si>
    <t>D.N.GHANDGE</t>
  </si>
  <si>
    <t>M</t>
  </si>
  <si>
    <t>B.Com</t>
  </si>
  <si>
    <t>DIRECTOR</t>
  </si>
  <si>
    <t>COMMERCIAL</t>
  </si>
  <si>
    <t>MANAGEMENT</t>
  </si>
  <si>
    <t>WORKING</t>
  </si>
  <si>
    <t>F</t>
  </si>
  <si>
    <t>S</t>
  </si>
  <si>
    <t>B.E COMP, MBA</t>
  </si>
  <si>
    <t>MBA</t>
  </si>
  <si>
    <t>AGM</t>
  </si>
  <si>
    <t>HRD</t>
  </si>
  <si>
    <t>HO PUNE DIVISION</t>
  </si>
  <si>
    <t>DIE, DCM</t>
  </si>
  <si>
    <t>DCM</t>
  </si>
  <si>
    <t>SR. MANAGER</t>
  </si>
  <si>
    <t>IT</t>
  </si>
  <si>
    <t>SSC</t>
  </si>
  <si>
    <t>SR. OFFICER</t>
  </si>
  <si>
    <t>WARE HOUSE HO</t>
  </si>
  <si>
    <t>9TH PASS</t>
  </si>
  <si>
    <t>DRIVER</t>
  </si>
  <si>
    <t>ADMIN</t>
  </si>
  <si>
    <t>4TH PASS</t>
  </si>
  <si>
    <t>ASSISTANT</t>
  </si>
  <si>
    <t>B.COM, M.COM</t>
  </si>
  <si>
    <t>M.COM</t>
  </si>
  <si>
    <t xml:space="preserve">SR. INTER MARKETING COORDINATOR </t>
  </si>
  <si>
    <t>SALES &amp; MARKETING</t>
  </si>
  <si>
    <t>BALL VALVE DIVISION</t>
  </si>
  <si>
    <t>BA, MA</t>
  </si>
  <si>
    <t>MA</t>
  </si>
  <si>
    <t>SR. SALES ACCOUNTANT</t>
  </si>
  <si>
    <t>SIEMENS DIVISION</t>
  </si>
  <si>
    <t>HSC</t>
  </si>
  <si>
    <t>RECOVERY OFFICER</t>
  </si>
  <si>
    <t>B.SC</t>
  </si>
  <si>
    <t>BRANCH MANAGER</t>
  </si>
  <si>
    <t>NORTAN DIVISION</t>
  </si>
  <si>
    <t>B.COM, M.COM, DCM</t>
  </si>
  <si>
    <t>SR. INTER SALES PERSON</t>
  </si>
  <si>
    <t>INDAPUR DIVISION</t>
  </si>
  <si>
    <t>S.S.C</t>
  </si>
  <si>
    <t>STORE</t>
  </si>
  <si>
    <t>B.E ELECTRICAL</t>
  </si>
  <si>
    <t>PLANT IN CHARGE/MANAGER</t>
  </si>
  <si>
    <t>SUHANI KUMARI</t>
  </si>
  <si>
    <t>B.COM</t>
  </si>
  <si>
    <t>ACCOUNATANT</t>
  </si>
  <si>
    <t>ACCOUNT</t>
  </si>
  <si>
    <t>SHRISHAIL KAMBLE</t>
  </si>
  <si>
    <t>SUPERVISOR</t>
  </si>
  <si>
    <t>GALVANIZING</t>
  </si>
  <si>
    <t>LEFT</t>
  </si>
  <si>
    <t>HSC, ITI ELECTRICIAN</t>
  </si>
  <si>
    <t>ITI ELECTRICIAN</t>
  </si>
  <si>
    <t>STORE ASSISTANT</t>
  </si>
  <si>
    <t>SALES EXECUTIVE</t>
  </si>
  <si>
    <t>GAJANAN DESAI</t>
  </si>
  <si>
    <t>DISPATCH EXECUTIVE</t>
  </si>
  <si>
    <t>7 TH CLASS</t>
  </si>
  <si>
    <t>FURNACE OPERATOR</t>
  </si>
  <si>
    <t>7TH CLASS</t>
  </si>
  <si>
    <t>SSC ITI ELECTRICIAL</t>
  </si>
  <si>
    <t>ITI ELECTRICIAL</t>
  </si>
  <si>
    <t xml:space="preserve"> EXECUTIVE</t>
  </si>
  <si>
    <t>QUALITY</t>
  </si>
  <si>
    <t>MAHESH KULKARNI</t>
  </si>
  <si>
    <t>B.SC, DBM, DCM, MMS</t>
  </si>
  <si>
    <t>MMS</t>
  </si>
  <si>
    <t xml:space="preserve">SR. G.M </t>
  </si>
  <si>
    <t>DME MECH</t>
  </si>
  <si>
    <t xml:space="preserve">MANAGER </t>
  </si>
  <si>
    <t>PURCHASE</t>
  </si>
  <si>
    <t>B. COM,  M. COM, MBA</t>
  </si>
  <si>
    <t>ASST. MANAGER</t>
  </si>
  <si>
    <t xml:space="preserve">B.COM, MBA, </t>
  </si>
  <si>
    <t>ARJUN PHALKE</t>
  </si>
  <si>
    <t>ITI FITTER</t>
  </si>
  <si>
    <t>CNC OPERATOR</t>
  </si>
  <si>
    <t>PRODUCTION</t>
  </si>
  <si>
    <t>SUSPENDED EMPLOYEE</t>
  </si>
  <si>
    <t>RAJKUMAR GHOGARE</t>
  </si>
  <si>
    <t>SSC, I.T.I WIREMAN</t>
  </si>
  <si>
    <t>ITI</t>
  </si>
  <si>
    <t xml:space="preserve">FITTER </t>
  </si>
  <si>
    <t>MAINTENANCE</t>
  </si>
  <si>
    <t>AJAY SURYAVANSHI</t>
  </si>
  <si>
    <t>B.A.,M.B.A.</t>
  </si>
  <si>
    <t>OFFICER</t>
  </si>
  <si>
    <t>DHARMARAJ KANHERE</t>
  </si>
  <si>
    <t>B.E, M.B.A.</t>
  </si>
  <si>
    <t>MANAGER</t>
  </si>
  <si>
    <t>VISHNU NARKHEDE</t>
  </si>
  <si>
    <t>SR. ACCOUNTANT</t>
  </si>
  <si>
    <t>H.S.C., I.T.I. N.C.T.V.T.</t>
  </si>
  <si>
    <t>NCTVT</t>
  </si>
  <si>
    <t>RAMACHANDRA PRADHAN</t>
  </si>
  <si>
    <t>S.S.C, H.S.C,  B.A.</t>
  </si>
  <si>
    <t>BA</t>
  </si>
  <si>
    <t>B.A.,M.S.C.I.T.</t>
  </si>
  <si>
    <t xml:space="preserve">EXECUTIVE </t>
  </si>
  <si>
    <t>I.T.I., NCTVT</t>
  </si>
  <si>
    <t xml:space="preserve"> FITTER</t>
  </si>
  <si>
    <t>B.S.C., M.P.M.</t>
  </si>
  <si>
    <t>MPM</t>
  </si>
  <si>
    <t>SR. EXECUTIVE</t>
  </si>
  <si>
    <t>B. COM</t>
  </si>
  <si>
    <t>D.M.E.</t>
  </si>
  <si>
    <t>SALES ENGINEER</t>
  </si>
  <si>
    <t>SALES</t>
  </si>
  <si>
    <t>DAYANAND PATIL</t>
  </si>
  <si>
    <t>ITI, NCTVT</t>
  </si>
  <si>
    <t>SR. DRAFTSMAN</t>
  </si>
  <si>
    <t>DESIGN</t>
  </si>
  <si>
    <t>HSC, BA</t>
  </si>
  <si>
    <t>HSC, B.SC I</t>
  </si>
  <si>
    <t>B.SC I</t>
  </si>
  <si>
    <t>M COM</t>
  </si>
  <si>
    <t>M. COM</t>
  </si>
  <si>
    <t>JR. EXECUITVE</t>
  </si>
  <si>
    <t>I.T.I, DME</t>
  </si>
  <si>
    <t>DME</t>
  </si>
  <si>
    <t>SR. ASSEMBLY ENGINEER</t>
  </si>
  <si>
    <t>GANESH ZAGADE</t>
  </si>
  <si>
    <t>JITENDRA MAHAPATRA</t>
  </si>
  <si>
    <t>BA, MBA</t>
  </si>
  <si>
    <t>DME, BE</t>
  </si>
  <si>
    <t>BE</t>
  </si>
  <si>
    <t>BALAJI WAYALKAR</t>
  </si>
  <si>
    <t>BE CHEMICAL</t>
  </si>
  <si>
    <t>BE.CHEMICAL</t>
  </si>
  <si>
    <t>SNEHAL DEORE</t>
  </si>
  <si>
    <t>B COM</t>
  </si>
  <si>
    <t>EXECUTIVE</t>
  </si>
  <si>
    <t>APARNA DHUMAL</t>
  </si>
  <si>
    <t>8TH STD</t>
  </si>
  <si>
    <t>8TH.STD</t>
  </si>
  <si>
    <t>OFFICE ASSISTANCE</t>
  </si>
  <si>
    <t>RAMBHAU SABE</t>
  </si>
  <si>
    <t>JUNIOR EXECUTIVE</t>
  </si>
  <si>
    <t>HARISH JOSHI</t>
  </si>
  <si>
    <t>DME,  BE</t>
  </si>
  <si>
    <t xml:space="preserve"> BE</t>
  </si>
  <si>
    <t>VIJAY NIZARE</t>
  </si>
  <si>
    <t>BA,  MPM</t>
  </si>
  <si>
    <t xml:space="preserve"> MPM</t>
  </si>
  <si>
    <t>SR. ENGINEER</t>
  </si>
  <si>
    <t>PRAKASH PATIL</t>
  </si>
  <si>
    <t>QA INSPECTOR</t>
  </si>
  <si>
    <t>ROSHAN  CHAND</t>
  </si>
  <si>
    <t>B.E. MECH.</t>
  </si>
  <si>
    <t>BE MECH</t>
  </si>
  <si>
    <t>ENGINEER</t>
  </si>
  <si>
    <t>B.S.C.</t>
  </si>
  <si>
    <t>BSC</t>
  </si>
  <si>
    <t>SR. SUPERVISOR</t>
  </si>
  <si>
    <t>BE.MECH</t>
  </si>
  <si>
    <t>H.S.C., D.A.E.</t>
  </si>
  <si>
    <t>DAE</t>
  </si>
  <si>
    <t>COSTING</t>
  </si>
  <si>
    <t>S.S.C.</t>
  </si>
  <si>
    <t>ANAND PRASAD</t>
  </si>
  <si>
    <t>Sr. MANAGER</t>
  </si>
  <si>
    <t>ROLLING DIVISION &amp; SALES</t>
  </si>
  <si>
    <t>SUSHMA KALE</t>
  </si>
  <si>
    <t>1.2 YEARS</t>
  </si>
  <si>
    <t>PRATAP NIGHOT</t>
  </si>
  <si>
    <t>SSC ITI</t>
  </si>
  <si>
    <t>ASSEMBELY TESTING OPERATOR</t>
  </si>
  <si>
    <t>KARUNESH SHARMA</t>
  </si>
  <si>
    <t>BA, DCP</t>
  </si>
  <si>
    <t>DCP</t>
  </si>
  <si>
    <t>JR. ENGINEER</t>
  </si>
  <si>
    <t>PRAVEEN KAMMAR</t>
  </si>
  <si>
    <t>TRAINEE ENGINEER</t>
  </si>
  <si>
    <t>POONAM KARDAK</t>
  </si>
  <si>
    <t>TRIANEEE ENGINEER</t>
  </si>
  <si>
    <t>SANJAY GOSAVI</t>
  </si>
  <si>
    <t>ITI NCTVT</t>
  </si>
  <si>
    <t>INSPECTOR</t>
  </si>
  <si>
    <t>DATTATRAYA MORE</t>
  </si>
  <si>
    <t>DMC</t>
  </si>
  <si>
    <t>HARIDAS WAGHMARE</t>
  </si>
  <si>
    <t>EXCECUTIVE</t>
  </si>
  <si>
    <t>VEERESH HATTI</t>
  </si>
  <si>
    <t>SYSTEM ADMINISTRATOR</t>
  </si>
  <si>
    <t>SAGAR SHEGAR</t>
  </si>
  <si>
    <t>HSC, ITI FITTER</t>
  </si>
  <si>
    <t xml:space="preserve"> MAINTENANCE</t>
  </si>
  <si>
    <t>APURV KULKARNI</t>
  </si>
  <si>
    <t>BE -MECH</t>
  </si>
  <si>
    <t>KUNWAR VEER SINGH</t>
  </si>
  <si>
    <t xml:space="preserve">BA, </t>
  </si>
  <si>
    <t>BA,</t>
  </si>
  <si>
    <t>25 YEARS</t>
  </si>
  <si>
    <t>PERSONNEL &amp; ADMIN</t>
  </si>
  <si>
    <t>BALAJI  DHAWARE</t>
  </si>
  <si>
    <t>ITI, BA</t>
  </si>
  <si>
    <t>ASSEMBLY OPERATOR</t>
  </si>
  <si>
    <t>GAUTAM SAWANT</t>
  </si>
  <si>
    <t>ITI (FITTER)</t>
  </si>
  <si>
    <t>ITI.FITTER)</t>
  </si>
  <si>
    <t>MSW, DLL &amp; LW</t>
  </si>
  <si>
    <t>BASAVARAJ KOPPAD</t>
  </si>
  <si>
    <t>DME.MECH</t>
  </si>
  <si>
    <t xml:space="preserve">ASST. MANAGER </t>
  </si>
  <si>
    <t>B.COM, M. COM, MBA PURSUING</t>
  </si>
  <si>
    <t>MBA pursuing</t>
  </si>
  <si>
    <t>GENERAL MANAGER</t>
  </si>
  <si>
    <t>PRASHANT ROUDHAL</t>
  </si>
  <si>
    <t>HND MECH.</t>
  </si>
  <si>
    <t>WELDING INSPECTOR</t>
  </si>
  <si>
    <t>BCA, MBA</t>
  </si>
  <si>
    <t>JR. EXECUTIVE</t>
  </si>
  <si>
    <t>ACCOUNTS &amp; FINANCE</t>
  </si>
  <si>
    <t>MARKETING</t>
  </si>
  <si>
    <t>KALYANI DOME</t>
  </si>
  <si>
    <t>BE AUTO</t>
  </si>
  <si>
    <t>BE.AUTO</t>
  </si>
  <si>
    <t>AMARJEET PATIL</t>
  </si>
  <si>
    <t xml:space="preserve">PURCHASE </t>
  </si>
  <si>
    <t>BE PROD.</t>
  </si>
  <si>
    <t>BE.PROD.</t>
  </si>
  <si>
    <t>ESHANYA GUPPTA</t>
  </si>
  <si>
    <t>B.COM, MBA</t>
  </si>
  <si>
    <t>CFO</t>
  </si>
  <si>
    <t>FINANCE</t>
  </si>
  <si>
    <t>PRODUCTION PLANNING CONTROL</t>
  </si>
  <si>
    <t>ASST. SUPERVISOR</t>
  </si>
  <si>
    <t>B. TECH</t>
  </si>
  <si>
    <t>B.TECH</t>
  </si>
  <si>
    <t>PRASHANT UTTEKAR</t>
  </si>
  <si>
    <t>ASSEMBLY FITTER</t>
  </si>
  <si>
    <t xml:space="preserve">PRODUCTION </t>
  </si>
  <si>
    <t>MANOJ JADHAV</t>
  </si>
  <si>
    <t>ROLLING &amp; GALVENIZING</t>
  </si>
  <si>
    <t xml:space="preserve">KISHOR JAGTAP </t>
  </si>
  <si>
    <t>BCA</t>
  </si>
  <si>
    <t>STORE/DISPATCH</t>
  </si>
  <si>
    <t>BINOD KUMAR SHARMA</t>
  </si>
  <si>
    <t>VP</t>
  </si>
  <si>
    <t>ABHIMANYU  MIRGE</t>
  </si>
  <si>
    <t>MA, ITI</t>
  </si>
  <si>
    <t>SHEETAL KULKARNI</t>
  </si>
  <si>
    <t>M. COM, C.S.</t>
  </si>
  <si>
    <t>CS</t>
  </si>
  <si>
    <t>SSC, ITI</t>
  </si>
  <si>
    <t>RESHMA PINGLE</t>
  </si>
  <si>
    <t>B. COM I</t>
  </si>
  <si>
    <t>FRONT OFFICE EXECUTIVE</t>
  </si>
  <si>
    <t>ADITY KUMAR</t>
  </si>
  <si>
    <t xml:space="preserve">BE, MBA </t>
  </si>
  <si>
    <t>ANKUSH DESHMUKH</t>
  </si>
  <si>
    <t>BSC, MPM</t>
  </si>
  <si>
    <t>MAYUR DHAVALASKAR</t>
  </si>
  <si>
    <t>HO DIVISION PUNE</t>
  </si>
  <si>
    <t>TEJAS CHUNKHARE</t>
  </si>
  <si>
    <t>IMPORT EXPORT</t>
  </si>
  <si>
    <t>SR. ELECTRICIAN</t>
  </si>
  <si>
    <t>ASHISH THORAT</t>
  </si>
  <si>
    <t>ssc ITI</t>
  </si>
  <si>
    <t>TRAINEE TECHNICIAN</t>
  </si>
  <si>
    <t>MANGESH NACHAN</t>
  </si>
  <si>
    <t>QA ENGINEER</t>
  </si>
  <si>
    <t>RINKAL PORWAL</t>
  </si>
  <si>
    <t>B. COM, CA</t>
  </si>
  <si>
    <t>CA</t>
  </si>
  <si>
    <t>TEJAS SHALIGRAM</t>
  </si>
  <si>
    <t>MBA FINANCE</t>
  </si>
  <si>
    <t>MBA.FINANCE</t>
  </si>
  <si>
    <t>TAXATION</t>
  </si>
  <si>
    <t>KUNDLIK KHAMGAL</t>
  </si>
  <si>
    <t>ASHWINI MAHADIK</t>
  </si>
  <si>
    <t>TALWADE DIVISION</t>
  </si>
  <si>
    <t>RAVINDRANATH BEVUR</t>
  </si>
  <si>
    <t>DME, B.TECH.</t>
  </si>
  <si>
    <t>B.TECH.</t>
  </si>
  <si>
    <t>VIKAS BHUKAN</t>
  </si>
  <si>
    <t>BE MECH.</t>
  </si>
  <si>
    <t>BE.MECH.</t>
  </si>
  <si>
    <t>SANKET YADAV</t>
  </si>
  <si>
    <t>AKSHAY KADU</t>
  </si>
  <si>
    <t>9TH.PASS</t>
  </si>
  <si>
    <t>NIKHIL GOLHAR</t>
  </si>
  <si>
    <t>BSC, MBA</t>
  </si>
  <si>
    <t>COMMERCIAL DIVISION</t>
  </si>
  <si>
    <t>MAHESH KALE</t>
  </si>
  <si>
    <t xml:space="preserve">M.COM, </t>
  </si>
  <si>
    <t>INDAPUR</t>
  </si>
  <si>
    <t>SUMIT SAURABH</t>
  </si>
  <si>
    <t>DME, BE MECH.</t>
  </si>
  <si>
    <t>ASHISH SENAPATI</t>
  </si>
  <si>
    <t>DIE, BE</t>
  </si>
  <si>
    <t>Maintenance</t>
  </si>
  <si>
    <t>PANKAJ PACHORE</t>
  </si>
  <si>
    <t>BE Mech.</t>
  </si>
  <si>
    <t>BE.Mech.</t>
  </si>
  <si>
    <t>KIRAN CHAVAN</t>
  </si>
  <si>
    <t>TRAINEE</t>
  </si>
  <si>
    <t>BHAUSAHEB PAWAR</t>
  </si>
  <si>
    <t>SUNIL MANTRI</t>
  </si>
  <si>
    <t>Production</t>
  </si>
  <si>
    <t>s</t>
  </si>
  <si>
    <t>QUALITY CONTROL</t>
  </si>
  <si>
    <t>ANAND TEKALE</t>
  </si>
  <si>
    <t>B. com</t>
  </si>
  <si>
    <t>STORE OFFICER</t>
  </si>
  <si>
    <t>VIRBHADRA AGARE</t>
  </si>
  <si>
    <t>Ball Valve Division</t>
  </si>
  <si>
    <t>SUHAS DESHPANDE</t>
  </si>
  <si>
    <t>B. Com</t>
  </si>
  <si>
    <t xml:space="preserve">Store </t>
  </si>
  <si>
    <t>MUNNALAL SHARMA</t>
  </si>
  <si>
    <t>Application Engineer</t>
  </si>
  <si>
    <t>JIVRAJ MAHAJAN</t>
  </si>
  <si>
    <t xml:space="preserve">DESIGN </t>
  </si>
  <si>
    <t>SANTOSH JANGALI</t>
  </si>
  <si>
    <t>SACHIN RANE</t>
  </si>
  <si>
    <t>PURCHASE ENGINEER</t>
  </si>
  <si>
    <t>KOMAL PATIL</t>
  </si>
  <si>
    <t>SAMIR SAYYAD</t>
  </si>
  <si>
    <t>BA, MBA-HR</t>
  </si>
  <si>
    <t>MBA-HR</t>
  </si>
  <si>
    <t>KAVISHWAR DESALE</t>
  </si>
  <si>
    <t>SMRUTI CHOTHAVE</t>
  </si>
  <si>
    <t>BA, MPM</t>
  </si>
  <si>
    <t>DILLIPKUMAR NANDA</t>
  </si>
  <si>
    <t>DINESH CHANDAK</t>
  </si>
  <si>
    <t>BUSINESS DEVELOPMENT</t>
  </si>
  <si>
    <t>VINOD DHEPE</t>
  </si>
  <si>
    <t>BE PROD./MBA MKTG</t>
  </si>
  <si>
    <t>MBA-MKTG</t>
  </si>
  <si>
    <t>NIVEDITA MALI</t>
  </si>
  <si>
    <t>RANJAN MAHOPATRA</t>
  </si>
  <si>
    <t>PRESIDENT</t>
  </si>
  <si>
    <t>RAKESH CHAVAN</t>
  </si>
  <si>
    <t>ROLLING INDAPUR</t>
  </si>
  <si>
    <t>BE MECHANICAL</t>
  </si>
  <si>
    <t>BE.MECHANICAL</t>
  </si>
  <si>
    <t>DESIGN &amp; DEVELOPMENT</t>
  </si>
  <si>
    <t>M TECH</t>
  </si>
  <si>
    <t>M.TECH</t>
  </si>
  <si>
    <t>DY. GENERAL MANAGER</t>
  </si>
  <si>
    <t>BASAVRAJ MUGALI</t>
  </si>
  <si>
    <t>BSC, BE</t>
  </si>
  <si>
    <t>QUALITY ASSURANCE</t>
  </si>
  <si>
    <t>MILLEE POOJARI</t>
  </si>
  <si>
    <t>DBA, BA</t>
  </si>
  <si>
    <t>SAGAR TARU</t>
  </si>
  <si>
    <t>MCOM</t>
  </si>
  <si>
    <t>EXIM</t>
  </si>
  <si>
    <t>NIKHIL BHADKAMKAR</t>
  </si>
  <si>
    <t>BCOM, MBA</t>
  </si>
  <si>
    <t>FINANCIAL CONTROLLER</t>
  </si>
  <si>
    <t>TUSHAR PATIL</t>
  </si>
  <si>
    <t>RAHUL KHARADE</t>
  </si>
  <si>
    <t>VINOD JIBHAKATE</t>
  </si>
  <si>
    <t>BE, MECH</t>
  </si>
  <si>
    <t>BE-MECH</t>
  </si>
  <si>
    <t>JAYDEEP VYAS</t>
  </si>
  <si>
    <t>ITI, DME</t>
  </si>
  <si>
    <t>KHWAHISH RAWAL</t>
  </si>
  <si>
    <t>BBA, CS, LLB</t>
  </si>
  <si>
    <t>LEGAL &amp; SECRETARIAL</t>
  </si>
  <si>
    <t>PREETI SUSHIR</t>
  </si>
  <si>
    <t>ADITYA PARIHAR</t>
  </si>
  <si>
    <t>SANKET MUNOT</t>
  </si>
  <si>
    <t>B.COM, DTL</t>
  </si>
  <si>
    <t>DTL</t>
  </si>
  <si>
    <t>ABHIJEET RAHATE</t>
  </si>
  <si>
    <t>AJAY SHRIVASTAV</t>
  </si>
  <si>
    <t>DME, MBA</t>
  </si>
  <si>
    <t>VICE PRESIDENT</t>
  </si>
  <si>
    <t>SASWATI MONDAL</t>
  </si>
  <si>
    <t>DME, B. TECH</t>
  </si>
  <si>
    <t>PILUTALA SRIHARI</t>
  </si>
  <si>
    <t>BE, PGDMM</t>
  </si>
  <si>
    <t>PGDMM</t>
  </si>
  <si>
    <t>KARISHMA MEHROTRA</t>
  </si>
  <si>
    <t>B. COM, CS, LLB</t>
  </si>
  <si>
    <t>DHANAJI SHINDE</t>
  </si>
  <si>
    <t>B.COM, CS</t>
  </si>
  <si>
    <t>ASSISTANT-CS</t>
  </si>
  <si>
    <t>DINESH BISHT</t>
  </si>
  <si>
    <t>STRAIGHTENING OPERATOR</t>
  </si>
  <si>
    <t>PRODUCTION-ROLLING</t>
  </si>
  <si>
    <t>BCOM III</t>
  </si>
  <si>
    <t>BCOM.III</t>
  </si>
  <si>
    <t>MALLHARI GAIKWAD</t>
  </si>
  <si>
    <t>JR. OFFICER</t>
  </si>
  <si>
    <t>B.COM, MBA FINANCE</t>
  </si>
  <si>
    <t>GRATUATION</t>
  </si>
  <si>
    <t>ANIRUDDHA JOSHI</t>
  </si>
  <si>
    <t>SR. VICE PRESIDENT</t>
  </si>
  <si>
    <t>PROJECT</t>
  </si>
  <si>
    <t>DEVNATH SHARMA</t>
  </si>
  <si>
    <t>ROLLING AND GALVANIZING</t>
  </si>
  <si>
    <t>SUSHANT SHASTRI</t>
  </si>
  <si>
    <t>DESIGN AND DEVELOPMENT</t>
  </si>
  <si>
    <t xml:space="preserve">ITI </t>
  </si>
  <si>
    <t>DRAUGHTSMAN</t>
  </si>
  <si>
    <t>DME,BE Prod.</t>
  </si>
  <si>
    <t>BE Prod.</t>
  </si>
  <si>
    <t>ANUP GANTHADE</t>
  </si>
  <si>
    <t>DME,BE Mech</t>
  </si>
  <si>
    <t>BE Mech</t>
  </si>
  <si>
    <t>JR.ENGINEER</t>
  </si>
  <si>
    <t>BE.Mech</t>
  </si>
  <si>
    <t>DIGVIJAY RANAWARE</t>
  </si>
  <si>
    <t>BE,M.TECH</t>
  </si>
  <si>
    <t>GRADUATE ENGINEER</t>
  </si>
  <si>
    <t>SWATI MADANE</t>
  </si>
  <si>
    <t>S.S.C.,ITI</t>
  </si>
  <si>
    <t>DRAFTSMAN</t>
  </si>
  <si>
    <t>10 Months</t>
  </si>
  <si>
    <t>DME,BE.MECH</t>
  </si>
  <si>
    <t>PURCHASE &amp; PLANNING</t>
  </si>
  <si>
    <t>B.Com,DBM</t>
  </si>
  <si>
    <t>DBM</t>
  </si>
  <si>
    <t>B.Com,M.Com,CS,CA,MBA</t>
  </si>
  <si>
    <t>ASST.MANAGER</t>
  </si>
  <si>
    <t>AKSHAY PAWAR</t>
  </si>
  <si>
    <t>HSC,ITI DRAFTSMAN</t>
  </si>
  <si>
    <t>ITI DRAFTSMAN</t>
  </si>
  <si>
    <t xml:space="preserve">ROLLING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</si>
</sst>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0" borderId="3" xfId="0" applyFont="1" applyBorder="1" applyAlignment="1">
      <alignment vertical="center"/>
    </xf>
    <xf numFmtId="17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3" xfId="1" applyFont="1" applyFill="1" applyBorder="1" applyAlignment="1">
      <alignment horizontal="center" vertical="center" wrapText="1"/>
    </xf>
    <xf numFmtId="0" fontId="0" fillId="2" borderId="3" xfId="1" applyFont="1" applyFill="1" applyBorder="1" applyAlignment="1">
      <alignment horizontal="left" vertical="center" wrapText="1"/>
    </xf>
    <xf numFmtId="15" fontId="1" fillId="2" borderId="3" xfId="1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" fillId="2" borderId="3" xfId="1" applyFont="1" applyFill="1" applyBorder="1" applyAlignment="1">
      <alignment vertical="center" wrapText="1"/>
    </xf>
    <xf numFmtId="2" fontId="1" fillId="2" borderId="3" xfId="1" applyNumberFormat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3" xfId="1" applyFont="1" applyFill="1" applyBorder="1" applyAlignment="1">
      <alignment vertical="center" wrapText="1"/>
    </xf>
    <xf numFmtId="3" fontId="1" fillId="2" borderId="3" xfId="1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15" fontId="1" fillId="2" borderId="3" xfId="0" applyNumberFormat="1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15" fontId="5" fillId="3" borderId="3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3"/>
  <sheetViews>
    <sheetView workbookViewId="0">
      <pane xSplit="2" ySplit="2" topLeftCell="E3" activePane="bottomRight" state="frozen"/>
      <selection pane="topRight" activeCell="D1" sqref="D1"/>
      <selection pane="bottomLeft" activeCell="A3" sqref="A3"/>
      <selection pane="bottomRight" activeCell="G6" sqref="G6"/>
    </sheetView>
  </sheetViews>
  <sheetFormatPr defaultRowHeight="15" x14ac:dyDescent="0.25"/>
  <cols>
    <col min="1" max="1" width="7" style="25" bestFit="1" customWidth="1"/>
    <col min="2" max="2" width="27.42578125" style="26" customWidth="1"/>
    <col min="3" max="3" width="7.85546875" style="11" customWidth="1"/>
    <col min="4" max="4" width="13.5703125" style="11" customWidth="1"/>
    <col min="5" max="6" width="11.28515625" style="11" customWidth="1"/>
    <col min="7" max="7" width="12.140625" style="11" customWidth="1"/>
    <col min="8" max="8" width="11" style="25" customWidth="1"/>
    <col min="9" max="9" width="13.7109375" style="11" customWidth="1"/>
    <col min="10" max="17" width="9.140625" style="25"/>
    <col min="18" max="18" width="9.140625" style="24"/>
    <col min="19" max="16384" width="9.140625" style="11"/>
  </cols>
  <sheetData>
    <row r="1" spans="1:41" s="3" customFormat="1" ht="49.5" customHeight="1" x14ac:dyDescent="0.25">
      <c r="A1" s="59" t="s">
        <v>0</v>
      </c>
      <c r="B1" s="59" t="s">
        <v>2</v>
      </c>
      <c r="C1" s="59" t="s">
        <v>1</v>
      </c>
      <c r="D1" s="58" t="s">
        <v>211</v>
      </c>
      <c r="E1" s="58" t="s">
        <v>212</v>
      </c>
      <c r="F1" s="58" t="s">
        <v>213</v>
      </c>
      <c r="G1" s="58" t="s">
        <v>227</v>
      </c>
      <c r="H1" s="58" t="s">
        <v>214</v>
      </c>
      <c r="I1" s="58" t="s">
        <v>215</v>
      </c>
      <c r="J1" s="55" t="s">
        <v>216</v>
      </c>
      <c r="K1" s="55"/>
      <c r="L1" s="55"/>
      <c r="M1" s="55"/>
      <c r="N1" s="55"/>
      <c r="O1" s="55"/>
      <c r="P1" s="55"/>
      <c r="Q1" s="55"/>
      <c r="R1" s="55"/>
    </row>
    <row r="2" spans="1:41" s="3" customFormat="1" x14ac:dyDescent="0.25">
      <c r="A2" s="60"/>
      <c r="B2" s="60"/>
      <c r="C2" s="60"/>
      <c r="D2" s="58"/>
      <c r="E2" s="58"/>
      <c r="F2" s="58"/>
      <c r="G2" s="58"/>
      <c r="H2" s="58"/>
      <c r="I2" s="58"/>
      <c r="J2" s="4" t="s">
        <v>217</v>
      </c>
      <c r="K2" s="4" t="s">
        <v>218</v>
      </c>
      <c r="L2" s="4" t="s">
        <v>219</v>
      </c>
      <c r="M2" s="4" t="s">
        <v>220</v>
      </c>
      <c r="N2" s="4" t="s">
        <v>221</v>
      </c>
      <c r="O2" s="4" t="s">
        <v>222</v>
      </c>
      <c r="P2" s="4" t="s">
        <v>223</v>
      </c>
      <c r="Q2" s="4" t="s">
        <v>224</v>
      </c>
      <c r="R2" s="4" t="s">
        <v>225</v>
      </c>
    </row>
    <row r="3" spans="1:41" ht="20.100000000000001" customHeight="1" x14ac:dyDescent="0.25">
      <c r="A3" s="5">
        <v>1</v>
      </c>
      <c r="B3" s="6" t="s">
        <v>4</v>
      </c>
      <c r="C3" s="5" t="s">
        <v>3</v>
      </c>
      <c r="D3" s="7">
        <v>10</v>
      </c>
      <c r="E3" s="7">
        <v>1</v>
      </c>
      <c r="F3" s="7">
        <v>39</v>
      </c>
      <c r="G3" s="7">
        <v>6</v>
      </c>
      <c r="H3" s="8">
        <v>42522</v>
      </c>
      <c r="I3" s="7"/>
      <c r="J3" s="9">
        <v>211.5</v>
      </c>
      <c r="K3" s="9">
        <v>207</v>
      </c>
      <c r="L3" s="9">
        <v>234</v>
      </c>
      <c r="M3" s="9">
        <v>225</v>
      </c>
      <c r="N3" s="9">
        <v>234</v>
      </c>
      <c r="O3" s="9">
        <v>234</v>
      </c>
      <c r="P3" s="9">
        <v>225</v>
      </c>
      <c r="Q3" s="9">
        <v>216</v>
      </c>
      <c r="R3" s="10">
        <f>SUM(J3:Q3)</f>
        <v>1786.5</v>
      </c>
      <c r="AO3" s="11" t="e">
        <f>VLOOKUP(C3,Sheet1!B1:R106,3,FALSE)</f>
        <v>#N/A</v>
      </c>
    </row>
    <row r="4" spans="1:41" ht="20.100000000000001" customHeight="1" x14ac:dyDescent="0.25">
      <c r="A4" s="5">
        <v>2</v>
      </c>
      <c r="B4" s="6" t="s">
        <v>6</v>
      </c>
      <c r="C4" s="5" t="s">
        <v>5</v>
      </c>
      <c r="D4" s="7">
        <v>11</v>
      </c>
      <c r="E4" s="7">
        <v>5</v>
      </c>
      <c r="F4" s="7">
        <v>13</v>
      </c>
      <c r="G4" s="7">
        <v>6</v>
      </c>
      <c r="H4" s="8">
        <v>42522</v>
      </c>
      <c r="I4" s="7"/>
      <c r="J4" s="9">
        <v>189</v>
      </c>
      <c r="K4" s="9">
        <v>189</v>
      </c>
      <c r="L4" s="9">
        <v>225</v>
      </c>
      <c r="M4" s="9">
        <v>216</v>
      </c>
      <c r="N4" s="9">
        <v>207</v>
      </c>
      <c r="O4" s="9">
        <v>207</v>
      </c>
      <c r="P4" s="9">
        <v>234</v>
      </c>
      <c r="Q4" s="9">
        <v>207</v>
      </c>
      <c r="R4" s="10">
        <f t="shared" ref="R4:R66" si="0">SUM(J4:Q4)</f>
        <v>1674</v>
      </c>
    </row>
    <row r="5" spans="1:41" ht="20.100000000000001" customHeight="1" x14ac:dyDescent="0.25">
      <c r="A5" s="5">
        <v>3</v>
      </c>
      <c r="B5" s="6" t="s">
        <v>8</v>
      </c>
      <c r="C5" s="5" t="s">
        <v>7</v>
      </c>
      <c r="D5" s="7">
        <v>22</v>
      </c>
      <c r="E5" s="7">
        <v>3</v>
      </c>
      <c r="F5" s="7">
        <v>14</v>
      </c>
      <c r="G5" s="7">
        <v>0</v>
      </c>
      <c r="H5" s="8">
        <v>42095</v>
      </c>
      <c r="I5" s="7"/>
      <c r="J5" s="9">
        <v>216</v>
      </c>
      <c r="K5" s="9">
        <v>207</v>
      </c>
      <c r="L5" s="9">
        <v>225</v>
      </c>
      <c r="M5" s="9">
        <v>135</v>
      </c>
      <c r="N5" s="9">
        <v>211.5</v>
      </c>
      <c r="O5" s="9">
        <v>234</v>
      </c>
      <c r="P5" s="9">
        <v>216</v>
      </c>
      <c r="Q5" s="9">
        <v>216</v>
      </c>
      <c r="R5" s="10">
        <f t="shared" si="0"/>
        <v>1660.5</v>
      </c>
    </row>
    <row r="6" spans="1:41" ht="20.100000000000001" customHeight="1" x14ac:dyDescent="0.25">
      <c r="A6" s="5">
        <v>4</v>
      </c>
      <c r="B6" s="6" t="s">
        <v>10</v>
      </c>
      <c r="C6" s="5" t="s">
        <v>9</v>
      </c>
      <c r="D6" s="7">
        <v>10</v>
      </c>
      <c r="E6" s="7">
        <v>3</v>
      </c>
      <c r="F6" s="7">
        <v>17</v>
      </c>
      <c r="G6" s="7">
        <v>0</v>
      </c>
      <c r="H6" s="9" t="s">
        <v>226</v>
      </c>
      <c r="I6" s="7"/>
      <c r="J6" s="9">
        <v>189</v>
      </c>
      <c r="K6" s="9">
        <v>198</v>
      </c>
      <c r="L6" s="9">
        <v>234</v>
      </c>
      <c r="M6" s="9">
        <v>216</v>
      </c>
      <c r="N6" s="9">
        <v>225</v>
      </c>
      <c r="O6" s="9">
        <v>234</v>
      </c>
      <c r="P6" s="9">
        <v>234</v>
      </c>
      <c r="Q6" s="9">
        <v>225</v>
      </c>
      <c r="R6" s="10">
        <f t="shared" si="0"/>
        <v>1755</v>
      </c>
    </row>
    <row r="7" spans="1:41" ht="20.100000000000001" customHeight="1" x14ac:dyDescent="0.25">
      <c r="A7" s="5">
        <v>5</v>
      </c>
      <c r="B7" s="6" t="s">
        <v>12</v>
      </c>
      <c r="C7" s="5" t="s">
        <v>11</v>
      </c>
      <c r="D7" s="7">
        <v>12</v>
      </c>
      <c r="E7" s="7">
        <v>3</v>
      </c>
      <c r="F7" s="7">
        <v>23</v>
      </c>
      <c r="G7" s="7">
        <v>0</v>
      </c>
      <c r="H7" s="8">
        <v>42522</v>
      </c>
      <c r="I7" s="7"/>
      <c r="J7" s="9">
        <v>193.5</v>
      </c>
      <c r="K7" s="9">
        <v>207</v>
      </c>
      <c r="L7" s="9">
        <v>216</v>
      </c>
      <c r="M7" s="9">
        <v>225</v>
      </c>
      <c r="N7" s="9">
        <v>207</v>
      </c>
      <c r="O7" s="9">
        <v>234</v>
      </c>
      <c r="P7" s="9">
        <v>225</v>
      </c>
      <c r="Q7" s="9">
        <v>202.5</v>
      </c>
      <c r="R7" s="10">
        <f t="shared" si="0"/>
        <v>1710</v>
      </c>
    </row>
    <row r="8" spans="1:41" ht="20.100000000000001" customHeight="1" x14ac:dyDescent="0.25">
      <c r="A8" s="5">
        <v>6</v>
      </c>
      <c r="B8" s="6" t="s">
        <v>14</v>
      </c>
      <c r="C8" s="5" t="s">
        <v>13</v>
      </c>
      <c r="D8" s="7">
        <v>8</v>
      </c>
      <c r="E8" s="7">
        <v>0</v>
      </c>
      <c r="F8" s="7">
        <v>26</v>
      </c>
      <c r="G8" s="7">
        <v>12</v>
      </c>
      <c r="H8" s="8">
        <v>42095</v>
      </c>
      <c r="I8" s="7"/>
      <c r="J8" s="9">
        <v>225</v>
      </c>
      <c r="K8" s="9">
        <v>207</v>
      </c>
      <c r="L8" s="9">
        <v>202.5</v>
      </c>
      <c r="M8" s="9">
        <v>220.5</v>
      </c>
      <c r="N8" s="9">
        <v>126</v>
      </c>
      <c r="O8" s="9">
        <v>220.5</v>
      </c>
      <c r="P8" s="9">
        <v>229.5</v>
      </c>
      <c r="Q8" s="9">
        <v>220.5</v>
      </c>
      <c r="R8" s="10">
        <f t="shared" si="0"/>
        <v>1651.5</v>
      </c>
    </row>
    <row r="9" spans="1:41" ht="20.100000000000001" customHeight="1" x14ac:dyDescent="0.25">
      <c r="A9" s="5">
        <v>7</v>
      </c>
      <c r="B9" s="6" t="s">
        <v>16</v>
      </c>
      <c r="C9" s="5" t="s">
        <v>15</v>
      </c>
      <c r="D9" s="7">
        <v>8</v>
      </c>
      <c r="E9" s="7">
        <v>2</v>
      </c>
      <c r="F9" s="7">
        <v>21</v>
      </c>
      <c r="G9" s="7">
        <v>0</v>
      </c>
      <c r="H9" s="8">
        <v>42095</v>
      </c>
      <c r="I9" s="7"/>
      <c r="J9" s="9">
        <v>207</v>
      </c>
      <c r="K9" s="9">
        <v>189</v>
      </c>
      <c r="L9" s="9">
        <v>207</v>
      </c>
      <c r="M9" s="9">
        <v>216</v>
      </c>
      <c r="N9" s="9">
        <v>81</v>
      </c>
      <c r="O9" s="9">
        <v>220.5</v>
      </c>
      <c r="P9" s="9">
        <v>225</v>
      </c>
      <c r="Q9" s="9">
        <v>211.5</v>
      </c>
      <c r="R9" s="10">
        <f t="shared" si="0"/>
        <v>1557</v>
      </c>
    </row>
    <row r="10" spans="1:41" ht="20.100000000000001" customHeight="1" x14ac:dyDescent="0.25">
      <c r="A10" s="5">
        <v>8</v>
      </c>
      <c r="B10" s="6" t="s">
        <v>18</v>
      </c>
      <c r="C10" s="5" t="s">
        <v>17</v>
      </c>
      <c r="D10" s="7">
        <v>22</v>
      </c>
      <c r="E10" s="7">
        <v>1</v>
      </c>
      <c r="F10" s="7">
        <v>18</v>
      </c>
      <c r="G10" s="7">
        <v>0</v>
      </c>
      <c r="H10" s="9" t="s">
        <v>226</v>
      </c>
      <c r="I10" s="7"/>
      <c r="J10" s="9">
        <v>216</v>
      </c>
      <c r="K10" s="9">
        <v>207</v>
      </c>
      <c r="L10" s="9">
        <v>225</v>
      </c>
      <c r="M10" s="9">
        <v>180</v>
      </c>
      <c r="N10" s="9">
        <v>207</v>
      </c>
      <c r="O10" s="9">
        <v>207</v>
      </c>
      <c r="P10" s="9">
        <v>225</v>
      </c>
      <c r="Q10" s="9">
        <v>216</v>
      </c>
      <c r="R10" s="10">
        <f t="shared" si="0"/>
        <v>1683</v>
      </c>
    </row>
    <row r="11" spans="1:41" ht="20.100000000000001" customHeight="1" x14ac:dyDescent="0.25">
      <c r="A11" s="5">
        <v>9</v>
      </c>
      <c r="B11" s="6" t="s">
        <v>20</v>
      </c>
      <c r="C11" s="5" t="s">
        <v>19</v>
      </c>
      <c r="D11" s="7">
        <v>5</v>
      </c>
      <c r="E11" s="7">
        <v>2</v>
      </c>
      <c r="F11" s="7">
        <v>30</v>
      </c>
      <c r="G11" s="7">
        <v>0</v>
      </c>
      <c r="H11" s="9" t="s">
        <v>226</v>
      </c>
      <c r="I11" s="7"/>
      <c r="J11" s="9">
        <v>216</v>
      </c>
      <c r="K11" s="9">
        <v>207</v>
      </c>
      <c r="L11" s="9">
        <v>234</v>
      </c>
      <c r="M11" s="9">
        <v>225</v>
      </c>
      <c r="N11" s="9">
        <v>225</v>
      </c>
      <c r="O11" s="9">
        <v>216</v>
      </c>
      <c r="P11" s="9">
        <v>225</v>
      </c>
      <c r="Q11" s="9">
        <v>225</v>
      </c>
      <c r="R11" s="10">
        <f t="shared" si="0"/>
        <v>1773</v>
      </c>
    </row>
    <row r="12" spans="1:41" ht="20.100000000000001" customHeight="1" x14ac:dyDescent="0.25">
      <c r="A12" s="5">
        <v>10</v>
      </c>
      <c r="B12" s="6" t="s">
        <v>22</v>
      </c>
      <c r="C12" s="5" t="s">
        <v>21</v>
      </c>
      <c r="D12" s="7">
        <v>8</v>
      </c>
      <c r="E12" s="7">
        <v>4</v>
      </c>
      <c r="F12" s="7">
        <v>19</v>
      </c>
      <c r="G12" s="7">
        <v>4</v>
      </c>
      <c r="H12" s="8">
        <v>42095</v>
      </c>
      <c r="I12" s="7"/>
      <c r="J12" s="9">
        <v>220.5</v>
      </c>
      <c r="K12" s="9">
        <v>216</v>
      </c>
      <c r="L12" s="9">
        <v>225</v>
      </c>
      <c r="M12" s="9">
        <v>193.5</v>
      </c>
      <c r="N12" s="9">
        <v>220.5</v>
      </c>
      <c r="O12" s="9">
        <v>234</v>
      </c>
      <c r="P12" s="9">
        <v>220.5</v>
      </c>
      <c r="Q12" s="9">
        <v>211.5</v>
      </c>
      <c r="R12" s="10">
        <f t="shared" si="0"/>
        <v>1741.5</v>
      </c>
    </row>
    <row r="13" spans="1:41" ht="20.100000000000001" customHeight="1" x14ac:dyDescent="0.25">
      <c r="A13" s="5">
        <v>11</v>
      </c>
      <c r="B13" s="6" t="s">
        <v>24</v>
      </c>
      <c r="C13" s="5" t="s">
        <v>23</v>
      </c>
      <c r="D13" s="7">
        <v>20</v>
      </c>
      <c r="E13" s="7">
        <v>0</v>
      </c>
      <c r="F13" s="7">
        <v>20</v>
      </c>
      <c r="G13" s="7">
        <v>0</v>
      </c>
      <c r="H13" s="9" t="s">
        <v>226</v>
      </c>
      <c r="I13" s="7"/>
      <c r="J13" s="9">
        <v>171</v>
      </c>
      <c r="K13" s="9">
        <v>180</v>
      </c>
      <c r="L13" s="9">
        <v>216</v>
      </c>
      <c r="M13" s="9">
        <v>216</v>
      </c>
      <c r="N13" s="9">
        <v>135</v>
      </c>
      <c r="O13" s="9">
        <v>234</v>
      </c>
      <c r="P13" s="9">
        <v>211.5</v>
      </c>
      <c r="Q13" s="9">
        <v>225</v>
      </c>
      <c r="R13" s="10">
        <f t="shared" si="0"/>
        <v>1588.5</v>
      </c>
    </row>
    <row r="14" spans="1:41" ht="20.100000000000001" customHeight="1" x14ac:dyDescent="0.25">
      <c r="A14" s="5">
        <v>12</v>
      </c>
      <c r="B14" s="6" t="s">
        <v>26</v>
      </c>
      <c r="C14" s="5" t="s">
        <v>25</v>
      </c>
      <c r="D14" s="7">
        <v>12</v>
      </c>
      <c r="E14" s="7">
        <v>0</v>
      </c>
      <c r="F14" s="7">
        <v>14</v>
      </c>
      <c r="G14" s="7">
        <v>0</v>
      </c>
      <c r="H14" s="9"/>
      <c r="I14" s="7"/>
      <c r="J14" s="9">
        <v>225</v>
      </c>
      <c r="K14" s="9">
        <v>216</v>
      </c>
      <c r="L14" s="9">
        <v>81</v>
      </c>
      <c r="M14" s="9">
        <v>225</v>
      </c>
      <c r="N14" s="9">
        <v>234</v>
      </c>
      <c r="O14" s="9">
        <v>225</v>
      </c>
      <c r="P14" s="9">
        <v>234</v>
      </c>
      <c r="Q14" s="9">
        <v>225</v>
      </c>
      <c r="R14" s="10">
        <f t="shared" si="0"/>
        <v>1665</v>
      </c>
    </row>
    <row r="15" spans="1:41" ht="20.100000000000001" customHeight="1" x14ac:dyDescent="0.25">
      <c r="A15" s="5">
        <v>13</v>
      </c>
      <c r="B15" s="6" t="s">
        <v>28</v>
      </c>
      <c r="C15" s="5" t="s">
        <v>27</v>
      </c>
      <c r="D15" s="7">
        <v>15</v>
      </c>
      <c r="E15" s="7">
        <v>0</v>
      </c>
      <c r="F15" s="7">
        <v>13</v>
      </c>
      <c r="G15" s="7">
        <v>0</v>
      </c>
      <c r="H15" s="8">
        <v>42522</v>
      </c>
      <c r="I15" s="7"/>
      <c r="J15" s="9">
        <v>198</v>
      </c>
      <c r="K15" s="9">
        <v>207</v>
      </c>
      <c r="L15" s="9">
        <v>234</v>
      </c>
      <c r="M15" s="9">
        <v>207</v>
      </c>
      <c r="N15" s="9">
        <v>220.5</v>
      </c>
      <c r="O15" s="9">
        <v>234</v>
      </c>
      <c r="P15" s="9">
        <v>189</v>
      </c>
      <c r="Q15" s="9">
        <v>216</v>
      </c>
      <c r="R15" s="10">
        <f t="shared" si="0"/>
        <v>1705.5</v>
      </c>
    </row>
    <row r="16" spans="1:41" ht="20.100000000000001" customHeight="1" x14ac:dyDescent="0.25">
      <c r="A16" s="5">
        <v>14</v>
      </c>
      <c r="B16" s="6" t="s">
        <v>30</v>
      </c>
      <c r="C16" s="5" t="s">
        <v>29</v>
      </c>
      <c r="D16" s="7">
        <v>23</v>
      </c>
      <c r="E16" s="7">
        <v>3</v>
      </c>
      <c r="F16" s="7">
        <v>27</v>
      </c>
      <c r="G16" s="7">
        <v>0</v>
      </c>
      <c r="H16" s="9" t="s">
        <v>226</v>
      </c>
      <c r="I16" s="7"/>
      <c r="J16" s="9">
        <v>216</v>
      </c>
      <c r="K16" s="9">
        <v>189</v>
      </c>
      <c r="L16" s="9">
        <v>207</v>
      </c>
      <c r="M16" s="9">
        <v>198</v>
      </c>
      <c r="N16" s="9">
        <v>207</v>
      </c>
      <c r="O16" s="9">
        <v>189</v>
      </c>
      <c r="P16" s="9">
        <v>216</v>
      </c>
      <c r="Q16" s="9">
        <v>198</v>
      </c>
      <c r="R16" s="10">
        <f t="shared" si="0"/>
        <v>1620</v>
      </c>
    </row>
    <row r="17" spans="1:18" ht="20.100000000000001" customHeight="1" x14ac:dyDescent="0.25">
      <c r="A17" s="5">
        <v>15</v>
      </c>
      <c r="B17" s="6" t="s">
        <v>32</v>
      </c>
      <c r="C17" s="5" t="s">
        <v>31</v>
      </c>
      <c r="D17" s="7">
        <v>18</v>
      </c>
      <c r="E17" s="7">
        <v>1</v>
      </c>
      <c r="F17" s="7">
        <v>15</v>
      </c>
      <c r="G17" s="7">
        <v>0</v>
      </c>
      <c r="H17" s="9" t="s">
        <v>226</v>
      </c>
      <c r="I17" s="7"/>
      <c r="J17" s="9">
        <v>243</v>
      </c>
      <c r="K17" s="9">
        <v>207</v>
      </c>
      <c r="L17" s="9">
        <v>225</v>
      </c>
      <c r="M17" s="9">
        <v>234</v>
      </c>
      <c r="N17" s="9">
        <v>207</v>
      </c>
      <c r="O17" s="9">
        <v>130.5</v>
      </c>
      <c r="P17" s="9">
        <v>229.5</v>
      </c>
      <c r="Q17" s="9">
        <v>216</v>
      </c>
      <c r="R17" s="10">
        <f t="shared" si="0"/>
        <v>1692</v>
      </c>
    </row>
    <row r="18" spans="1:18" ht="20.100000000000001" customHeight="1" x14ac:dyDescent="0.25">
      <c r="A18" s="5">
        <v>16</v>
      </c>
      <c r="B18" s="6" t="s">
        <v>34</v>
      </c>
      <c r="C18" s="5" t="s">
        <v>33</v>
      </c>
      <c r="D18" s="7">
        <v>18</v>
      </c>
      <c r="E18" s="7">
        <v>1</v>
      </c>
      <c r="F18" s="7">
        <v>15</v>
      </c>
      <c r="G18" s="7">
        <v>0</v>
      </c>
      <c r="H18" s="9" t="s">
        <v>226</v>
      </c>
      <c r="I18" s="7"/>
      <c r="J18" s="9">
        <v>234</v>
      </c>
      <c r="K18" s="9">
        <v>202.5</v>
      </c>
      <c r="L18" s="9">
        <v>198</v>
      </c>
      <c r="M18" s="9">
        <v>234</v>
      </c>
      <c r="N18" s="9">
        <v>216</v>
      </c>
      <c r="O18" s="9">
        <v>216</v>
      </c>
      <c r="P18" s="9">
        <v>225</v>
      </c>
      <c r="Q18" s="9">
        <v>198</v>
      </c>
      <c r="R18" s="10">
        <f t="shared" si="0"/>
        <v>1723.5</v>
      </c>
    </row>
    <row r="19" spans="1:18" ht="20.100000000000001" customHeight="1" x14ac:dyDescent="0.25">
      <c r="A19" s="5">
        <v>17</v>
      </c>
      <c r="B19" s="6" t="s">
        <v>36</v>
      </c>
      <c r="C19" s="5" t="s">
        <v>35</v>
      </c>
      <c r="D19" s="7">
        <v>11</v>
      </c>
      <c r="E19" s="7">
        <v>0</v>
      </c>
      <c r="F19" s="7">
        <v>17</v>
      </c>
      <c r="G19" s="7">
        <v>0</v>
      </c>
      <c r="H19" s="9" t="s">
        <v>226</v>
      </c>
      <c r="I19" s="7"/>
      <c r="J19" s="9">
        <v>216</v>
      </c>
      <c r="K19" s="9">
        <v>198</v>
      </c>
      <c r="L19" s="9">
        <v>193.5</v>
      </c>
      <c r="M19" s="9">
        <v>207</v>
      </c>
      <c r="N19" s="9">
        <v>189</v>
      </c>
      <c r="O19" s="9">
        <v>207</v>
      </c>
      <c r="P19" s="9">
        <v>234</v>
      </c>
      <c r="Q19" s="9">
        <v>198</v>
      </c>
      <c r="R19" s="10">
        <f t="shared" si="0"/>
        <v>1642.5</v>
      </c>
    </row>
    <row r="20" spans="1:18" ht="20.100000000000001" customHeight="1" x14ac:dyDescent="0.25">
      <c r="A20" s="5">
        <v>19</v>
      </c>
      <c r="B20" s="6" t="s">
        <v>38</v>
      </c>
      <c r="C20" s="5" t="s">
        <v>37</v>
      </c>
      <c r="D20" s="7">
        <v>8</v>
      </c>
      <c r="E20" s="7">
        <v>5</v>
      </c>
      <c r="F20" s="7">
        <v>7</v>
      </c>
      <c r="G20" s="7">
        <v>14</v>
      </c>
      <c r="H20" s="9" t="s">
        <v>226</v>
      </c>
      <c r="I20" s="7"/>
      <c r="J20" s="9">
        <v>243</v>
      </c>
      <c r="K20" s="9">
        <v>207</v>
      </c>
      <c r="L20" s="9">
        <v>225</v>
      </c>
      <c r="M20" s="9">
        <v>216</v>
      </c>
      <c r="N20" s="9">
        <v>211.5</v>
      </c>
      <c r="O20" s="9">
        <v>225</v>
      </c>
      <c r="P20" s="9">
        <v>198</v>
      </c>
      <c r="Q20" s="9">
        <v>216</v>
      </c>
      <c r="R20" s="10">
        <f t="shared" si="0"/>
        <v>1741.5</v>
      </c>
    </row>
    <row r="21" spans="1:18" ht="20.100000000000001" customHeight="1" x14ac:dyDescent="0.25">
      <c r="A21" s="5">
        <v>20</v>
      </c>
      <c r="B21" s="6" t="s">
        <v>40</v>
      </c>
      <c r="C21" s="5" t="s">
        <v>39</v>
      </c>
      <c r="D21" s="7">
        <v>18</v>
      </c>
      <c r="E21" s="7">
        <v>0</v>
      </c>
      <c r="F21" s="7">
        <v>25</v>
      </c>
      <c r="G21" s="7">
        <v>0</v>
      </c>
      <c r="H21" s="9" t="s">
        <v>226</v>
      </c>
      <c r="I21" s="7"/>
      <c r="J21" s="9">
        <v>220.5</v>
      </c>
      <c r="K21" s="9">
        <v>180</v>
      </c>
      <c r="L21" s="9">
        <v>202.5</v>
      </c>
      <c r="M21" s="9">
        <v>207</v>
      </c>
      <c r="N21" s="9">
        <v>211.5</v>
      </c>
      <c r="O21" s="9">
        <v>207</v>
      </c>
      <c r="P21" s="9">
        <v>243</v>
      </c>
      <c r="Q21" s="9">
        <v>198</v>
      </c>
      <c r="R21" s="10">
        <f t="shared" si="0"/>
        <v>1669.5</v>
      </c>
    </row>
    <row r="22" spans="1:18" ht="20.100000000000001" customHeight="1" x14ac:dyDescent="0.25">
      <c r="A22" s="5">
        <v>21</v>
      </c>
      <c r="B22" s="6" t="s">
        <v>42</v>
      </c>
      <c r="C22" s="5" t="s">
        <v>41</v>
      </c>
      <c r="D22" s="7">
        <v>18</v>
      </c>
      <c r="E22" s="7">
        <v>1</v>
      </c>
      <c r="F22" s="7">
        <v>23</v>
      </c>
      <c r="G22" s="7">
        <v>0</v>
      </c>
      <c r="H22" s="9" t="s">
        <v>226</v>
      </c>
      <c r="I22" s="7"/>
      <c r="J22" s="9">
        <v>153</v>
      </c>
      <c r="K22" s="9">
        <v>216</v>
      </c>
      <c r="L22" s="9">
        <v>211.5</v>
      </c>
      <c r="M22" s="9">
        <v>229.5</v>
      </c>
      <c r="N22" s="9">
        <v>225</v>
      </c>
      <c r="O22" s="9">
        <v>202.5</v>
      </c>
      <c r="P22" s="9">
        <v>234</v>
      </c>
      <c r="Q22" s="9">
        <v>193.5</v>
      </c>
      <c r="R22" s="10">
        <f t="shared" si="0"/>
        <v>1665</v>
      </c>
    </row>
    <row r="23" spans="1:18" ht="20.100000000000001" customHeight="1" x14ac:dyDescent="0.25">
      <c r="A23" s="5">
        <v>22</v>
      </c>
      <c r="B23" s="6" t="s">
        <v>44</v>
      </c>
      <c r="C23" s="5" t="s">
        <v>43</v>
      </c>
      <c r="D23" s="7">
        <v>6</v>
      </c>
      <c r="E23" s="7">
        <v>2</v>
      </c>
      <c r="F23" s="7">
        <v>21</v>
      </c>
      <c r="G23" s="7">
        <v>0</v>
      </c>
      <c r="H23" s="8">
        <v>42522</v>
      </c>
      <c r="I23" s="7"/>
      <c r="J23" s="9">
        <v>207</v>
      </c>
      <c r="K23" s="9">
        <v>180</v>
      </c>
      <c r="L23" s="9">
        <v>207</v>
      </c>
      <c r="M23" s="9">
        <v>225</v>
      </c>
      <c r="N23" s="9">
        <v>180</v>
      </c>
      <c r="O23" s="9">
        <v>225</v>
      </c>
      <c r="P23" s="9">
        <v>234</v>
      </c>
      <c r="Q23" s="9">
        <v>216</v>
      </c>
      <c r="R23" s="10">
        <f t="shared" si="0"/>
        <v>1674</v>
      </c>
    </row>
    <row r="24" spans="1:18" ht="20.100000000000001" customHeight="1" x14ac:dyDescent="0.25">
      <c r="A24" s="5">
        <v>23</v>
      </c>
      <c r="B24" s="6" t="s">
        <v>46</v>
      </c>
      <c r="C24" s="5" t="s">
        <v>45</v>
      </c>
      <c r="D24" s="7">
        <v>18</v>
      </c>
      <c r="E24" s="7">
        <v>3</v>
      </c>
      <c r="F24" s="7">
        <v>12</v>
      </c>
      <c r="G24" s="7">
        <v>0</v>
      </c>
      <c r="H24" s="9" t="s">
        <v>226</v>
      </c>
      <c r="I24" s="7"/>
      <c r="J24" s="9">
        <v>238.5</v>
      </c>
      <c r="K24" s="9">
        <v>171</v>
      </c>
      <c r="L24" s="9">
        <v>216</v>
      </c>
      <c r="M24" s="9">
        <v>171</v>
      </c>
      <c r="N24" s="9">
        <v>225</v>
      </c>
      <c r="O24" s="9">
        <v>207</v>
      </c>
      <c r="P24" s="9">
        <v>234</v>
      </c>
      <c r="Q24" s="9">
        <v>207</v>
      </c>
      <c r="R24" s="10">
        <f t="shared" si="0"/>
        <v>1669.5</v>
      </c>
    </row>
    <row r="25" spans="1:18" ht="20.100000000000001" customHeight="1" x14ac:dyDescent="0.25">
      <c r="A25" s="5">
        <v>24</v>
      </c>
      <c r="B25" s="6" t="s">
        <v>48</v>
      </c>
      <c r="C25" s="5" t="s">
        <v>47</v>
      </c>
      <c r="D25" s="7">
        <v>40</v>
      </c>
      <c r="E25" s="7">
        <v>0</v>
      </c>
      <c r="F25" s="7">
        <v>25</v>
      </c>
      <c r="G25" s="7">
        <v>0</v>
      </c>
      <c r="H25" s="9" t="s">
        <v>226</v>
      </c>
      <c r="I25" s="7"/>
      <c r="J25" s="9">
        <v>180</v>
      </c>
      <c r="K25" s="9">
        <v>180</v>
      </c>
      <c r="L25" s="9">
        <v>207</v>
      </c>
      <c r="M25" s="9">
        <v>175.5</v>
      </c>
      <c r="N25" s="9">
        <v>189</v>
      </c>
      <c r="O25" s="9">
        <v>198</v>
      </c>
      <c r="P25" s="9">
        <v>216</v>
      </c>
      <c r="Q25" s="9">
        <v>198</v>
      </c>
      <c r="R25" s="10">
        <f t="shared" si="0"/>
        <v>1543.5</v>
      </c>
    </row>
    <row r="26" spans="1:18" ht="20.100000000000001" customHeight="1" x14ac:dyDescent="0.25">
      <c r="A26" s="5">
        <v>25</v>
      </c>
      <c r="B26" s="6" t="s">
        <v>50</v>
      </c>
      <c r="C26" s="5" t="s">
        <v>49</v>
      </c>
      <c r="D26" s="7">
        <v>28</v>
      </c>
      <c r="E26" s="7">
        <v>1</v>
      </c>
      <c r="F26" s="7">
        <v>13</v>
      </c>
      <c r="G26" s="7">
        <v>0</v>
      </c>
      <c r="H26" s="9" t="s">
        <v>226</v>
      </c>
      <c r="I26" s="7"/>
      <c r="J26" s="9">
        <v>189</v>
      </c>
      <c r="K26" s="9">
        <v>216</v>
      </c>
      <c r="L26" s="9">
        <v>189</v>
      </c>
      <c r="M26" s="9">
        <v>198</v>
      </c>
      <c r="N26" s="9">
        <v>225</v>
      </c>
      <c r="O26" s="9">
        <v>216</v>
      </c>
      <c r="P26" s="9">
        <v>243</v>
      </c>
      <c r="Q26" s="9">
        <v>211.5</v>
      </c>
      <c r="R26" s="10">
        <f t="shared" si="0"/>
        <v>1687.5</v>
      </c>
    </row>
    <row r="27" spans="1:18" ht="20.100000000000001" customHeight="1" x14ac:dyDescent="0.25">
      <c r="A27" s="5">
        <v>26</v>
      </c>
      <c r="B27" s="6" t="s">
        <v>52</v>
      </c>
      <c r="C27" s="5" t="s">
        <v>51</v>
      </c>
      <c r="D27" s="7">
        <v>18</v>
      </c>
      <c r="E27" s="7">
        <v>1</v>
      </c>
      <c r="F27" s="7">
        <v>21</v>
      </c>
      <c r="G27" s="7">
        <v>0</v>
      </c>
      <c r="H27" s="9" t="s">
        <v>226</v>
      </c>
      <c r="I27" s="7"/>
      <c r="J27" s="9">
        <v>225</v>
      </c>
      <c r="K27" s="9">
        <v>166.5</v>
      </c>
      <c r="L27" s="9">
        <v>207</v>
      </c>
      <c r="M27" s="9">
        <v>234</v>
      </c>
      <c r="N27" s="9">
        <v>211.5</v>
      </c>
      <c r="O27" s="9">
        <v>198</v>
      </c>
      <c r="P27" s="9">
        <v>189</v>
      </c>
      <c r="Q27" s="9">
        <v>198</v>
      </c>
      <c r="R27" s="10">
        <f t="shared" si="0"/>
        <v>1629</v>
      </c>
    </row>
    <row r="28" spans="1:18" ht="20.100000000000001" customHeight="1" x14ac:dyDescent="0.25">
      <c r="A28" s="5">
        <v>27</v>
      </c>
      <c r="B28" s="6" t="s">
        <v>54</v>
      </c>
      <c r="C28" s="5" t="s">
        <v>53</v>
      </c>
      <c r="D28" s="7">
        <v>0</v>
      </c>
      <c r="E28" s="7">
        <v>0</v>
      </c>
      <c r="F28" s="7">
        <v>23</v>
      </c>
      <c r="G28" s="7">
        <v>0</v>
      </c>
      <c r="H28" s="9" t="s">
        <v>226</v>
      </c>
      <c r="I28" s="7"/>
      <c r="J28" s="9">
        <v>216</v>
      </c>
      <c r="K28" s="9">
        <v>216</v>
      </c>
      <c r="L28" s="9">
        <v>216</v>
      </c>
      <c r="M28" s="9">
        <v>171</v>
      </c>
      <c r="N28" s="9">
        <v>162</v>
      </c>
      <c r="O28" s="9">
        <v>126</v>
      </c>
      <c r="P28" s="9">
        <v>234</v>
      </c>
      <c r="Q28" s="9">
        <v>225</v>
      </c>
      <c r="R28" s="10">
        <f t="shared" si="0"/>
        <v>1566</v>
      </c>
    </row>
    <row r="29" spans="1:18" ht="20.100000000000001" customHeight="1" x14ac:dyDescent="0.25">
      <c r="A29" s="5">
        <v>28</v>
      </c>
      <c r="B29" s="6" t="s">
        <v>56</v>
      </c>
      <c r="C29" s="5" t="s">
        <v>55</v>
      </c>
      <c r="D29" s="7">
        <v>13</v>
      </c>
      <c r="E29" s="7">
        <v>2</v>
      </c>
      <c r="F29" s="7">
        <v>23</v>
      </c>
      <c r="G29" s="7">
        <v>0</v>
      </c>
      <c r="H29" s="9" t="s">
        <v>226</v>
      </c>
      <c r="I29" s="7"/>
      <c r="J29" s="9">
        <v>225</v>
      </c>
      <c r="K29" s="9">
        <v>162</v>
      </c>
      <c r="L29" s="9">
        <v>234</v>
      </c>
      <c r="M29" s="9">
        <v>225</v>
      </c>
      <c r="N29" s="9">
        <v>225</v>
      </c>
      <c r="O29" s="9">
        <v>207</v>
      </c>
      <c r="P29" s="9">
        <v>234</v>
      </c>
      <c r="Q29" s="9">
        <v>211.5</v>
      </c>
      <c r="R29" s="10">
        <f t="shared" si="0"/>
        <v>1723.5</v>
      </c>
    </row>
    <row r="30" spans="1:18" ht="20.100000000000001" customHeight="1" x14ac:dyDescent="0.25">
      <c r="A30" s="5">
        <v>29</v>
      </c>
      <c r="B30" s="6" t="s">
        <v>58</v>
      </c>
      <c r="C30" s="5" t="s">
        <v>57</v>
      </c>
      <c r="D30" s="7">
        <v>4</v>
      </c>
      <c r="E30" s="7">
        <v>2</v>
      </c>
      <c r="F30" s="7">
        <v>32</v>
      </c>
      <c r="G30" s="7">
        <v>16</v>
      </c>
      <c r="H30" s="8">
        <v>42522</v>
      </c>
      <c r="I30" s="7"/>
      <c r="J30" s="9">
        <v>234</v>
      </c>
      <c r="K30" s="9">
        <v>162</v>
      </c>
      <c r="L30" s="9">
        <v>117</v>
      </c>
      <c r="M30" s="9">
        <v>234</v>
      </c>
      <c r="N30" s="9">
        <v>220.5</v>
      </c>
      <c r="O30" s="9">
        <v>220.5</v>
      </c>
      <c r="P30" s="9">
        <v>220.5</v>
      </c>
      <c r="Q30" s="9">
        <v>193.5</v>
      </c>
      <c r="R30" s="10">
        <f t="shared" si="0"/>
        <v>1602</v>
      </c>
    </row>
    <row r="31" spans="1:18" ht="20.100000000000001" customHeight="1" x14ac:dyDescent="0.25">
      <c r="A31" s="5">
        <v>30</v>
      </c>
      <c r="B31" s="6" t="s">
        <v>60</v>
      </c>
      <c r="C31" s="5" t="s">
        <v>59</v>
      </c>
      <c r="D31" s="7">
        <v>40</v>
      </c>
      <c r="E31" s="7">
        <v>0</v>
      </c>
      <c r="F31" s="7">
        <v>47</v>
      </c>
      <c r="G31" s="7">
        <v>0</v>
      </c>
      <c r="H31" s="9" t="s">
        <v>226</v>
      </c>
      <c r="I31" s="7"/>
      <c r="J31" s="9">
        <v>207</v>
      </c>
      <c r="K31" s="9">
        <v>207</v>
      </c>
      <c r="L31" s="9">
        <v>225</v>
      </c>
      <c r="M31" s="9">
        <v>216</v>
      </c>
      <c r="N31" s="9">
        <v>198</v>
      </c>
      <c r="O31" s="9">
        <v>207</v>
      </c>
      <c r="P31" s="9">
        <v>225</v>
      </c>
      <c r="Q31" s="9">
        <v>216</v>
      </c>
      <c r="R31" s="10">
        <f t="shared" si="0"/>
        <v>1701</v>
      </c>
    </row>
    <row r="32" spans="1:18" ht="20.100000000000001" customHeight="1" x14ac:dyDescent="0.25">
      <c r="A32" s="5">
        <v>31</v>
      </c>
      <c r="B32" s="6" t="s">
        <v>62</v>
      </c>
      <c r="C32" s="5" t="s">
        <v>61</v>
      </c>
      <c r="D32" s="7">
        <v>5</v>
      </c>
      <c r="E32" s="7">
        <v>3</v>
      </c>
      <c r="F32" s="7">
        <v>17</v>
      </c>
      <c r="G32" s="7">
        <v>4</v>
      </c>
      <c r="H32" s="9" t="s">
        <v>226</v>
      </c>
      <c r="I32" s="7"/>
      <c r="J32" s="9">
        <v>207</v>
      </c>
      <c r="K32" s="9">
        <v>175.5</v>
      </c>
      <c r="L32" s="9">
        <v>207</v>
      </c>
      <c r="M32" s="9">
        <v>225</v>
      </c>
      <c r="N32" s="9">
        <v>180</v>
      </c>
      <c r="O32" s="9">
        <v>184.5</v>
      </c>
      <c r="P32" s="9">
        <v>216</v>
      </c>
      <c r="Q32" s="9">
        <v>193.5</v>
      </c>
      <c r="R32" s="10">
        <f t="shared" si="0"/>
        <v>1588.5</v>
      </c>
    </row>
    <row r="33" spans="1:18" ht="20.100000000000001" customHeight="1" x14ac:dyDescent="0.25">
      <c r="A33" s="5">
        <v>32</v>
      </c>
      <c r="B33" s="6" t="s">
        <v>64</v>
      </c>
      <c r="C33" s="5" t="s">
        <v>63</v>
      </c>
      <c r="D33" s="7">
        <v>25</v>
      </c>
      <c r="E33" s="7">
        <v>0</v>
      </c>
      <c r="F33" s="7">
        <v>15</v>
      </c>
      <c r="G33" s="7">
        <v>0</v>
      </c>
      <c r="H33" s="8">
        <v>42522</v>
      </c>
      <c r="I33" s="7"/>
      <c r="J33" s="9">
        <v>220.5</v>
      </c>
      <c r="K33" s="9">
        <v>207</v>
      </c>
      <c r="L33" s="9">
        <v>207</v>
      </c>
      <c r="M33" s="9">
        <v>162</v>
      </c>
      <c r="N33" s="9">
        <v>229.5</v>
      </c>
      <c r="O33" s="9">
        <v>225</v>
      </c>
      <c r="P33" s="9">
        <v>234</v>
      </c>
      <c r="Q33" s="9">
        <v>211.5</v>
      </c>
      <c r="R33" s="10">
        <f t="shared" si="0"/>
        <v>1696.5</v>
      </c>
    </row>
    <row r="34" spans="1:18" ht="20.100000000000001" customHeight="1" x14ac:dyDescent="0.25">
      <c r="A34" s="5">
        <v>33</v>
      </c>
      <c r="B34" s="6" t="s">
        <v>66</v>
      </c>
      <c r="C34" s="5" t="s">
        <v>65</v>
      </c>
      <c r="D34" s="7">
        <v>11</v>
      </c>
      <c r="E34" s="7">
        <v>1</v>
      </c>
      <c r="F34" s="7">
        <v>26</v>
      </c>
      <c r="G34" s="7">
        <v>0</v>
      </c>
      <c r="H34" s="9" t="s">
        <v>226</v>
      </c>
      <c r="I34" s="7"/>
      <c r="J34" s="9">
        <v>225</v>
      </c>
      <c r="K34" s="9">
        <v>216</v>
      </c>
      <c r="L34" s="9">
        <v>216</v>
      </c>
      <c r="M34" s="9">
        <v>225</v>
      </c>
      <c r="N34" s="9">
        <v>189</v>
      </c>
      <c r="O34" s="9">
        <v>225</v>
      </c>
      <c r="P34" s="9">
        <v>234</v>
      </c>
      <c r="Q34" s="9">
        <v>207</v>
      </c>
      <c r="R34" s="10">
        <f t="shared" si="0"/>
        <v>1737</v>
      </c>
    </row>
    <row r="35" spans="1:18" ht="20.100000000000001" customHeight="1" x14ac:dyDescent="0.25">
      <c r="A35" s="5">
        <v>34</v>
      </c>
      <c r="B35" s="6" t="s">
        <v>68</v>
      </c>
      <c r="C35" s="5" t="s">
        <v>67</v>
      </c>
      <c r="D35" s="7">
        <v>5</v>
      </c>
      <c r="E35" s="7">
        <v>2</v>
      </c>
      <c r="F35" s="7">
        <v>14</v>
      </c>
      <c r="G35" s="7">
        <v>14</v>
      </c>
      <c r="H35" s="9" t="s">
        <v>226</v>
      </c>
      <c r="I35" s="7"/>
      <c r="J35" s="9">
        <v>220.5</v>
      </c>
      <c r="K35" s="9">
        <v>180</v>
      </c>
      <c r="L35" s="9">
        <v>198</v>
      </c>
      <c r="M35" s="9">
        <v>189</v>
      </c>
      <c r="N35" s="9">
        <v>234</v>
      </c>
      <c r="O35" s="9">
        <v>180</v>
      </c>
      <c r="P35" s="9">
        <v>238.5</v>
      </c>
      <c r="Q35" s="9">
        <v>207</v>
      </c>
      <c r="R35" s="10">
        <f t="shared" si="0"/>
        <v>1647</v>
      </c>
    </row>
    <row r="36" spans="1:18" ht="20.100000000000001" customHeight="1" x14ac:dyDescent="0.25">
      <c r="A36" s="5">
        <v>35</v>
      </c>
      <c r="B36" s="6" t="s">
        <v>70</v>
      </c>
      <c r="C36" s="5" t="s">
        <v>69</v>
      </c>
      <c r="D36" s="7">
        <v>17</v>
      </c>
      <c r="E36" s="7">
        <v>1</v>
      </c>
      <c r="F36" s="7">
        <v>36</v>
      </c>
      <c r="G36" s="7">
        <v>12</v>
      </c>
      <c r="H36" s="9" t="s">
        <v>226</v>
      </c>
      <c r="I36" s="7"/>
      <c r="J36" s="9">
        <v>220.5</v>
      </c>
      <c r="K36" s="9">
        <v>189</v>
      </c>
      <c r="L36" s="9">
        <v>189</v>
      </c>
      <c r="M36" s="9">
        <v>225</v>
      </c>
      <c r="N36" s="9">
        <v>225</v>
      </c>
      <c r="O36" s="9">
        <v>216</v>
      </c>
      <c r="P36" s="9">
        <v>211.5</v>
      </c>
      <c r="Q36" s="9">
        <v>198</v>
      </c>
      <c r="R36" s="10">
        <f t="shared" si="0"/>
        <v>1674</v>
      </c>
    </row>
    <row r="37" spans="1:18" ht="20.100000000000001" customHeight="1" x14ac:dyDescent="0.25">
      <c r="A37" s="5">
        <v>36</v>
      </c>
      <c r="B37" s="6" t="s">
        <v>72</v>
      </c>
      <c r="C37" s="5" t="s">
        <v>71</v>
      </c>
      <c r="D37" s="7">
        <v>16</v>
      </c>
      <c r="E37" s="7">
        <v>2</v>
      </c>
      <c r="F37" s="7">
        <v>22</v>
      </c>
      <c r="G37" s="7">
        <v>0</v>
      </c>
      <c r="H37" s="8">
        <v>42522</v>
      </c>
      <c r="I37" s="7"/>
      <c r="J37" s="9">
        <v>202.5</v>
      </c>
      <c r="K37" s="9">
        <v>198</v>
      </c>
      <c r="L37" s="9">
        <v>234</v>
      </c>
      <c r="M37" s="9">
        <v>207</v>
      </c>
      <c r="N37" s="9">
        <v>229.5</v>
      </c>
      <c r="O37" s="9">
        <v>207</v>
      </c>
      <c r="P37" s="9">
        <v>234</v>
      </c>
      <c r="Q37" s="9">
        <v>211.5</v>
      </c>
      <c r="R37" s="10">
        <f t="shared" si="0"/>
        <v>1723.5</v>
      </c>
    </row>
    <row r="38" spans="1:18" ht="20.100000000000001" customHeight="1" x14ac:dyDescent="0.25">
      <c r="A38" s="5">
        <v>37</v>
      </c>
      <c r="B38" s="6" t="s">
        <v>74</v>
      </c>
      <c r="C38" s="5" t="s">
        <v>73</v>
      </c>
      <c r="D38" s="7">
        <v>5</v>
      </c>
      <c r="E38" s="7">
        <v>2</v>
      </c>
      <c r="F38" s="7">
        <v>33</v>
      </c>
      <c r="G38" s="7">
        <v>14</v>
      </c>
      <c r="H38" s="9" t="s">
        <v>226</v>
      </c>
      <c r="I38" s="7"/>
      <c r="J38" s="9">
        <v>220.5</v>
      </c>
      <c r="K38" s="9">
        <v>198</v>
      </c>
      <c r="L38" s="9">
        <v>198</v>
      </c>
      <c r="M38" s="9">
        <v>207</v>
      </c>
      <c r="N38" s="9">
        <v>202.5</v>
      </c>
      <c r="O38" s="9">
        <v>207</v>
      </c>
      <c r="P38" s="9">
        <v>202.5</v>
      </c>
      <c r="Q38" s="9">
        <v>207</v>
      </c>
      <c r="R38" s="10">
        <f t="shared" si="0"/>
        <v>1642.5</v>
      </c>
    </row>
    <row r="39" spans="1:18" ht="20.100000000000001" customHeight="1" x14ac:dyDescent="0.25">
      <c r="A39" s="5">
        <v>38</v>
      </c>
      <c r="B39" s="6" t="s">
        <v>76</v>
      </c>
      <c r="C39" s="5" t="s">
        <v>75</v>
      </c>
      <c r="D39" s="7">
        <v>5</v>
      </c>
      <c r="E39" s="7">
        <v>3</v>
      </c>
      <c r="F39" s="7">
        <v>28</v>
      </c>
      <c r="G39" s="7">
        <v>8</v>
      </c>
      <c r="H39" s="8">
        <v>42522</v>
      </c>
      <c r="I39" s="7"/>
      <c r="J39" s="9">
        <v>220.5</v>
      </c>
      <c r="K39" s="9">
        <v>184.5</v>
      </c>
      <c r="L39" s="9">
        <v>207</v>
      </c>
      <c r="M39" s="9">
        <v>198</v>
      </c>
      <c r="N39" s="9">
        <v>234</v>
      </c>
      <c r="O39" s="9">
        <v>166.5</v>
      </c>
      <c r="P39" s="9">
        <v>229.5</v>
      </c>
      <c r="Q39" s="9">
        <v>198</v>
      </c>
      <c r="R39" s="10">
        <f t="shared" si="0"/>
        <v>1638</v>
      </c>
    </row>
    <row r="40" spans="1:18" ht="20.100000000000001" customHeight="1" x14ac:dyDescent="0.25">
      <c r="A40" s="5">
        <v>39</v>
      </c>
      <c r="B40" s="6" t="s">
        <v>78</v>
      </c>
      <c r="C40" s="5" t="s">
        <v>77</v>
      </c>
      <c r="D40" s="7">
        <v>15</v>
      </c>
      <c r="E40" s="7">
        <v>1</v>
      </c>
      <c r="F40" s="7">
        <v>30</v>
      </c>
      <c r="G40" s="7">
        <v>14</v>
      </c>
      <c r="H40" s="8">
        <v>42522</v>
      </c>
      <c r="I40" s="7"/>
      <c r="J40" s="9">
        <v>234</v>
      </c>
      <c r="K40" s="9">
        <v>175.5</v>
      </c>
      <c r="L40" s="9">
        <v>220.5</v>
      </c>
      <c r="M40" s="9">
        <v>216</v>
      </c>
      <c r="N40" s="9">
        <v>216</v>
      </c>
      <c r="O40" s="9">
        <v>202.5</v>
      </c>
      <c r="P40" s="9">
        <v>216</v>
      </c>
      <c r="Q40" s="9">
        <v>166.5</v>
      </c>
      <c r="R40" s="10">
        <f t="shared" si="0"/>
        <v>1647</v>
      </c>
    </row>
    <row r="41" spans="1:18" ht="20.100000000000001" customHeight="1" x14ac:dyDescent="0.25">
      <c r="A41" s="5">
        <v>40</v>
      </c>
      <c r="B41" s="6" t="s">
        <v>80</v>
      </c>
      <c r="C41" s="5" t="s">
        <v>79</v>
      </c>
      <c r="D41" s="7">
        <v>18</v>
      </c>
      <c r="E41" s="7">
        <v>1</v>
      </c>
      <c r="F41" s="7">
        <v>12</v>
      </c>
      <c r="G41" s="7">
        <v>0</v>
      </c>
      <c r="H41" s="9" t="s">
        <v>226</v>
      </c>
      <c r="I41" s="7"/>
      <c r="J41" s="9">
        <v>220.5</v>
      </c>
      <c r="K41" s="9">
        <v>193.5</v>
      </c>
      <c r="L41" s="9">
        <v>216</v>
      </c>
      <c r="M41" s="9">
        <v>207</v>
      </c>
      <c r="N41" s="9">
        <v>202.5</v>
      </c>
      <c r="O41" s="9">
        <v>207</v>
      </c>
      <c r="P41" s="9">
        <v>243</v>
      </c>
      <c r="Q41" s="9">
        <v>216</v>
      </c>
      <c r="R41" s="10">
        <f t="shared" si="0"/>
        <v>1705.5</v>
      </c>
    </row>
    <row r="42" spans="1:18" ht="20.100000000000001" customHeight="1" x14ac:dyDescent="0.25">
      <c r="A42" s="5">
        <v>41</v>
      </c>
      <c r="B42" s="6" t="s">
        <v>82</v>
      </c>
      <c r="C42" s="5" t="s">
        <v>81</v>
      </c>
      <c r="D42" s="7">
        <v>7</v>
      </c>
      <c r="E42" s="7">
        <v>0</v>
      </c>
      <c r="F42" s="7">
        <v>14</v>
      </c>
      <c r="G42" s="7">
        <v>8</v>
      </c>
      <c r="H42" s="8">
        <v>42278</v>
      </c>
      <c r="I42" s="7"/>
      <c r="J42" s="9">
        <v>234</v>
      </c>
      <c r="K42" s="9">
        <v>193.5</v>
      </c>
      <c r="L42" s="9">
        <v>216</v>
      </c>
      <c r="M42" s="9">
        <v>216</v>
      </c>
      <c r="N42" s="9">
        <v>225</v>
      </c>
      <c r="O42" s="9">
        <v>189</v>
      </c>
      <c r="P42" s="9">
        <v>243</v>
      </c>
      <c r="Q42" s="9">
        <v>189</v>
      </c>
      <c r="R42" s="10">
        <f t="shared" si="0"/>
        <v>1705.5</v>
      </c>
    </row>
    <row r="43" spans="1:18" ht="20.100000000000001" customHeight="1" x14ac:dyDescent="0.25">
      <c r="A43" s="5">
        <v>42</v>
      </c>
      <c r="B43" s="6" t="s">
        <v>84</v>
      </c>
      <c r="C43" s="5" t="s">
        <v>83</v>
      </c>
      <c r="D43" s="7">
        <v>20</v>
      </c>
      <c r="E43" s="7">
        <v>2</v>
      </c>
      <c r="F43" s="7">
        <v>50</v>
      </c>
      <c r="G43" s="7">
        <v>14</v>
      </c>
      <c r="H43" s="9" t="s">
        <v>226</v>
      </c>
      <c r="I43" s="7"/>
      <c r="J43" s="9">
        <v>112.5</v>
      </c>
      <c r="K43" s="9">
        <v>207</v>
      </c>
      <c r="L43" s="9">
        <v>216</v>
      </c>
      <c r="M43" s="9">
        <v>216</v>
      </c>
      <c r="N43" s="9">
        <v>216</v>
      </c>
      <c r="O43" s="9">
        <v>207</v>
      </c>
      <c r="P43" s="9">
        <v>234</v>
      </c>
      <c r="Q43" s="9">
        <v>207</v>
      </c>
      <c r="R43" s="10">
        <f t="shared" si="0"/>
        <v>1615.5</v>
      </c>
    </row>
    <row r="44" spans="1:18" ht="20.100000000000001" customHeight="1" x14ac:dyDescent="0.25">
      <c r="A44" s="5">
        <v>43</v>
      </c>
      <c r="B44" s="6" t="s">
        <v>86</v>
      </c>
      <c r="C44" s="5" t="s">
        <v>85</v>
      </c>
      <c r="D44" s="7">
        <v>3</v>
      </c>
      <c r="E44" s="7">
        <v>3</v>
      </c>
      <c r="F44" s="7">
        <v>26</v>
      </c>
      <c r="G44" s="7">
        <v>0</v>
      </c>
      <c r="H44" s="8">
        <v>42522</v>
      </c>
      <c r="I44" s="7"/>
      <c r="J44" s="9">
        <v>189</v>
      </c>
      <c r="K44" s="9">
        <v>198</v>
      </c>
      <c r="L44" s="9">
        <v>216</v>
      </c>
      <c r="M44" s="9">
        <v>216</v>
      </c>
      <c r="N44" s="9">
        <v>234</v>
      </c>
      <c r="O44" s="9">
        <v>216</v>
      </c>
      <c r="P44" s="9">
        <v>234</v>
      </c>
      <c r="Q44" s="9">
        <v>207</v>
      </c>
      <c r="R44" s="10">
        <f t="shared" si="0"/>
        <v>1710</v>
      </c>
    </row>
    <row r="45" spans="1:18" ht="20.100000000000001" customHeight="1" x14ac:dyDescent="0.25">
      <c r="A45" s="5">
        <v>44</v>
      </c>
      <c r="B45" s="6" t="s">
        <v>88</v>
      </c>
      <c r="C45" s="5" t="s">
        <v>87</v>
      </c>
      <c r="D45" s="7">
        <v>4</v>
      </c>
      <c r="E45" s="7">
        <v>0</v>
      </c>
      <c r="F45" s="7">
        <v>13</v>
      </c>
      <c r="G45" s="7">
        <v>14</v>
      </c>
      <c r="H45" s="8">
        <v>42522</v>
      </c>
      <c r="I45" s="7"/>
      <c r="J45" s="9">
        <v>234</v>
      </c>
      <c r="K45" s="9">
        <v>193.5</v>
      </c>
      <c r="L45" s="9">
        <v>171</v>
      </c>
      <c r="M45" s="9">
        <v>225</v>
      </c>
      <c r="N45" s="9">
        <v>225</v>
      </c>
      <c r="O45" s="9">
        <v>211.5</v>
      </c>
      <c r="P45" s="9">
        <v>171</v>
      </c>
      <c r="Q45" s="9">
        <v>202.5</v>
      </c>
      <c r="R45" s="10">
        <f t="shared" si="0"/>
        <v>1633.5</v>
      </c>
    </row>
    <row r="46" spans="1:18" ht="20.100000000000001" customHeight="1" x14ac:dyDescent="0.25">
      <c r="A46" s="5">
        <v>45</v>
      </c>
      <c r="B46" s="13" t="s">
        <v>90</v>
      </c>
      <c r="C46" s="12" t="s">
        <v>89</v>
      </c>
      <c r="D46" s="7">
        <v>40</v>
      </c>
      <c r="E46" s="7">
        <v>2</v>
      </c>
      <c r="F46" s="7">
        <v>28</v>
      </c>
      <c r="G46" s="7">
        <v>4</v>
      </c>
      <c r="H46" s="9" t="s">
        <v>226</v>
      </c>
      <c r="I46" s="7"/>
      <c r="J46" s="9">
        <v>225</v>
      </c>
      <c r="K46" s="9">
        <v>207</v>
      </c>
      <c r="L46" s="9">
        <v>220.5</v>
      </c>
      <c r="M46" s="9">
        <v>207</v>
      </c>
      <c r="N46" s="9">
        <v>216</v>
      </c>
      <c r="O46" s="9">
        <v>225</v>
      </c>
      <c r="P46" s="9">
        <v>216</v>
      </c>
      <c r="Q46" s="9">
        <v>216</v>
      </c>
      <c r="R46" s="10">
        <f t="shared" si="0"/>
        <v>1732.5</v>
      </c>
    </row>
    <row r="47" spans="1:18" ht="20.100000000000001" customHeight="1" x14ac:dyDescent="0.25">
      <c r="A47" s="5">
        <v>46</v>
      </c>
      <c r="B47" s="13" t="s">
        <v>92</v>
      </c>
      <c r="C47" s="12" t="s">
        <v>91</v>
      </c>
      <c r="D47" s="7">
        <v>35</v>
      </c>
      <c r="E47" s="7">
        <v>4</v>
      </c>
      <c r="F47" s="7">
        <v>29</v>
      </c>
      <c r="G47" s="7">
        <v>0</v>
      </c>
      <c r="H47" s="8">
        <v>42522</v>
      </c>
      <c r="I47" s="7"/>
      <c r="J47" s="9">
        <v>207</v>
      </c>
      <c r="K47" s="9">
        <v>207</v>
      </c>
      <c r="L47" s="9">
        <v>225</v>
      </c>
      <c r="M47" s="9">
        <v>225</v>
      </c>
      <c r="N47" s="9">
        <v>225</v>
      </c>
      <c r="O47" s="9">
        <v>225</v>
      </c>
      <c r="P47" s="9">
        <v>225</v>
      </c>
      <c r="Q47" s="9">
        <v>216</v>
      </c>
      <c r="R47" s="10">
        <f t="shared" si="0"/>
        <v>1755</v>
      </c>
    </row>
    <row r="48" spans="1:18" ht="20.100000000000001" customHeight="1" x14ac:dyDescent="0.25">
      <c r="A48" s="5">
        <v>47</v>
      </c>
      <c r="B48" s="13" t="s">
        <v>94</v>
      </c>
      <c r="C48" s="12" t="s">
        <v>93</v>
      </c>
      <c r="D48" s="7">
        <v>13</v>
      </c>
      <c r="E48" s="7">
        <v>1</v>
      </c>
      <c r="F48" s="7">
        <v>74</v>
      </c>
      <c r="G48" s="7">
        <v>4</v>
      </c>
      <c r="H48" s="9" t="s">
        <v>226</v>
      </c>
      <c r="I48" s="7"/>
      <c r="J48" s="9">
        <v>216</v>
      </c>
      <c r="K48" s="9">
        <v>162</v>
      </c>
      <c r="L48" s="9">
        <v>225</v>
      </c>
      <c r="M48" s="9">
        <v>220.5</v>
      </c>
      <c r="N48" s="9">
        <v>58.5</v>
      </c>
      <c r="O48" s="9">
        <v>225</v>
      </c>
      <c r="P48" s="9">
        <v>180</v>
      </c>
      <c r="Q48" s="9">
        <v>207</v>
      </c>
      <c r="R48" s="10">
        <f t="shared" si="0"/>
        <v>1494</v>
      </c>
    </row>
    <row r="49" spans="1:18" ht="20.100000000000001" customHeight="1" x14ac:dyDescent="0.25">
      <c r="A49" s="5">
        <v>48</v>
      </c>
      <c r="B49" s="13" t="s">
        <v>96</v>
      </c>
      <c r="C49" s="12" t="s">
        <v>95</v>
      </c>
      <c r="D49" s="7">
        <v>25</v>
      </c>
      <c r="E49" s="7">
        <v>5</v>
      </c>
      <c r="F49" s="7">
        <v>20</v>
      </c>
      <c r="G49" s="7">
        <v>0</v>
      </c>
      <c r="H49" s="9" t="s">
        <v>226</v>
      </c>
      <c r="I49" s="7"/>
      <c r="J49" s="9">
        <v>220.5</v>
      </c>
      <c r="K49" s="9">
        <v>175.5</v>
      </c>
      <c r="L49" s="9">
        <v>216</v>
      </c>
      <c r="M49" s="9">
        <v>216</v>
      </c>
      <c r="N49" s="9">
        <v>211.5</v>
      </c>
      <c r="O49" s="9">
        <v>211.5</v>
      </c>
      <c r="P49" s="9">
        <v>220.5</v>
      </c>
      <c r="Q49" s="9">
        <v>207</v>
      </c>
      <c r="R49" s="10">
        <f t="shared" si="0"/>
        <v>1678.5</v>
      </c>
    </row>
    <row r="50" spans="1:18" ht="20.100000000000001" customHeight="1" x14ac:dyDescent="0.25">
      <c r="A50" s="5">
        <v>49</v>
      </c>
      <c r="B50" s="13" t="s">
        <v>98</v>
      </c>
      <c r="C50" s="12" t="s">
        <v>97</v>
      </c>
      <c r="D50" s="7">
        <v>23</v>
      </c>
      <c r="E50" s="7">
        <v>0</v>
      </c>
      <c r="F50" s="7">
        <v>122</v>
      </c>
      <c r="G50" s="7">
        <v>0</v>
      </c>
      <c r="H50" s="9" t="s">
        <v>226</v>
      </c>
      <c r="I50" s="7"/>
      <c r="J50" s="9">
        <v>0</v>
      </c>
      <c r="K50" s="9">
        <v>36</v>
      </c>
      <c r="L50" s="9">
        <v>220.5</v>
      </c>
      <c r="M50" s="9">
        <v>220.5</v>
      </c>
      <c r="N50" s="9">
        <v>220.5</v>
      </c>
      <c r="O50" s="9">
        <v>216</v>
      </c>
      <c r="P50" s="9">
        <v>229.5</v>
      </c>
      <c r="Q50" s="9">
        <v>193.5</v>
      </c>
      <c r="R50" s="10">
        <f t="shared" si="0"/>
        <v>1336.5</v>
      </c>
    </row>
    <row r="51" spans="1:18" ht="20.100000000000001" customHeight="1" x14ac:dyDescent="0.25">
      <c r="A51" s="5">
        <v>50</v>
      </c>
      <c r="B51" s="13" t="s">
        <v>100</v>
      </c>
      <c r="C51" s="12" t="s">
        <v>99</v>
      </c>
      <c r="D51" s="7">
        <v>8</v>
      </c>
      <c r="E51" s="7">
        <v>0</v>
      </c>
      <c r="F51" s="7">
        <v>26</v>
      </c>
      <c r="G51" s="7">
        <v>16</v>
      </c>
      <c r="H51" s="9" t="s">
        <v>226</v>
      </c>
      <c r="I51" s="7"/>
      <c r="J51" s="9">
        <v>207</v>
      </c>
      <c r="K51" s="9">
        <v>198</v>
      </c>
      <c r="L51" s="9">
        <v>189</v>
      </c>
      <c r="M51" s="9">
        <v>189</v>
      </c>
      <c r="N51" s="9">
        <v>171</v>
      </c>
      <c r="O51" s="9">
        <v>211.5</v>
      </c>
      <c r="P51" s="9">
        <v>211.5</v>
      </c>
      <c r="Q51" s="9">
        <v>180</v>
      </c>
      <c r="R51" s="10">
        <f t="shared" si="0"/>
        <v>1557</v>
      </c>
    </row>
    <row r="52" spans="1:18" ht="20.100000000000001" customHeight="1" x14ac:dyDescent="0.25">
      <c r="A52" s="5">
        <v>51</v>
      </c>
      <c r="B52" s="13" t="s">
        <v>102</v>
      </c>
      <c r="C52" s="12" t="s">
        <v>101</v>
      </c>
      <c r="D52" s="7">
        <v>17</v>
      </c>
      <c r="E52" s="7">
        <v>5</v>
      </c>
      <c r="F52" s="7">
        <v>18</v>
      </c>
      <c r="G52" s="7">
        <v>6</v>
      </c>
      <c r="H52" s="9" t="s">
        <v>226</v>
      </c>
      <c r="I52" s="7"/>
      <c r="J52" s="9">
        <v>216</v>
      </c>
      <c r="K52" s="9">
        <v>216</v>
      </c>
      <c r="L52" s="9">
        <v>234</v>
      </c>
      <c r="M52" s="9">
        <v>189</v>
      </c>
      <c r="N52" s="9">
        <v>234</v>
      </c>
      <c r="O52" s="9">
        <v>234</v>
      </c>
      <c r="P52" s="9">
        <v>229.5</v>
      </c>
      <c r="Q52" s="9">
        <v>225</v>
      </c>
      <c r="R52" s="10">
        <f t="shared" si="0"/>
        <v>1777.5</v>
      </c>
    </row>
    <row r="53" spans="1:18" ht="20.100000000000001" customHeight="1" x14ac:dyDescent="0.25">
      <c r="A53" s="5">
        <v>52</v>
      </c>
      <c r="B53" s="13" t="s">
        <v>104</v>
      </c>
      <c r="C53" s="12" t="s">
        <v>103</v>
      </c>
      <c r="D53" s="7">
        <v>15</v>
      </c>
      <c r="E53" s="7">
        <v>6</v>
      </c>
      <c r="F53" s="7">
        <v>9</v>
      </c>
      <c r="G53" s="7">
        <v>12</v>
      </c>
      <c r="H53" s="9" t="s">
        <v>226</v>
      </c>
      <c r="I53" s="7"/>
      <c r="J53" s="9">
        <v>238.5</v>
      </c>
      <c r="K53" s="9">
        <v>216</v>
      </c>
      <c r="L53" s="9">
        <v>225</v>
      </c>
      <c r="M53" s="9">
        <v>229.5</v>
      </c>
      <c r="N53" s="9">
        <v>207</v>
      </c>
      <c r="O53" s="9">
        <v>225</v>
      </c>
      <c r="P53" s="9">
        <v>243</v>
      </c>
      <c r="Q53" s="9">
        <v>207</v>
      </c>
      <c r="R53" s="10">
        <f t="shared" si="0"/>
        <v>1791</v>
      </c>
    </row>
    <row r="54" spans="1:18" ht="20.100000000000001" customHeight="1" x14ac:dyDescent="0.25">
      <c r="A54" s="5">
        <v>53</v>
      </c>
      <c r="B54" s="13" t="s">
        <v>106</v>
      </c>
      <c r="C54" s="12" t="s">
        <v>105</v>
      </c>
      <c r="D54" s="7">
        <v>42</v>
      </c>
      <c r="E54" s="7">
        <v>3</v>
      </c>
      <c r="F54" s="7">
        <v>0</v>
      </c>
      <c r="G54" s="7">
        <v>8</v>
      </c>
      <c r="H54" s="8">
        <v>42522</v>
      </c>
      <c r="I54" s="7"/>
      <c r="J54" s="9">
        <v>207</v>
      </c>
      <c r="K54" s="9">
        <v>216</v>
      </c>
      <c r="L54" s="9">
        <v>207</v>
      </c>
      <c r="M54" s="9">
        <v>211.5</v>
      </c>
      <c r="N54" s="9">
        <v>229.5</v>
      </c>
      <c r="O54" s="9">
        <v>202.5</v>
      </c>
      <c r="P54" s="9">
        <v>207</v>
      </c>
      <c r="Q54" s="9">
        <v>171</v>
      </c>
      <c r="R54" s="10">
        <f t="shared" si="0"/>
        <v>1651.5</v>
      </c>
    </row>
    <row r="55" spans="1:18" ht="20.100000000000001" customHeight="1" x14ac:dyDescent="0.25">
      <c r="A55" s="5">
        <v>54</v>
      </c>
      <c r="B55" s="13" t="s">
        <v>108</v>
      </c>
      <c r="C55" s="12" t="s">
        <v>107</v>
      </c>
      <c r="D55" s="7">
        <v>3</v>
      </c>
      <c r="E55" s="7">
        <v>0</v>
      </c>
      <c r="F55" s="7">
        <v>0</v>
      </c>
      <c r="G55" s="7">
        <v>14</v>
      </c>
      <c r="H55" s="8">
        <v>42522</v>
      </c>
      <c r="I55" s="7"/>
      <c r="J55" s="9">
        <v>238.5</v>
      </c>
      <c r="K55" s="9">
        <v>207</v>
      </c>
      <c r="L55" s="9">
        <v>162</v>
      </c>
      <c r="M55" s="9">
        <v>216</v>
      </c>
      <c r="N55" s="9">
        <v>225</v>
      </c>
      <c r="O55" s="9">
        <v>193.5</v>
      </c>
      <c r="P55" s="9">
        <v>243</v>
      </c>
      <c r="Q55" s="9">
        <v>216</v>
      </c>
      <c r="R55" s="10">
        <f t="shared" si="0"/>
        <v>1701</v>
      </c>
    </row>
    <row r="56" spans="1:18" ht="20.100000000000001" customHeight="1" x14ac:dyDescent="0.25">
      <c r="A56" s="5">
        <v>55</v>
      </c>
      <c r="B56" s="13" t="s">
        <v>110</v>
      </c>
      <c r="C56" s="12" t="s">
        <v>109</v>
      </c>
      <c r="D56" s="7">
        <v>7</v>
      </c>
      <c r="E56" s="7">
        <v>4</v>
      </c>
      <c r="F56" s="7">
        <v>20</v>
      </c>
      <c r="G56" s="7">
        <v>10</v>
      </c>
      <c r="H56" s="9" t="s">
        <v>226</v>
      </c>
      <c r="I56" s="7"/>
      <c r="J56" s="9">
        <v>184.5</v>
      </c>
      <c r="K56" s="9">
        <v>211.5</v>
      </c>
      <c r="L56" s="9">
        <v>216</v>
      </c>
      <c r="M56" s="9">
        <v>220.5</v>
      </c>
      <c r="N56" s="9">
        <v>229.5</v>
      </c>
      <c r="O56" s="9">
        <v>202.5</v>
      </c>
      <c r="P56" s="9">
        <v>216</v>
      </c>
      <c r="Q56" s="9">
        <v>198</v>
      </c>
      <c r="R56" s="10">
        <f t="shared" si="0"/>
        <v>1678.5</v>
      </c>
    </row>
    <row r="57" spans="1:18" ht="20.100000000000001" customHeight="1" x14ac:dyDescent="0.25">
      <c r="A57" s="5">
        <v>56</v>
      </c>
      <c r="B57" s="13" t="s">
        <v>112</v>
      </c>
      <c r="C57" s="12" t="s">
        <v>111</v>
      </c>
      <c r="D57" s="7">
        <v>7</v>
      </c>
      <c r="E57" s="7">
        <v>0</v>
      </c>
      <c r="F57" s="7">
        <v>0</v>
      </c>
      <c r="G57" s="7">
        <v>14</v>
      </c>
      <c r="H57" s="9" t="s">
        <v>226</v>
      </c>
      <c r="I57" s="7"/>
      <c r="J57" s="9">
        <v>180</v>
      </c>
      <c r="K57" s="9">
        <v>202.5</v>
      </c>
      <c r="L57" s="9">
        <v>207</v>
      </c>
      <c r="M57" s="9">
        <v>220.5</v>
      </c>
      <c r="N57" s="9">
        <v>207</v>
      </c>
      <c r="O57" s="9">
        <v>207</v>
      </c>
      <c r="P57" s="9">
        <v>225</v>
      </c>
      <c r="Q57" s="9">
        <v>193.5</v>
      </c>
      <c r="R57" s="10">
        <f t="shared" si="0"/>
        <v>1642.5</v>
      </c>
    </row>
    <row r="58" spans="1:18" ht="20.100000000000001" customHeight="1" x14ac:dyDescent="0.25">
      <c r="A58" s="5">
        <v>57</v>
      </c>
      <c r="B58" s="13" t="s">
        <v>114</v>
      </c>
      <c r="C58" s="12" t="s">
        <v>113</v>
      </c>
      <c r="D58" s="7">
        <v>7</v>
      </c>
      <c r="E58" s="7">
        <v>2</v>
      </c>
      <c r="F58" s="7">
        <v>9</v>
      </c>
      <c r="G58" s="7">
        <v>10</v>
      </c>
      <c r="H58" s="9" t="s">
        <v>226</v>
      </c>
      <c r="I58" s="7"/>
      <c r="J58" s="9">
        <v>220.5</v>
      </c>
      <c r="K58" s="9">
        <v>193.5</v>
      </c>
      <c r="L58" s="9">
        <v>225</v>
      </c>
      <c r="M58" s="9">
        <v>193.5</v>
      </c>
      <c r="N58" s="9">
        <v>207</v>
      </c>
      <c r="O58" s="9">
        <v>198</v>
      </c>
      <c r="P58" s="9">
        <v>207</v>
      </c>
      <c r="Q58" s="9">
        <v>207</v>
      </c>
      <c r="R58" s="10">
        <f t="shared" si="0"/>
        <v>1651.5</v>
      </c>
    </row>
    <row r="59" spans="1:18" ht="20.100000000000001" customHeight="1" x14ac:dyDescent="0.25">
      <c r="A59" s="5">
        <v>58</v>
      </c>
      <c r="B59" s="13" t="s">
        <v>116</v>
      </c>
      <c r="C59" s="12" t="s">
        <v>115</v>
      </c>
      <c r="D59" s="7">
        <v>52</v>
      </c>
      <c r="E59" s="7">
        <v>1</v>
      </c>
      <c r="F59" s="7">
        <v>14</v>
      </c>
      <c r="G59" s="7">
        <v>0</v>
      </c>
      <c r="H59" s="9" t="s">
        <v>226</v>
      </c>
      <c r="I59" s="7"/>
      <c r="J59" s="9">
        <v>207</v>
      </c>
      <c r="K59" s="9">
        <v>198</v>
      </c>
      <c r="L59" s="9">
        <v>234</v>
      </c>
      <c r="M59" s="9">
        <v>171</v>
      </c>
      <c r="N59" s="9">
        <v>207</v>
      </c>
      <c r="O59" s="9">
        <v>216</v>
      </c>
      <c r="P59" s="9">
        <v>225</v>
      </c>
      <c r="Q59" s="9">
        <v>189</v>
      </c>
      <c r="R59" s="10">
        <f t="shared" si="0"/>
        <v>1647</v>
      </c>
    </row>
    <row r="60" spans="1:18" ht="20.100000000000001" customHeight="1" x14ac:dyDescent="0.25">
      <c r="A60" s="5">
        <v>59</v>
      </c>
      <c r="B60" s="13" t="s">
        <v>118</v>
      </c>
      <c r="C60" s="12" t="s">
        <v>117</v>
      </c>
      <c r="D60" s="7">
        <v>20</v>
      </c>
      <c r="E60" s="7">
        <v>2</v>
      </c>
      <c r="F60" s="7">
        <v>10</v>
      </c>
      <c r="G60" s="7">
        <v>14</v>
      </c>
      <c r="H60" s="9" t="s">
        <v>226</v>
      </c>
      <c r="I60" s="7"/>
      <c r="J60" s="9">
        <v>238.5</v>
      </c>
      <c r="K60" s="9">
        <v>207</v>
      </c>
      <c r="L60" s="9">
        <v>202.5</v>
      </c>
      <c r="M60" s="9">
        <v>234</v>
      </c>
      <c r="N60" s="9">
        <v>234</v>
      </c>
      <c r="O60" s="9">
        <v>171</v>
      </c>
      <c r="P60" s="9">
        <v>243</v>
      </c>
      <c r="Q60" s="9">
        <v>193.5</v>
      </c>
      <c r="R60" s="10">
        <f t="shared" si="0"/>
        <v>1723.5</v>
      </c>
    </row>
    <row r="61" spans="1:18" ht="20.100000000000001" customHeight="1" x14ac:dyDescent="0.25">
      <c r="A61" s="5">
        <v>60</v>
      </c>
      <c r="B61" s="13" t="s">
        <v>120</v>
      </c>
      <c r="C61" s="12" t="s">
        <v>119</v>
      </c>
      <c r="D61" s="7">
        <v>7</v>
      </c>
      <c r="E61" s="7">
        <v>0</v>
      </c>
      <c r="F61" s="7">
        <v>15</v>
      </c>
      <c r="G61" s="7">
        <v>8</v>
      </c>
      <c r="H61" s="8">
        <v>42522</v>
      </c>
      <c r="I61" s="7"/>
      <c r="J61" s="9">
        <v>202.5</v>
      </c>
      <c r="K61" s="9">
        <v>90</v>
      </c>
      <c r="L61" s="9">
        <v>220.5</v>
      </c>
      <c r="M61" s="9">
        <v>225</v>
      </c>
      <c r="N61" s="9">
        <v>225</v>
      </c>
      <c r="O61" s="9">
        <v>216</v>
      </c>
      <c r="P61" s="9">
        <v>238.5</v>
      </c>
      <c r="Q61" s="9">
        <v>207</v>
      </c>
      <c r="R61" s="10">
        <f t="shared" si="0"/>
        <v>1624.5</v>
      </c>
    </row>
    <row r="62" spans="1:18" ht="20.100000000000001" customHeight="1" x14ac:dyDescent="0.25">
      <c r="A62" s="5">
        <v>61</v>
      </c>
      <c r="B62" s="13" t="s">
        <v>122</v>
      </c>
      <c r="C62" s="12" t="s">
        <v>121</v>
      </c>
      <c r="D62" s="7">
        <v>10</v>
      </c>
      <c r="E62" s="7">
        <v>4</v>
      </c>
      <c r="F62" s="7">
        <v>21</v>
      </c>
      <c r="G62" s="7">
        <v>0</v>
      </c>
      <c r="H62" s="9" t="s">
        <v>226</v>
      </c>
      <c r="I62" s="7"/>
      <c r="J62" s="9">
        <v>225</v>
      </c>
      <c r="K62" s="9">
        <v>216</v>
      </c>
      <c r="L62" s="9">
        <v>234</v>
      </c>
      <c r="M62" s="9">
        <v>207</v>
      </c>
      <c r="N62" s="9">
        <v>153</v>
      </c>
      <c r="O62" s="9">
        <v>225</v>
      </c>
      <c r="P62" s="9">
        <v>234</v>
      </c>
      <c r="Q62" s="9">
        <v>225</v>
      </c>
      <c r="R62" s="10">
        <f t="shared" si="0"/>
        <v>1719</v>
      </c>
    </row>
    <row r="63" spans="1:18" ht="20.100000000000001" customHeight="1" x14ac:dyDescent="0.25">
      <c r="A63" s="5">
        <v>62</v>
      </c>
      <c r="B63" s="13" t="s">
        <v>124</v>
      </c>
      <c r="C63" s="12" t="s">
        <v>123</v>
      </c>
      <c r="D63" s="7">
        <v>10</v>
      </c>
      <c r="E63" s="7">
        <v>2</v>
      </c>
      <c r="F63" s="7">
        <v>21</v>
      </c>
      <c r="G63" s="7">
        <v>0</v>
      </c>
      <c r="H63" s="9" t="s">
        <v>226</v>
      </c>
      <c r="I63" s="7"/>
      <c r="J63" s="9">
        <v>225</v>
      </c>
      <c r="K63" s="9">
        <v>207</v>
      </c>
      <c r="L63" s="9">
        <v>189</v>
      </c>
      <c r="M63" s="9">
        <v>225</v>
      </c>
      <c r="N63" s="9">
        <v>234</v>
      </c>
      <c r="O63" s="9">
        <v>234</v>
      </c>
      <c r="P63" s="9">
        <v>234</v>
      </c>
      <c r="Q63" s="9">
        <v>180</v>
      </c>
      <c r="R63" s="10">
        <f t="shared" si="0"/>
        <v>1728</v>
      </c>
    </row>
    <row r="64" spans="1:18" ht="20.100000000000001" customHeight="1" x14ac:dyDescent="0.25">
      <c r="A64" s="5">
        <v>63</v>
      </c>
      <c r="B64" s="13" t="s">
        <v>126</v>
      </c>
      <c r="C64" s="12" t="s">
        <v>125</v>
      </c>
      <c r="D64" s="7">
        <v>7</v>
      </c>
      <c r="E64" s="7">
        <v>0</v>
      </c>
      <c r="F64" s="7">
        <v>0</v>
      </c>
      <c r="G64" s="7">
        <v>10</v>
      </c>
      <c r="H64" s="9" t="s">
        <v>226</v>
      </c>
      <c r="I64" s="7"/>
      <c r="J64" s="9">
        <v>243</v>
      </c>
      <c r="K64" s="9">
        <v>211.5</v>
      </c>
      <c r="L64" s="9">
        <v>225</v>
      </c>
      <c r="M64" s="9">
        <v>234</v>
      </c>
      <c r="N64" s="9">
        <v>225</v>
      </c>
      <c r="O64" s="9">
        <v>216</v>
      </c>
      <c r="P64" s="9">
        <v>243</v>
      </c>
      <c r="Q64" s="9">
        <v>198</v>
      </c>
      <c r="R64" s="10">
        <f t="shared" si="0"/>
        <v>1795.5</v>
      </c>
    </row>
    <row r="65" spans="1:18" ht="20.100000000000001" customHeight="1" x14ac:dyDescent="0.25">
      <c r="A65" s="5">
        <v>64</v>
      </c>
      <c r="B65" s="13" t="s">
        <v>128</v>
      </c>
      <c r="C65" s="12" t="s">
        <v>127</v>
      </c>
      <c r="D65" s="7">
        <v>8</v>
      </c>
      <c r="E65" s="7">
        <v>2</v>
      </c>
      <c r="F65" s="7">
        <v>16</v>
      </c>
      <c r="G65" s="7">
        <v>8</v>
      </c>
      <c r="H65" s="8">
        <v>42522</v>
      </c>
      <c r="I65" s="7"/>
      <c r="J65" s="9">
        <v>225</v>
      </c>
      <c r="K65" s="9">
        <v>189</v>
      </c>
      <c r="L65" s="9">
        <v>225</v>
      </c>
      <c r="M65" s="9">
        <v>207</v>
      </c>
      <c r="N65" s="9">
        <v>207</v>
      </c>
      <c r="O65" s="9">
        <v>198</v>
      </c>
      <c r="P65" s="9">
        <v>225</v>
      </c>
      <c r="Q65" s="9">
        <v>180</v>
      </c>
      <c r="R65" s="10">
        <f t="shared" si="0"/>
        <v>1656</v>
      </c>
    </row>
    <row r="66" spans="1:18" ht="20.100000000000001" customHeight="1" x14ac:dyDescent="0.25">
      <c r="A66" s="5">
        <v>65</v>
      </c>
      <c r="B66" s="13" t="s">
        <v>130</v>
      </c>
      <c r="C66" s="12" t="s">
        <v>129</v>
      </c>
      <c r="D66" s="7">
        <v>8</v>
      </c>
      <c r="E66" s="7">
        <v>1</v>
      </c>
      <c r="F66" s="7">
        <v>0</v>
      </c>
      <c r="G66" s="7">
        <v>12</v>
      </c>
      <c r="H66" s="9" t="s">
        <v>226</v>
      </c>
      <c r="I66" s="7"/>
      <c r="J66" s="9">
        <v>243</v>
      </c>
      <c r="K66" s="9">
        <v>126</v>
      </c>
      <c r="L66" s="9">
        <v>27</v>
      </c>
      <c r="M66" s="9">
        <v>207</v>
      </c>
      <c r="N66" s="9">
        <v>207</v>
      </c>
      <c r="O66" s="9">
        <v>202.5</v>
      </c>
      <c r="P66" s="9">
        <v>234</v>
      </c>
      <c r="Q66" s="9">
        <v>189</v>
      </c>
      <c r="R66" s="10">
        <f t="shared" si="0"/>
        <v>1435.5</v>
      </c>
    </row>
    <row r="67" spans="1:18" ht="20.100000000000001" customHeight="1" x14ac:dyDescent="0.25">
      <c r="A67" s="5">
        <v>66</v>
      </c>
      <c r="B67" s="13" t="s">
        <v>132</v>
      </c>
      <c r="C67" s="12" t="s">
        <v>131</v>
      </c>
      <c r="D67" s="7">
        <v>8</v>
      </c>
      <c r="E67" s="7">
        <v>1</v>
      </c>
      <c r="F67" s="7">
        <v>0</v>
      </c>
      <c r="G67" s="7">
        <v>12</v>
      </c>
      <c r="H67" s="9" t="s">
        <v>226</v>
      </c>
      <c r="I67" s="7"/>
      <c r="J67" s="9">
        <v>234</v>
      </c>
      <c r="K67" s="9">
        <v>184.5</v>
      </c>
      <c r="L67" s="9">
        <v>216</v>
      </c>
      <c r="M67" s="9">
        <v>108</v>
      </c>
      <c r="N67" s="9">
        <v>135</v>
      </c>
      <c r="O67" s="9">
        <v>202.5</v>
      </c>
      <c r="P67" s="9">
        <v>229.5</v>
      </c>
      <c r="Q67" s="9">
        <v>184.5</v>
      </c>
      <c r="R67" s="10">
        <f t="shared" ref="R67:R106" si="1">SUM(J67:Q67)</f>
        <v>1494</v>
      </c>
    </row>
    <row r="68" spans="1:18" ht="20.100000000000001" customHeight="1" x14ac:dyDescent="0.25">
      <c r="A68" s="5">
        <v>67</v>
      </c>
      <c r="B68" s="13" t="s">
        <v>134</v>
      </c>
      <c r="C68" s="12" t="s">
        <v>133</v>
      </c>
      <c r="D68" s="7">
        <v>18</v>
      </c>
      <c r="E68" s="7">
        <v>4</v>
      </c>
      <c r="F68" s="7">
        <v>18</v>
      </c>
      <c r="G68" s="7">
        <v>0</v>
      </c>
      <c r="H68" s="9" t="s">
        <v>226</v>
      </c>
      <c r="I68" s="7"/>
      <c r="J68" s="9">
        <v>189</v>
      </c>
      <c r="K68" s="9">
        <v>198</v>
      </c>
      <c r="L68" s="9">
        <v>216</v>
      </c>
      <c r="M68" s="9">
        <v>184.5</v>
      </c>
      <c r="N68" s="9">
        <v>207</v>
      </c>
      <c r="O68" s="9">
        <v>220.5</v>
      </c>
      <c r="P68" s="9">
        <v>189</v>
      </c>
      <c r="Q68" s="9">
        <v>0</v>
      </c>
      <c r="R68" s="10">
        <f t="shared" si="1"/>
        <v>1404</v>
      </c>
    </row>
    <row r="69" spans="1:18" ht="20.100000000000001" customHeight="1" x14ac:dyDescent="0.25">
      <c r="A69" s="5">
        <v>68</v>
      </c>
      <c r="B69" s="13" t="s">
        <v>136</v>
      </c>
      <c r="C69" s="12" t="s">
        <v>135</v>
      </c>
      <c r="D69" s="7">
        <v>10</v>
      </c>
      <c r="E69" s="7">
        <v>2</v>
      </c>
      <c r="F69" s="7">
        <v>8</v>
      </c>
      <c r="G69" s="7">
        <v>14</v>
      </c>
      <c r="H69" s="9" t="s">
        <v>226</v>
      </c>
      <c r="I69" s="7"/>
      <c r="J69" s="9">
        <v>216</v>
      </c>
      <c r="K69" s="9">
        <v>189</v>
      </c>
      <c r="L69" s="9">
        <v>202.5</v>
      </c>
      <c r="M69" s="9">
        <v>207</v>
      </c>
      <c r="N69" s="9">
        <v>234</v>
      </c>
      <c r="O69" s="9">
        <v>184.5</v>
      </c>
      <c r="P69" s="9">
        <v>238.5</v>
      </c>
      <c r="Q69" s="9">
        <v>193.5</v>
      </c>
      <c r="R69" s="10">
        <f t="shared" si="1"/>
        <v>1665</v>
      </c>
    </row>
    <row r="70" spans="1:18" ht="20.100000000000001" customHeight="1" x14ac:dyDescent="0.25">
      <c r="A70" s="5">
        <v>69</v>
      </c>
      <c r="B70" s="13" t="s">
        <v>138</v>
      </c>
      <c r="C70" s="12" t="s">
        <v>137</v>
      </c>
      <c r="D70" s="7">
        <v>3</v>
      </c>
      <c r="E70" s="7">
        <v>0</v>
      </c>
      <c r="F70" s="7">
        <v>22</v>
      </c>
      <c r="G70" s="7">
        <v>6</v>
      </c>
      <c r="H70" s="8">
        <v>42767</v>
      </c>
      <c r="I70" s="7"/>
      <c r="J70" s="9">
        <v>225</v>
      </c>
      <c r="K70" s="9">
        <v>198</v>
      </c>
      <c r="L70" s="9">
        <v>202.5</v>
      </c>
      <c r="M70" s="9">
        <v>198</v>
      </c>
      <c r="N70" s="9">
        <v>216</v>
      </c>
      <c r="O70" s="9">
        <v>216</v>
      </c>
      <c r="P70" s="9">
        <v>207</v>
      </c>
      <c r="Q70" s="9">
        <v>198</v>
      </c>
      <c r="R70" s="10">
        <f t="shared" si="1"/>
        <v>1660.5</v>
      </c>
    </row>
    <row r="71" spans="1:18" ht="20.100000000000001" customHeight="1" x14ac:dyDescent="0.25">
      <c r="A71" s="5">
        <v>70</v>
      </c>
      <c r="B71" s="13" t="s">
        <v>140</v>
      </c>
      <c r="C71" s="12" t="s">
        <v>139</v>
      </c>
      <c r="D71" s="7">
        <v>10</v>
      </c>
      <c r="E71" s="7">
        <v>1</v>
      </c>
      <c r="F71" s="7">
        <v>0</v>
      </c>
      <c r="G71" s="7">
        <v>12</v>
      </c>
      <c r="H71" s="9" t="s">
        <v>226</v>
      </c>
      <c r="I71" s="7"/>
      <c r="J71" s="9">
        <v>225</v>
      </c>
      <c r="K71" s="9">
        <v>189</v>
      </c>
      <c r="L71" s="9">
        <v>175.5</v>
      </c>
      <c r="M71" s="9">
        <v>202.5</v>
      </c>
      <c r="N71" s="9">
        <v>225</v>
      </c>
      <c r="O71" s="9">
        <v>207</v>
      </c>
      <c r="P71" s="9">
        <v>234</v>
      </c>
      <c r="Q71" s="9">
        <v>207</v>
      </c>
      <c r="R71" s="10">
        <f t="shared" si="1"/>
        <v>1665</v>
      </c>
    </row>
    <row r="72" spans="1:18" ht="20.100000000000001" customHeight="1" x14ac:dyDescent="0.25">
      <c r="A72" s="5">
        <v>71</v>
      </c>
      <c r="B72" s="13" t="s">
        <v>142</v>
      </c>
      <c r="C72" s="12" t="s">
        <v>141</v>
      </c>
      <c r="D72" s="7">
        <v>8</v>
      </c>
      <c r="E72" s="7">
        <v>1</v>
      </c>
      <c r="F72" s="7">
        <v>34</v>
      </c>
      <c r="G72" s="7">
        <v>6</v>
      </c>
      <c r="H72" s="8">
        <v>42795</v>
      </c>
      <c r="I72" s="7"/>
      <c r="J72" s="9">
        <v>216</v>
      </c>
      <c r="K72" s="9">
        <v>180</v>
      </c>
      <c r="L72" s="9">
        <v>234</v>
      </c>
      <c r="M72" s="9">
        <v>207</v>
      </c>
      <c r="N72" s="9">
        <v>229.5</v>
      </c>
      <c r="O72" s="9">
        <v>130.5</v>
      </c>
      <c r="P72" s="9">
        <v>225</v>
      </c>
      <c r="Q72" s="9">
        <v>202.5</v>
      </c>
      <c r="R72" s="10">
        <f t="shared" si="1"/>
        <v>1624.5</v>
      </c>
    </row>
    <row r="73" spans="1:18" ht="20.100000000000001" customHeight="1" x14ac:dyDescent="0.25">
      <c r="A73" s="5">
        <v>72</v>
      </c>
      <c r="B73" s="13" t="s">
        <v>144</v>
      </c>
      <c r="C73" s="12" t="s">
        <v>143</v>
      </c>
      <c r="D73" s="7">
        <v>8</v>
      </c>
      <c r="E73" s="7">
        <v>1</v>
      </c>
      <c r="F73" s="7">
        <v>34</v>
      </c>
      <c r="G73" s="7">
        <v>14</v>
      </c>
      <c r="H73" s="8">
        <v>42795</v>
      </c>
      <c r="I73" s="7"/>
      <c r="J73" s="9">
        <v>234</v>
      </c>
      <c r="K73" s="9">
        <v>198</v>
      </c>
      <c r="L73" s="9">
        <v>207</v>
      </c>
      <c r="M73" s="9">
        <v>198</v>
      </c>
      <c r="N73" s="9">
        <v>216</v>
      </c>
      <c r="O73" s="9">
        <v>198</v>
      </c>
      <c r="P73" s="9">
        <v>207</v>
      </c>
      <c r="Q73" s="9">
        <v>207</v>
      </c>
      <c r="R73" s="10">
        <f t="shared" si="1"/>
        <v>1665</v>
      </c>
    </row>
    <row r="74" spans="1:18" ht="20.100000000000001" customHeight="1" x14ac:dyDescent="0.25">
      <c r="A74" s="5">
        <v>73</v>
      </c>
      <c r="B74" s="13" t="s">
        <v>146</v>
      </c>
      <c r="C74" s="12" t="s">
        <v>145</v>
      </c>
      <c r="D74" s="7">
        <v>5</v>
      </c>
      <c r="E74" s="7">
        <v>0</v>
      </c>
      <c r="F74" s="7">
        <v>0</v>
      </c>
      <c r="G74" s="7">
        <v>12</v>
      </c>
      <c r="H74" s="9" t="s">
        <v>226</v>
      </c>
      <c r="I74" s="7"/>
      <c r="J74" s="9">
        <v>234</v>
      </c>
      <c r="K74" s="9">
        <v>193.5</v>
      </c>
      <c r="L74" s="9">
        <v>175.5</v>
      </c>
      <c r="M74" s="9">
        <v>234</v>
      </c>
      <c r="N74" s="9">
        <v>216</v>
      </c>
      <c r="O74" s="9">
        <v>216</v>
      </c>
      <c r="P74" s="9">
        <v>225</v>
      </c>
      <c r="Q74" s="9">
        <v>180</v>
      </c>
      <c r="R74" s="10">
        <f t="shared" si="1"/>
        <v>1674</v>
      </c>
    </row>
    <row r="75" spans="1:18" ht="20.100000000000001" customHeight="1" x14ac:dyDescent="0.25">
      <c r="A75" s="5">
        <v>74</v>
      </c>
      <c r="B75" s="14" t="s">
        <v>148</v>
      </c>
      <c r="C75" s="14" t="s">
        <v>147</v>
      </c>
      <c r="D75" s="7">
        <v>3</v>
      </c>
      <c r="E75" s="7">
        <v>0</v>
      </c>
      <c r="F75" s="7">
        <v>0</v>
      </c>
      <c r="G75" s="7">
        <v>0</v>
      </c>
      <c r="H75" s="9" t="s">
        <v>226</v>
      </c>
      <c r="I75" s="7"/>
      <c r="J75" s="9">
        <v>193.5</v>
      </c>
      <c r="K75" s="9">
        <v>198</v>
      </c>
      <c r="L75" s="9">
        <v>216</v>
      </c>
      <c r="M75" s="9">
        <v>198</v>
      </c>
      <c r="N75" s="9">
        <v>216</v>
      </c>
      <c r="O75" s="9">
        <v>189</v>
      </c>
      <c r="P75" s="9">
        <v>135</v>
      </c>
      <c r="Q75" s="9">
        <v>216</v>
      </c>
      <c r="R75" s="10">
        <f t="shared" si="1"/>
        <v>1561.5</v>
      </c>
    </row>
    <row r="76" spans="1:18" ht="20.100000000000001" customHeight="1" x14ac:dyDescent="0.25">
      <c r="A76" s="5">
        <v>75</v>
      </c>
      <c r="B76" s="14" t="s">
        <v>150</v>
      </c>
      <c r="C76" s="15" t="s">
        <v>149</v>
      </c>
      <c r="D76" s="7">
        <v>7</v>
      </c>
      <c r="E76" s="7">
        <v>1</v>
      </c>
      <c r="F76" s="7">
        <v>0</v>
      </c>
      <c r="G76" s="7">
        <v>14</v>
      </c>
      <c r="H76" s="9" t="s">
        <v>226</v>
      </c>
      <c r="I76" s="7"/>
      <c r="J76" s="9">
        <v>198</v>
      </c>
      <c r="K76" s="9">
        <v>198</v>
      </c>
      <c r="L76" s="9">
        <v>207</v>
      </c>
      <c r="M76" s="9">
        <v>225</v>
      </c>
      <c r="N76" s="9">
        <v>63</v>
      </c>
      <c r="O76" s="9">
        <v>225</v>
      </c>
      <c r="P76" s="9">
        <v>234</v>
      </c>
      <c r="Q76" s="9">
        <v>198</v>
      </c>
      <c r="R76" s="10">
        <f t="shared" si="1"/>
        <v>1548</v>
      </c>
    </row>
    <row r="77" spans="1:18" ht="20.100000000000001" customHeight="1" x14ac:dyDescent="0.25">
      <c r="A77" s="5">
        <v>76</v>
      </c>
      <c r="B77" s="14" t="s">
        <v>152</v>
      </c>
      <c r="C77" s="16" t="s">
        <v>151</v>
      </c>
      <c r="D77" s="7">
        <v>3</v>
      </c>
      <c r="E77" s="7">
        <v>0</v>
      </c>
      <c r="F77" s="7">
        <v>28</v>
      </c>
      <c r="G77" s="7">
        <v>12</v>
      </c>
      <c r="H77" s="8">
        <v>42767</v>
      </c>
      <c r="I77" s="7"/>
      <c r="J77" s="9">
        <v>243</v>
      </c>
      <c r="K77" s="9">
        <v>207</v>
      </c>
      <c r="L77" s="9">
        <v>216</v>
      </c>
      <c r="M77" s="9">
        <v>153</v>
      </c>
      <c r="N77" s="9">
        <v>225</v>
      </c>
      <c r="O77" s="9">
        <v>220.5</v>
      </c>
      <c r="P77" s="9">
        <v>234</v>
      </c>
      <c r="Q77" s="9">
        <v>207</v>
      </c>
      <c r="R77" s="10">
        <f t="shared" si="1"/>
        <v>1705.5</v>
      </c>
    </row>
    <row r="78" spans="1:18" ht="20.100000000000001" customHeight="1" x14ac:dyDescent="0.25">
      <c r="A78" s="5">
        <v>77</v>
      </c>
      <c r="B78" s="14" t="s">
        <v>154</v>
      </c>
      <c r="C78" s="15" t="s">
        <v>153</v>
      </c>
      <c r="D78" s="7">
        <v>5</v>
      </c>
      <c r="E78" s="7">
        <v>6</v>
      </c>
      <c r="F78" s="7">
        <v>0</v>
      </c>
      <c r="G78" s="7">
        <v>10</v>
      </c>
      <c r="H78" s="9" t="s">
        <v>226</v>
      </c>
      <c r="I78" s="7"/>
      <c r="J78" s="9">
        <v>243</v>
      </c>
      <c r="K78" s="9">
        <v>198</v>
      </c>
      <c r="L78" s="9">
        <v>220.5</v>
      </c>
      <c r="M78" s="9">
        <v>234</v>
      </c>
      <c r="N78" s="9">
        <v>234</v>
      </c>
      <c r="O78" s="9">
        <v>207</v>
      </c>
      <c r="P78" s="9">
        <v>243</v>
      </c>
      <c r="Q78" s="9">
        <v>216</v>
      </c>
      <c r="R78" s="10">
        <f t="shared" si="1"/>
        <v>1795.5</v>
      </c>
    </row>
    <row r="79" spans="1:18" ht="20.100000000000001" customHeight="1" x14ac:dyDescent="0.25">
      <c r="A79" s="5">
        <v>78</v>
      </c>
      <c r="B79" s="14" t="s">
        <v>156</v>
      </c>
      <c r="C79" s="15" t="s">
        <v>155</v>
      </c>
      <c r="D79" s="7">
        <v>35</v>
      </c>
      <c r="E79" s="7">
        <v>3</v>
      </c>
      <c r="F79" s="7">
        <v>0</v>
      </c>
      <c r="G79" s="7">
        <v>14</v>
      </c>
      <c r="H79" s="9" t="s">
        <v>226</v>
      </c>
      <c r="I79" s="7"/>
      <c r="J79" s="9">
        <v>243</v>
      </c>
      <c r="K79" s="9">
        <v>216</v>
      </c>
      <c r="L79" s="9">
        <v>220.5</v>
      </c>
      <c r="M79" s="9">
        <v>234</v>
      </c>
      <c r="N79" s="9">
        <v>162</v>
      </c>
      <c r="O79" s="9">
        <v>225</v>
      </c>
      <c r="P79" s="9">
        <v>234</v>
      </c>
      <c r="Q79" s="9">
        <v>211.5</v>
      </c>
      <c r="R79" s="10">
        <f t="shared" si="1"/>
        <v>1746</v>
      </c>
    </row>
    <row r="80" spans="1:18" ht="20.100000000000001" customHeight="1" x14ac:dyDescent="0.25">
      <c r="A80" s="5">
        <v>79</v>
      </c>
      <c r="B80" s="14" t="s">
        <v>158</v>
      </c>
      <c r="C80" s="15" t="s">
        <v>157</v>
      </c>
      <c r="D80" s="7">
        <v>10</v>
      </c>
      <c r="E80" s="7">
        <v>2</v>
      </c>
      <c r="F80" s="7">
        <v>0</v>
      </c>
      <c r="G80" s="7">
        <v>8</v>
      </c>
      <c r="H80" s="9" t="s">
        <v>226</v>
      </c>
      <c r="I80" s="7"/>
      <c r="J80" s="9">
        <v>229.5</v>
      </c>
      <c r="K80" s="9">
        <v>207</v>
      </c>
      <c r="L80" s="9">
        <v>211.5</v>
      </c>
      <c r="M80" s="9">
        <v>225</v>
      </c>
      <c r="N80" s="9">
        <v>216</v>
      </c>
      <c r="O80" s="9">
        <v>216</v>
      </c>
      <c r="P80" s="9">
        <v>234</v>
      </c>
      <c r="Q80" s="9">
        <v>207</v>
      </c>
      <c r="R80" s="10">
        <f t="shared" si="1"/>
        <v>1746</v>
      </c>
    </row>
    <row r="81" spans="1:18" s="19" customFormat="1" ht="20.100000000000001" customHeight="1" x14ac:dyDescent="0.25">
      <c r="A81" s="5">
        <v>81</v>
      </c>
      <c r="B81" s="14" t="s">
        <v>160</v>
      </c>
      <c r="C81" s="15" t="s">
        <v>159</v>
      </c>
      <c r="D81" s="17">
        <v>8</v>
      </c>
      <c r="E81" s="17">
        <v>4</v>
      </c>
      <c r="F81" s="17">
        <v>0</v>
      </c>
      <c r="G81" s="17">
        <v>0</v>
      </c>
      <c r="H81" s="9" t="s">
        <v>226</v>
      </c>
      <c r="I81" s="17"/>
      <c r="J81" s="18">
        <v>229.5</v>
      </c>
      <c r="K81" s="18">
        <v>216</v>
      </c>
      <c r="L81" s="18">
        <v>225</v>
      </c>
      <c r="M81" s="18">
        <v>207</v>
      </c>
      <c r="N81" s="18">
        <v>225</v>
      </c>
      <c r="O81" s="18">
        <v>225</v>
      </c>
      <c r="P81" s="18">
        <v>225</v>
      </c>
      <c r="Q81" s="18">
        <v>202.5</v>
      </c>
      <c r="R81" s="10">
        <f t="shared" si="1"/>
        <v>1755</v>
      </c>
    </row>
    <row r="82" spans="1:18" s="22" customFormat="1" ht="20.100000000000001" customHeight="1" x14ac:dyDescent="0.25">
      <c r="A82" s="5">
        <v>82</v>
      </c>
      <c r="B82" s="14" t="s">
        <v>162</v>
      </c>
      <c r="C82" s="15" t="s">
        <v>161</v>
      </c>
      <c r="D82" s="20">
        <v>5</v>
      </c>
      <c r="E82" s="20">
        <v>2</v>
      </c>
      <c r="F82" s="20">
        <v>0</v>
      </c>
      <c r="G82" s="20">
        <v>0</v>
      </c>
      <c r="H82" s="9" t="s">
        <v>226</v>
      </c>
      <c r="I82" s="20"/>
      <c r="J82" s="21">
        <v>225</v>
      </c>
      <c r="K82" s="21">
        <v>202.5</v>
      </c>
      <c r="L82" s="21">
        <v>144</v>
      </c>
      <c r="M82" s="21">
        <v>216</v>
      </c>
      <c r="N82" s="21">
        <v>229.5</v>
      </c>
      <c r="O82" s="21">
        <v>144</v>
      </c>
      <c r="P82" s="21">
        <v>234</v>
      </c>
      <c r="Q82" s="21">
        <v>225</v>
      </c>
      <c r="R82" s="10">
        <f t="shared" si="1"/>
        <v>1620</v>
      </c>
    </row>
    <row r="83" spans="1:18" s="22" customFormat="1" ht="20.100000000000001" customHeight="1" x14ac:dyDescent="0.25">
      <c r="A83" s="5">
        <v>83</v>
      </c>
      <c r="B83" s="14" t="s">
        <v>164</v>
      </c>
      <c r="C83" s="15" t="s">
        <v>163</v>
      </c>
      <c r="D83" s="20">
        <v>25</v>
      </c>
      <c r="E83" s="20">
        <v>2</v>
      </c>
      <c r="F83" s="20">
        <v>0</v>
      </c>
      <c r="G83" s="20">
        <v>10</v>
      </c>
      <c r="H83" s="9" t="s">
        <v>226</v>
      </c>
      <c r="I83" s="20"/>
      <c r="J83" s="21">
        <v>238.5</v>
      </c>
      <c r="K83" s="21">
        <v>171</v>
      </c>
      <c r="L83" s="21">
        <v>189</v>
      </c>
      <c r="M83" s="21">
        <v>216</v>
      </c>
      <c r="N83" s="21">
        <v>189</v>
      </c>
      <c r="O83" s="21">
        <v>162</v>
      </c>
      <c r="P83" s="21">
        <v>144</v>
      </c>
      <c r="Q83" s="21">
        <v>184.5</v>
      </c>
      <c r="R83" s="10">
        <f t="shared" si="1"/>
        <v>1494</v>
      </c>
    </row>
    <row r="84" spans="1:18" s="22" customFormat="1" ht="20.100000000000001" customHeight="1" x14ac:dyDescent="0.25">
      <c r="A84" s="5">
        <v>84</v>
      </c>
      <c r="B84" s="14" t="s">
        <v>166</v>
      </c>
      <c r="C84" s="15" t="s">
        <v>165</v>
      </c>
      <c r="D84" s="20">
        <v>25</v>
      </c>
      <c r="E84" s="20">
        <v>4</v>
      </c>
      <c r="F84" s="20">
        <v>0</v>
      </c>
      <c r="G84" s="20">
        <v>0</v>
      </c>
      <c r="H84" s="9" t="s">
        <v>226</v>
      </c>
      <c r="I84" s="20"/>
      <c r="J84" s="21">
        <v>225</v>
      </c>
      <c r="K84" s="21">
        <v>216</v>
      </c>
      <c r="L84" s="21">
        <v>234</v>
      </c>
      <c r="M84" s="21">
        <v>225</v>
      </c>
      <c r="N84" s="21">
        <v>234</v>
      </c>
      <c r="O84" s="21">
        <v>234</v>
      </c>
      <c r="P84" s="21">
        <v>234</v>
      </c>
      <c r="Q84" s="21">
        <v>216</v>
      </c>
      <c r="R84" s="10">
        <f t="shared" si="1"/>
        <v>1818</v>
      </c>
    </row>
    <row r="85" spans="1:18" s="22" customFormat="1" ht="20.100000000000001" customHeight="1" x14ac:dyDescent="0.25">
      <c r="A85" s="5">
        <v>85</v>
      </c>
      <c r="B85" s="14" t="s">
        <v>168</v>
      </c>
      <c r="C85" s="15" t="s">
        <v>167</v>
      </c>
      <c r="D85" s="20">
        <v>3</v>
      </c>
      <c r="E85" s="20">
        <v>2</v>
      </c>
      <c r="F85" s="20">
        <v>0</v>
      </c>
      <c r="G85" s="20">
        <v>0</v>
      </c>
      <c r="H85" s="9" t="s">
        <v>226</v>
      </c>
      <c r="I85" s="20"/>
      <c r="J85" s="21">
        <v>216</v>
      </c>
      <c r="K85" s="21">
        <v>216</v>
      </c>
      <c r="L85" s="21">
        <v>225</v>
      </c>
      <c r="M85" s="21">
        <v>225</v>
      </c>
      <c r="N85" s="21">
        <v>234</v>
      </c>
      <c r="O85" s="21">
        <v>225</v>
      </c>
      <c r="P85" s="21">
        <v>234</v>
      </c>
      <c r="Q85" s="21">
        <v>216</v>
      </c>
      <c r="R85" s="10">
        <f t="shared" si="1"/>
        <v>1791</v>
      </c>
    </row>
    <row r="86" spans="1:18" s="22" customFormat="1" ht="20.100000000000001" customHeight="1" x14ac:dyDescent="0.25">
      <c r="A86" s="5">
        <v>86</v>
      </c>
      <c r="B86" s="14" t="s">
        <v>170</v>
      </c>
      <c r="C86" s="15" t="s">
        <v>169</v>
      </c>
      <c r="D86" s="20">
        <v>10</v>
      </c>
      <c r="E86" s="20">
        <v>2</v>
      </c>
      <c r="F86" s="20">
        <v>0</v>
      </c>
      <c r="G86" s="20">
        <v>0</v>
      </c>
      <c r="H86" s="9" t="s">
        <v>226</v>
      </c>
      <c r="I86" s="20"/>
      <c r="J86" s="21">
        <v>216</v>
      </c>
      <c r="K86" s="21">
        <v>207</v>
      </c>
      <c r="L86" s="21">
        <v>234</v>
      </c>
      <c r="M86" s="21">
        <v>220.5</v>
      </c>
      <c r="N86" s="21">
        <v>216</v>
      </c>
      <c r="O86" s="21">
        <v>225</v>
      </c>
      <c r="P86" s="21">
        <v>225</v>
      </c>
      <c r="Q86" s="21">
        <v>207</v>
      </c>
      <c r="R86" s="10">
        <f t="shared" si="1"/>
        <v>1750.5</v>
      </c>
    </row>
    <row r="87" spans="1:18" s="22" customFormat="1" ht="20.100000000000001" customHeight="1" x14ac:dyDescent="0.25">
      <c r="A87" s="5">
        <v>88</v>
      </c>
      <c r="B87" s="14" t="s">
        <v>172</v>
      </c>
      <c r="C87" s="15" t="s">
        <v>171</v>
      </c>
      <c r="D87" s="20">
        <v>10</v>
      </c>
      <c r="E87" s="20">
        <v>0</v>
      </c>
      <c r="F87" s="20">
        <v>0</v>
      </c>
      <c r="G87" s="20">
        <v>6</v>
      </c>
      <c r="H87" s="9" t="s">
        <v>226</v>
      </c>
      <c r="I87" s="20"/>
      <c r="J87" s="21">
        <v>0</v>
      </c>
      <c r="K87" s="21">
        <v>171</v>
      </c>
      <c r="L87" s="21">
        <v>189</v>
      </c>
      <c r="M87" s="21">
        <v>225</v>
      </c>
      <c r="N87" s="21">
        <v>216</v>
      </c>
      <c r="O87" s="21">
        <v>189</v>
      </c>
      <c r="P87" s="21">
        <v>238.5</v>
      </c>
      <c r="Q87" s="21">
        <v>211.5</v>
      </c>
      <c r="R87" s="10">
        <f t="shared" si="1"/>
        <v>1440</v>
      </c>
    </row>
    <row r="88" spans="1:18" s="22" customFormat="1" ht="20.100000000000001" customHeight="1" x14ac:dyDescent="0.25">
      <c r="A88" s="5">
        <v>89</v>
      </c>
      <c r="B88" s="14" t="s">
        <v>174</v>
      </c>
      <c r="C88" s="15" t="s">
        <v>173</v>
      </c>
      <c r="D88" s="20">
        <v>25</v>
      </c>
      <c r="E88" s="20">
        <v>2</v>
      </c>
      <c r="F88" s="20">
        <v>0</v>
      </c>
      <c r="G88" s="20">
        <v>0</v>
      </c>
      <c r="H88" s="9" t="s">
        <v>226</v>
      </c>
      <c r="I88" s="20"/>
      <c r="J88" s="21">
        <v>0</v>
      </c>
      <c r="K88" s="21">
        <v>72</v>
      </c>
      <c r="L88" s="21">
        <v>225</v>
      </c>
      <c r="M88" s="21">
        <v>171</v>
      </c>
      <c r="N88" s="21">
        <v>198</v>
      </c>
      <c r="O88" s="21">
        <v>216</v>
      </c>
      <c r="P88" s="21">
        <v>243</v>
      </c>
      <c r="Q88" s="21">
        <v>207</v>
      </c>
      <c r="R88" s="10">
        <f t="shared" si="1"/>
        <v>1332</v>
      </c>
    </row>
    <row r="89" spans="1:18" s="22" customFormat="1" ht="20.100000000000001" customHeight="1" x14ac:dyDescent="0.25">
      <c r="A89" s="5">
        <v>90</v>
      </c>
      <c r="B89" s="14" t="s">
        <v>176</v>
      </c>
      <c r="C89" s="15" t="s">
        <v>175</v>
      </c>
      <c r="D89" s="20">
        <v>35</v>
      </c>
      <c r="E89" s="20">
        <v>1</v>
      </c>
      <c r="F89" s="20">
        <v>0</v>
      </c>
      <c r="G89" s="20">
        <v>0</v>
      </c>
      <c r="H89" s="9" t="s">
        <v>226</v>
      </c>
      <c r="I89" s="20"/>
      <c r="J89" s="21">
        <v>0</v>
      </c>
      <c r="K89" s="21">
        <v>0</v>
      </c>
      <c r="L89" s="21">
        <v>216</v>
      </c>
      <c r="M89" s="21">
        <v>234</v>
      </c>
      <c r="N89" s="21">
        <v>162</v>
      </c>
      <c r="O89" s="21">
        <v>162</v>
      </c>
      <c r="P89" s="21">
        <v>198</v>
      </c>
      <c r="Q89" s="21">
        <v>216</v>
      </c>
      <c r="R89" s="10">
        <f t="shared" si="1"/>
        <v>1188</v>
      </c>
    </row>
    <row r="90" spans="1:18" s="22" customFormat="1" ht="20.100000000000001" customHeight="1" x14ac:dyDescent="0.25">
      <c r="A90" s="5">
        <v>91</v>
      </c>
      <c r="B90" s="14" t="s">
        <v>178</v>
      </c>
      <c r="C90" s="15" t="s">
        <v>177</v>
      </c>
      <c r="D90" s="20">
        <v>6</v>
      </c>
      <c r="E90" s="20">
        <v>0</v>
      </c>
      <c r="F90" s="20">
        <v>0</v>
      </c>
      <c r="G90" s="20">
        <v>0</v>
      </c>
      <c r="H90" s="9" t="s">
        <v>226</v>
      </c>
      <c r="I90" s="20"/>
      <c r="J90" s="21">
        <v>0</v>
      </c>
      <c r="K90" s="21">
        <v>0</v>
      </c>
      <c r="L90" s="21">
        <v>117</v>
      </c>
      <c r="M90" s="21">
        <v>234</v>
      </c>
      <c r="N90" s="21">
        <v>216</v>
      </c>
      <c r="O90" s="21">
        <v>225</v>
      </c>
      <c r="P90" s="21">
        <v>243</v>
      </c>
      <c r="Q90" s="21">
        <v>207</v>
      </c>
      <c r="R90" s="10">
        <f t="shared" si="1"/>
        <v>1242</v>
      </c>
    </row>
    <row r="91" spans="1:18" s="22" customFormat="1" ht="20.100000000000001" customHeight="1" x14ac:dyDescent="0.25">
      <c r="A91" s="5">
        <v>92</v>
      </c>
      <c r="B91" s="14" t="s">
        <v>180</v>
      </c>
      <c r="C91" s="15" t="s">
        <v>179</v>
      </c>
      <c r="D91" s="20">
        <v>15</v>
      </c>
      <c r="E91" s="20">
        <v>0</v>
      </c>
      <c r="F91" s="20">
        <v>0</v>
      </c>
      <c r="G91" s="20">
        <v>0</v>
      </c>
      <c r="H91" s="9" t="s">
        <v>226</v>
      </c>
      <c r="I91" s="20"/>
      <c r="J91" s="21">
        <v>0</v>
      </c>
      <c r="K91" s="21">
        <v>0</v>
      </c>
      <c r="L91" s="21">
        <v>0</v>
      </c>
      <c r="M91" s="21">
        <v>234</v>
      </c>
      <c r="N91" s="21">
        <v>207</v>
      </c>
      <c r="O91" s="21">
        <v>225</v>
      </c>
      <c r="P91" s="21">
        <v>234</v>
      </c>
      <c r="Q91" s="21">
        <v>207</v>
      </c>
      <c r="R91" s="10">
        <f t="shared" si="1"/>
        <v>1107</v>
      </c>
    </row>
    <row r="92" spans="1:18" s="22" customFormat="1" ht="20.100000000000001" customHeight="1" x14ac:dyDescent="0.25">
      <c r="A92" s="5">
        <v>93</v>
      </c>
      <c r="B92" s="14" t="s">
        <v>182</v>
      </c>
      <c r="C92" s="15" t="s">
        <v>181</v>
      </c>
      <c r="D92" s="20">
        <v>25</v>
      </c>
      <c r="E92" s="20">
        <v>1</v>
      </c>
      <c r="F92" s="20">
        <v>0</v>
      </c>
      <c r="G92" s="20">
        <v>0</v>
      </c>
      <c r="H92" s="9" t="s">
        <v>226</v>
      </c>
      <c r="I92" s="20"/>
      <c r="J92" s="21">
        <v>0</v>
      </c>
      <c r="K92" s="21">
        <v>0</v>
      </c>
      <c r="L92" s="21">
        <v>0</v>
      </c>
      <c r="M92" s="21">
        <v>225</v>
      </c>
      <c r="N92" s="21">
        <v>225</v>
      </c>
      <c r="O92" s="21">
        <v>207</v>
      </c>
      <c r="P92" s="21">
        <v>225</v>
      </c>
      <c r="Q92" s="21">
        <v>207</v>
      </c>
      <c r="R92" s="10">
        <f t="shared" si="1"/>
        <v>1089</v>
      </c>
    </row>
    <row r="93" spans="1:18" s="22" customFormat="1" ht="20.100000000000001" customHeight="1" x14ac:dyDescent="0.25">
      <c r="A93" s="5">
        <v>94</v>
      </c>
      <c r="B93" s="14" t="s">
        <v>184</v>
      </c>
      <c r="C93" s="15" t="s">
        <v>183</v>
      </c>
      <c r="D93" s="20">
        <v>18</v>
      </c>
      <c r="E93" s="20">
        <v>0</v>
      </c>
      <c r="F93" s="20">
        <v>0</v>
      </c>
      <c r="G93" s="20">
        <v>0</v>
      </c>
      <c r="H93" s="9" t="s">
        <v>226</v>
      </c>
      <c r="I93" s="20"/>
      <c r="J93" s="21">
        <v>0</v>
      </c>
      <c r="K93" s="21">
        <v>0</v>
      </c>
      <c r="L93" s="21">
        <v>0</v>
      </c>
      <c r="M93" s="21">
        <v>189</v>
      </c>
      <c r="N93" s="21">
        <v>207</v>
      </c>
      <c r="O93" s="21">
        <v>225</v>
      </c>
      <c r="P93" s="21">
        <v>234</v>
      </c>
      <c r="Q93" s="21">
        <v>198</v>
      </c>
      <c r="R93" s="10">
        <f t="shared" si="1"/>
        <v>1053</v>
      </c>
    </row>
    <row r="94" spans="1:18" s="22" customFormat="1" ht="20.100000000000001" customHeight="1" x14ac:dyDescent="0.25">
      <c r="A94" s="5">
        <v>95</v>
      </c>
      <c r="B94" s="14" t="s">
        <v>186</v>
      </c>
      <c r="C94" s="15" t="s">
        <v>185</v>
      </c>
      <c r="D94" s="20">
        <v>25</v>
      </c>
      <c r="E94" s="20">
        <v>7</v>
      </c>
      <c r="F94" s="20">
        <v>0</v>
      </c>
      <c r="G94" s="20">
        <v>0</v>
      </c>
      <c r="H94" s="9" t="s">
        <v>226</v>
      </c>
      <c r="I94" s="20"/>
      <c r="J94" s="21">
        <v>0</v>
      </c>
      <c r="K94" s="21">
        <v>0</v>
      </c>
      <c r="L94" s="21">
        <v>0</v>
      </c>
      <c r="M94" s="21">
        <v>207</v>
      </c>
      <c r="N94" s="21">
        <v>216</v>
      </c>
      <c r="O94" s="21">
        <v>225</v>
      </c>
      <c r="P94" s="21">
        <v>243</v>
      </c>
      <c r="Q94" s="21">
        <v>216</v>
      </c>
      <c r="R94" s="10">
        <f t="shared" si="1"/>
        <v>1107</v>
      </c>
    </row>
    <row r="95" spans="1:18" s="22" customFormat="1" ht="20.100000000000001" customHeight="1" x14ac:dyDescent="0.25">
      <c r="A95" s="5">
        <v>96</v>
      </c>
      <c r="B95" s="14" t="s">
        <v>188</v>
      </c>
      <c r="C95" s="15" t="s">
        <v>187</v>
      </c>
      <c r="D95" s="20">
        <v>6</v>
      </c>
      <c r="E95" s="20">
        <v>4</v>
      </c>
      <c r="F95" s="20">
        <v>0</v>
      </c>
      <c r="G95" s="20">
        <v>0</v>
      </c>
      <c r="H95" s="9" t="s">
        <v>226</v>
      </c>
      <c r="I95" s="20"/>
      <c r="J95" s="21">
        <v>0</v>
      </c>
      <c r="K95" s="21">
        <v>0</v>
      </c>
      <c r="L95" s="21">
        <v>0</v>
      </c>
      <c r="M95" s="21">
        <v>189</v>
      </c>
      <c r="N95" s="21">
        <v>234</v>
      </c>
      <c r="O95" s="21">
        <v>211.5</v>
      </c>
      <c r="P95" s="21">
        <v>234</v>
      </c>
      <c r="Q95" s="21">
        <v>198</v>
      </c>
      <c r="R95" s="10">
        <f t="shared" si="1"/>
        <v>1066.5</v>
      </c>
    </row>
    <row r="96" spans="1:18" s="22" customFormat="1" ht="20.100000000000001" customHeight="1" x14ac:dyDescent="0.25">
      <c r="A96" s="5">
        <v>97</v>
      </c>
      <c r="B96" s="14" t="s">
        <v>190</v>
      </c>
      <c r="C96" s="15" t="s">
        <v>189</v>
      </c>
      <c r="D96" s="20">
        <v>5</v>
      </c>
      <c r="E96" s="20">
        <v>0</v>
      </c>
      <c r="F96" s="20">
        <v>0</v>
      </c>
      <c r="G96" s="20">
        <v>0</v>
      </c>
      <c r="H96" s="9" t="s">
        <v>226</v>
      </c>
      <c r="I96" s="20"/>
      <c r="J96" s="21">
        <v>0</v>
      </c>
      <c r="K96" s="21">
        <v>0</v>
      </c>
      <c r="L96" s="21">
        <v>0</v>
      </c>
      <c r="M96" s="21">
        <v>0</v>
      </c>
      <c r="N96" s="21">
        <v>180</v>
      </c>
      <c r="O96" s="21">
        <v>216</v>
      </c>
      <c r="P96" s="21">
        <v>216</v>
      </c>
      <c r="Q96" s="21">
        <v>216</v>
      </c>
      <c r="R96" s="10">
        <f t="shared" si="1"/>
        <v>828</v>
      </c>
    </row>
    <row r="97" spans="1:18" s="22" customFormat="1" ht="20.100000000000001" customHeight="1" x14ac:dyDescent="0.25">
      <c r="A97" s="5">
        <v>98</v>
      </c>
      <c r="B97" s="14" t="s">
        <v>192</v>
      </c>
      <c r="C97" s="15" t="s">
        <v>191</v>
      </c>
      <c r="D97" s="20">
        <v>22</v>
      </c>
      <c r="E97" s="20">
        <v>3</v>
      </c>
      <c r="F97" s="20">
        <v>0</v>
      </c>
      <c r="G97" s="20">
        <v>0</v>
      </c>
      <c r="H97" s="9" t="s">
        <v>226</v>
      </c>
      <c r="I97" s="20"/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207</v>
      </c>
      <c r="P97" s="21">
        <v>234</v>
      </c>
      <c r="Q97" s="21">
        <v>198</v>
      </c>
      <c r="R97" s="10">
        <f t="shared" si="1"/>
        <v>639</v>
      </c>
    </row>
    <row r="98" spans="1:18" s="19" customFormat="1" ht="20.100000000000001" customHeight="1" x14ac:dyDescent="0.25">
      <c r="A98" s="5">
        <v>99</v>
      </c>
      <c r="B98" s="14" t="s">
        <v>194</v>
      </c>
      <c r="C98" s="15" t="s">
        <v>193</v>
      </c>
      <c r="D98" s="17">
        <v>25</v>
      </c>
      <c r="E98" s="17">
        <v>0</v>
      </c>
      <c r="F98" s="17">
        <v>0</v>
      </c>
      <c r="G98" s="17">
        <v>0</v>
      </c>
      <c r="H98" s="9" t="s">
        <v>226</v>
      </c>
      <c r="I98" s="17"/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216</v>
      </c>
      <c r="P98" s="18">
        <v>234</v>
      </c>
      <c r="Q98" s="18">
        <v>189</v>
      </c>
      <c r="R98" s="10">
        <f t="shared" si="1"/>
        <v>639</v>
      </c>
    </row>
    <row r="99" spans="1:18" s="22" customFormat="1" ht="20.100000000000001" customHeight="1" x14ac:dyDescent="0.25">
      <c r="A99" s="5">
        <v>100</v>
      </c>
      <c r="B99" s="14" t="s">
        <v>196</v>
      </c>
      <c r="C99" s="15" t="s">
        <v>195</v>
      </c>
      <c r="D99" s="20">
        <v>17</v>
      </c>
      <c r="E99" s="20">
        <v>1</v>
      </c>
      <c r="F99" s="20">
        <v>0</v>
      </c>
      <c r="G99" s="20">
        <v>0</v>
      </c>
      <c r="H99" s="9" t="s">
        <v>226</v>
      </c>
      <c r="I99" s="20"/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216</v>
      </c>
      <c r="Q99" s="21">
        <v>216</v>
      </c>
      <c r="R99" s="10">
        <f t="shared" si="1"/>
        <v>432</v>
      </c>
    </row>
    <row r="100" spans="1:18" s="22" customFormat="1" ht="20.100000000000001" customHeight="1" x14ac:dyDescent="0.25">
      <c r="A100" s="5">
        <v>101</v>
      </c>
      <c r="B100" s="14" t="s">
        <v>198</v>
      </c>
      <c r="C100" s="15" t="s">
        <v>197</v>
      </c>
      <c r="D100" s="20">
        <v>6</v>
      </c>
      <c r="E100" s="20">
        <v>2</v>
      </c>
      <c r="F100" s="20">
        <v>0</v>
      </c>
      <c r="G100" s="20">
        <v>0</v>
      </c>
      <c r="H100" s="9" t="s">
        <v>226</v>
      </c>
      <c r="I100" s="20"/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189</v>
      </c>
      <c r="Q100" s="21">
        <v>216</v>
      </c>
      <c r="R100" s="10">
        <f t="shared" si="1"/>
        <v>405</v>
      </c>
    </row>
    <row r="101" spans="1:18" s="22" customFormat="1" ht="20.100000000000001" customHeight="1" x14ac:dyDescent="0.25">
      <c r="A101" s="5">
        <v>102</v>
      </c>
      <c r="B101" s="14" t="s">
        <v>200</v>
      </c>
      <c r="C101" s="15" t="s">
        <v>199</v>
      </c>
      <c r="D101" s="20">
        <v>6</v>
      </c>
      <c r="E101" s="20">
        <v>2</v>
      </c>
      <c r="F101" s="20">
        <v>0</v>
      </c>
      <c r="G101" s="20">
        <v>0</v>
      </c>
      <c r="H101" s="9" t="s">
        <v>226</v>
      </c>
      <c r="I101" s="20"/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216</v>
      </c>
      <c r="R101" s="10">
        <f t="shared" si="1"/>
        <v>216</v>
      </c>
    </row>
    <row r="102" spans="1:18" s="22" customFormat="1" ht="20.100000000000001" customHeight="1" x14ac:dyDescent="0.25">
      <c r="A102" s="5">
        <v>103</v>
      </c>
      <c r="B102" s="14" t="s">
        <v>202</v>
      </c>
      <c r="C102" s="15" t="s">
        <v>201</v>
      </c>
      <c r="D102" s="20">
        <v>8</v>
      </c>
      <c r="E102" s="20">
        <v>2</v>
      </c>
      <c r="F102" s="20">
        <v>0</v>
      </c>
      <c r="G102" s="20">
        <v>0</v>
      </c>
      <c r="H102" s="9" t="s">
        <v>226</v>
      </c>
      <c r="I102" s="20"/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189</v>
      </c>
      <c r="R102" s="10">
        <f t="shared" si="1"/>
        <v>189</v>
      </c>
    </row>
    <row r="103" spans="1:18" s="22" customFormat="1" ht="20.100000000000001" customHeight="1" x14ac:dyDescent="0.25">
      <c r="A103" s="5">
        <v>104</v>
      </c>
      <c r="B103" s="14" t="s">
        <v>204</v>
      </c>
      <c r="C103" s="15" t="s">
        <v>203</v>
      </c>
      <c r="D103" s="20">
        <v>10</v>
      </c>
      <c r="E103" s="20">
        <v>0</v>
      </c>
      <c r="F103" s="20">
        <v>0</v>
      </c>
      <c r="G103" s="20">
        <v>0</v>
      </c>
      <c r="H103" s="9" t="s">
        <v>226</v>
      </c>
      <c r="I103" s="20"/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180</v>
      </c>
      <c r="R103" s="10">
        <f t="shared" si="1"/>
        <v>180</v>
      </c>
    </row>
    <row r="104" spans="1:18" s="22" customFormat="1" ht="20.100000000000001" customHeight="1" x14ac:dyDescent="0.25">
      <c r="A104" s="5">
        <v>105</v>
      </c>
      <c r="B104" s="14" t="s">
        <v>206</v>
      </c>
      <c r="C104" s="15" t="s">
        <v>205</v>
      </c>
      <c r="D104" s="20">
        <v>12</v>
      </c>
      <c r="E104" s="20">
        <v>2</v>
      </c>
      <c r="F104" s="20">
        <v>0</v>
      </c>
      <c r="G104" s="20">
        <v>0</v>
      </c>
      <c r="H104" s="9" t="s">
        <v>226</v>
      </c>
      <c r="I104" s="20"/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108</v>
      </c>
      <c r="R104" s="10">
        <f t="shared" si="1"/>
        <v>108</v>
      </c>
    </row>
    <row r="105" spans="1:18" ht="20.100000000000001" customHeight="1" x14ac:dyDescent="0.25">
      <c r="A105" s="5">
        <v>106</v>
      </c>
      <c r="B105" s="14" t="s">
        <v>208</v>
      </c>
      <c r="C105" s="15" t="s">
        <v>207</v>
      </c>
      <c r="D105" s="7">
        <v>13</v>
      </c>
      <c r="E105" s="7">
        <v>2</v>
      </c>
      <c r="F105" s="7">
        <v>0</v>
      </c>
      <c r="G105" s="7">
        <v>0</v>
      </c>
      <c r="H105" s="9" t="s">
        <v>226</v>
      </c>
      <c r="I105" s="7"/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72</v>
      </c>
      <c r="R105" s="10">
        <f t="shared" si="1"/>
        <v>72</v>
      </c>
    </row>
    <row r="106" spans="1:18" ht="20.100000000000001" customHeight="1" x14ac:dyDescent="0.25">
      <c r="A106" s="5">
        <v>107</v>
      </c>
      <c r="B106" s="14" t="s">
        <v>210</v>
      </c>
      <c r="C106" s="23" t="s">
        <v>209</v>
      </c>
      <c r="D106" s="7">
        <v>30</v>
      </c>
      <c r="E106" s="7">
        <v>0</v>
      </c>
      <c r="F106" s="7">
        <v>0</v>
      </c>
      <c r="G106" s="7">
        <v>0</v>
      </c>
      <c r="H106" s="9" t="s">
        <v>226</v>
      </c>
      <c r="I106" s="7"/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72</v>
      </c>
      <c r="R106" s="10">
        <f t="shared" si="1"/>
        <v>72</v>
      </c>
    </row>
    <row r="107" spans="1:18" s="24" customFormat="1" ht="20.100000000000001" customHeight="1" x14ac:dyDescent="0.25">
      <c r="A107" s="55"/>
      <c r="B107" s="56"/>
      <c r="C107" s="56"/>
      <c r="D107" s="56"/>
      <c r="E107" s="56"/>
      <c r="F107" s="56"/>
      <c r="G107" s="56"/>
      <c r="H107" s="56"/>
      <c r="I107" s="57"/>
      <c r="J107" s="4">
        <f>SUM(J3:J106)</f>
        <v>17928</v>
      </c>
      <c r="K107" s="4">
        <f t="shared" ref="K107:Q107" si="2">SUM(K3:K106)</f>
        <v>16524</v>
      </c>
      <c r="L107" s="4">
        <f t="shared" si="2"/>
        <v>18198</v>
      </c>
      <c r="M107" s="4">
        <f t="shared" si="2"/>
        <v>19503</v>
      </c>
      <c r="N107" s="4">
        <f t="shared" si="2"/>
        <v>19395</v>
      </c>
      <c r="O107" s="4">
        <f t="shared" si="2"/>
        <v>20011.5</v>
      </c>
      <c r="P107" s="4">
        <f t="shared" si="2"/>
        <v>21919.5</v>
      </c>
      <c r="Q107" s="4">
        <f t="shared" si="2"/>
        <v>20749.5</v>
      </c>
      <c r="R107" s="4">
        <f>SUM(R3:R106)</f>
        <v>154228.5</v>
      </c>
    </row>
    <row r="108" spans="1:18" ht="20.100000000000001" customHeight="1" x14ac:dyDescent="0.25"/>
    <row r="173" ht="20.100000000000001" customHeight="1" x14ac:dyDescent="0.25"/>
  </sheetData>
  <mergeCells count="11">
    <mergeCell ref="A107:I107"/>
    <mergeCell ref="J1:R1"/>
    <mergeCell ref="D1:D2"/>
    <mergeCell ref="E1:E2"/>
    <mergeCell ref="F1:F2"/>
    <mergeCell ref="G1:G2"/>
    <mergeCell ref="H1:H2"/>
    <mergeCell ref="I1:I2"/>
    <mergeCell ref="A1:A2"/>
    <mergeCell ref="B1:B2"/>
    <mergeCell ref="C1:C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13"/>
  <sheetViews>
    <sheetView tabSelected="1" topLeftCell="J1" workbookViewId="0">
      <selection activeCell="AO3" sqref="AO3"/>
    </sheetView>
  </sheetViews>
  <sheetFormatPr defaultRowHeight="15" x14ac:dyDescent="0.25"/>
  <cols>
    <col min="1" max="1" width="7" style="1" bestFit="1" customWidth="1"/>
    <col min="2" max="2" width="8.140625" style="1" bestFit="1" customWidth="1"/>
    <col min="3" max="3" width="27.42578125" style="1" customWidth="1"/>
    <col min="4" max="4" width="8.28515625" style="1" customWidth="1"/>
    <col min="5" max="5" width="9" style="1" customWidth="1"/>
    <col min="6" max="6" width="10.7109375" style="54" customWidth="1"/>
    <col min="7" max="7" width="10.140625" style="1" customWidth="1"/>
    <col min="8" max="8" width="7.85546875" style="1" customWidth="1"/>
    <col min="9" max="10" width="16.42578125" style="1" customWidth="1"/>
    <col min="11" max="11" width="12.7109375" style="1" customWidth="1"/>
    <col min="12" max="12" width="12" style="1" customWidth="1"/>
    <col min="13" max="13" width="10.140625" style="54" customWidth="1"/>
    <col min="14" max="14" width="12.28515625" style="54" customWidth="1"/>
    <col min="15" max="15" width="14" style="1" customWidth="1"/>
    <col min="16" max="16" width="8.5703125" style="1" customWidth="1"/>
    <col min="17" max="17" width="11.42578125" style="1" customWidth="1"/>
    <col min="18" max="18" width="11.28515625" style="1" customWidth="1"/>
    <col min="19" max="19" width="9.28515625" style="1" customWidth="1"/>
    <col min="20" max="20" width="10.85546875" style="1" customWidth="1"/>
    <col min="21" max="21" width="10" style="1" hidden="1" customWidth="1"/>
    <col min="22" max="22" width="10.85546875" style="1" hidden="1" customWidth="1"/>
    <col min="23" max="37" width="0" style="1" hidden="1" customWidth="1"/>
    <col min="38" max="38" width="12" style="2" customWidth="1"/>
    <col min="39" max="39" width="12.42578125" style="2" customWidth="1"/>
    <col min="40" max="40" width="12.140625" style="2" customWidth="1"/>
    <col min="41" max="16384" width="9.140625" style="1"/>
  </cols>
  <sheetData>
    <row r="1" spans="1:41" s="27" customFormat="1" ht="40.5" customHeight="1" x14ac:dyDescent="0.25">
      <c r="A1" s="64" t="s">
        <v>228</v>
      </c>
      <c r="B1" s="64" t="s">
        <v>1</v>
      </c>
      <c r="C1" s="64" t="s">
        <v>2</v>
      </c>
      <c r="D1" s="64" t="s">
        <v>229</v>
      </c>
      <c r="E1" s="64" t="s">
        <v>230</v>
      </c>
      <c r="F1" s="65" t="s">
        <v>231</v>
      </c>
      <c r="G1" s="65" t="s">
        <v>232</v>
      </c>
      <c r="H1" s="65" t="s">
        <v>233</v>
      </c>
      <c r="I1" s="64" t="s">
        <v>234</v>
      </c>
      <c r="J1" s="64" t="s">
        <v>235</v>
      </c>
      <c r="K1" s="66" t="s">
        <v>236</v>
      </c>
      <c r="L1" s="66" t="s">
        <v>237</v>
      </c>
      <c r="M1" s="65" t="s">
        <v>238</v>
      </c>
      <c r="N1" s="65" t="s">
        <v>239</v>
      </c>
      <c r="O1" s="64" t="s">
        <v>240</v>
      </c>
      <c r="P1" s="64" t="s">
        <v>241</v>
      </c>
      <c r="Q1" s="64" t="s">
        <v>242</v>
      </c>
      <c r="R1" s="64" t="s">
        <v>243</v>
      </c>
      <c r="S1" s="64" t="s">
        <v>244</v>
      </c>
      <c r="T1" s="64" t="s">
        <v>245</v>
      </c>
      <c r="U1" s="64" t="s">
        <v>246</v>
      </c>
      <c r="V1" s="64">
        <v>1</v>
      </c>
      <c r="W1" s="63">
        <v>2</v>
      </c>
      <c r="X1" s="63">
        <v>3</v>
      </c>
      <c r="Y1" s="63">
        <v>4</v>
      </c>
      <c r="Z1" s="63">
        <v>5</v>
      </c>
      <c r="AA1" s="63">
        <v>6</v>
      </c>
      <c r="AB1" s="63">
        <v>7</v>
      </c>
      <c r="AC1" s="63">
        <v>8</v>
      </c>
      <c r="AD1" s="63">
        <v>9</v>
      </c>
      <c r="AE1" s="63">
        <v>10</v>
      </c>
      <c r="AF1" s="63">
        <v>11</v>
      </c>
      <c r="AG1" s="63">
        <v>12</v>
      </c>
      <c r="AH1" s="63">
        <v>13</v>
      </c>
      <c r="AI1" s="63">
        <v>14</v>
      </c>
      <c r="AJ1" s="63">
        <v>16</v>
      </c>
      <c r="AK1" s="61">
        <v>17</v>
      </c>
      <c r="AL1" s="62" t="s">
        <v>247</v>
      </c>
      <c r="AM1" s="62" t="s">
        <v>248</v>
      </c>
      <c r="AN1" s="62" t="s">
        <v>249</v>
      </c>
    </row>
    <row r="2" spans="1:41" s="27" customFormat="1" x14ac:dyDescent="0.25">
      <c r="A2" s="64"/>
      <c r="B2" s="64"/>
      <c r="C2" s="64"/>
      <c r="D2" s="64"/>
      <c r="E2" s="64"/>
      <c r="F2" s="65"/>
      <c r="G2" s="65"/>
      <c r="H2" s="65"/>
      <c r="I2" s="64"/>
      <c r="J2" s="64"/>
      <c r="K2" s="67"/>
      <c r="L2" s="67"/>
      <c r="M2" s="65"/>
      <c r="N2" s="65"/>
      <c r="O2" s="64"/>
      <c r="P2" s="64"/>
      <c r="Q2" s="64"/>
      <c r="R2" s="64"/>
      <c r="S2" s="64"/>
      <c r="T2" s="64"/>
      <c r="U2" s="64"/>
      <c r="V2" s="64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1"/>
      <c r="AL2" s="62"/>
      <c r="AM2" s="62"/>
      <c r="AN2" s="62"/>
    </row>
    <row r="3" spans="1:41" s="39" customFormat="1" ht="60" customHeight="1" x14ac:dyDescent="0.25">
      <c r="A3" s="28">
        <v>1</v>
      </c>
      <c r="B3" s="28">
        <v>1</v>
      </c>
      <c r="C3" s="29" t="s">
        <v>250</v>
      </c>
      <c r="D3" s="28" t="s">
        <v>251</v>
      </c>
      <c r="E3" s="28" t="s">
        <v>251</v>
      </c>
      <c r="F3" s="30">
        <v>19581</v>
      </c>
      <c r="G3" s="30">
        <f ca="1">TODAY()</f>
        <v>43018</v>
      </c>
      <c r="H3" s="31">
        <f ca="1">ROUND((G3-F3)/365,0)</f>
        <v>64</v>
      </c>
      <c r="I3" s="32" t="s">
        <v>252</v>
      </c>
      <c r="J3" s="32" t="s">
        <v>252</v>
      </c>
      <c r="K3" s="28">
        <v>20</v>
      </c>
      <c r="L3" s="33">
        <f t="shared" ref="L3:L66" ca="1" si="0">(G3-M3)/365</f>
        <v>11.268493150684931</v>
      </c>
      <c r="M3" s="30">
        <v>38905</v>
      </c>
      <c r="N3" s="30">
        <v>39429</v>
      </c>
      <c r="O3" s="34" t="s">
        <v>253</v>
      </c>
      <c r="P3" s="28">
        <v>6</v>
      </c>
      <c r="Q3" s="32" t="s">
        <v>254</v>
      </c>
      <c r="R3" s="32" t="s">
        <v>255</v>
      </c>
      <c r="S3" s="28">
        <v>29451</v>
      </c>
      <c r="T3" s="28">
        <v>88644</v>
      </c>
      <c r="U3" s="32" t="s">
        <v>256</v>
      </c>
      <c r="V3" s="35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7"/>
      <c r="AL3" s="38" t="e">
        <f>AVERAGE(V3,W3,AG3,AJ3,AK3)</f>
        <v>#DIV/0!</v>
      </c>
      <c r="AM3" s="38" t="e">
        <f>AVERAGE(X3,Y3,Z3,AE3,AH3)</f>
        <v>#DIV/0!</v>
      </c>
      <c r="AN3" s="38" t="e">
        <f>AVERAGE(AC3,AD3,AF3)</f>
        <v>#DIV/0!</v>
      </c>
      <c r="AO3" s="39" t="e">
        <f>VLOOKUP(C3,Sheet1!$B$1:$R$106,2,FALSE)</f>
        <v>#N/A</v>
      </c>
    </row>
    <row r="4" spans="1:41" s="39" customFormat="1" ht="60" customHeight="1" x14ac:dyDescent="0.25">
      <c r="A4" s="28">
        <v>2</v>
      </c>
      <c r="B4" s="28">
        <v>5</v>
      </c>
      <c r="C4" s="34" t="s">
        <v>4</v>
      </c>
      <c r="D4" s="28" t="s">
        <v>257</v>
      </c>
      <c r="E4" s="28" t="s">
        <v>258</v>
      </c>
      <c r="F4" s="30">
        <v>28186</v>
      </c>
      <c r="G4" s="30">
        <f t="shared" ref="G4:G67" ca="1" si="1">TODAY()</f>
        <v>43018</v>
      </c>
      <c r="H4" s="31">
        <f t="shared" ref="H4:H67" ca="1" si="2">ROUND((G4-F4)/365,0)</f>
        <v>41</v>
      </c>
      <c r="I4" s="32" t="s">
        <v>259</v>
      </c>
      <c r="J4" s="40" t="s">
        <v>260</v>
      </c>
      <c r="K4" s="28">
        <v>2.5</v>
      </c>
      <c r="L4" s="33">
        <f t="shared" ca="1" si="0"/>
        <v>10.742465753424657</v>
      </c>
      <c r="M4" s="30">
        <v>39097</v>
      </c>
      <c r="N4" s="30">
        <v>39173</v>
      </c>
      <c r="O4" s="34" t="s">
        <v>261</v>
      </c>
      <c r="P4" s="28">
        <v>5</v>
      </c>
      <c r="Q4" s="32" t="s">
        <v>262</v>
      </c>
      <c r="R4" s="32" t="s">
        <v>263</v>
      </c>
      <c r="S4" s="41">
        <v>12000</v>
      </c>
      <c r="T4" s="28">
        <v>75167</v>
      </c>
      <c r="U4" s="32" t="s">
        <v>256</v>
      </c>
      <c r="V4" s="35">
        <v>5</v>
      </c>
      <c r="W4" s="36">
        <v>5</v>
      </c>
      <c r="X4" s="36">
        <v>4</v>
      </c>
      <c r="Y4" s="36">
        <v>5</v>
      </c>
      <c r="Z4" s="36">
        <v>4</v>
      </c>
      <c r="AA4" s="36">
        <v>5</v>
      </c>
      <c r="AB4" s="36">
        <v>5</v>
      </c>
      <c r="AC4" s="36">
        <v>5</v>
      </c>
      <c r="AD4" s="36">
        <v>4</v>
      </c>
      <c r="AE4" s="36">
        <v>4</v>
      </c>
      <c r="AF4" s="36">
        <v>3</v>
      </c>
      <c r="AG4" s="36">
        <v>4</v>
      </c>
      <c r="AH4" s="36">
        <v>5</v>
      </c>
      <c r="AI4" s="36">
        <v>5</v>
      </c>
      <c r="AJ4" s="36">
        <v>2</v>
      </c>
      <c r="AK4" s="37">
        <v>2</v>
      </c>
      <c r="AL4" s="38">
        <f t="shared" ref="AL4:AL67" si="3">AVERAGE(V4,W4,AG4,AJ4,AK4)</f>
        <v>3.6</v>
      </c>
      <c r="AM4" s="38">
        <f t="shared" ref="AM4:AM67" si="4">AVERAGE(X4,Y4,Z4,AE4,AH4)</f>
        <v>4.4000000000000004</v>
      </c>
      <c r="AN4" s="38">
        <f t="shared" ref="AN4:AN67" si="5">AVERAGE(AC4,AD4,AF4)</f>
        <v>4</v>
      </c>
    </row>
    <row r="5" spans="1:41" s="39" customFormat="1" ht="60" customHeight="1" x14ac:dyDescent="0.25">
      <c r="A5" s="28">
        <v>3</v>
      </c>
      <c r="B5" s="28">
        <v>6</v>
      </c>
      <c r="C5" s="34" t="s">
        <v>6</v>
      </c>
      <c r="D5" s="28" t="s">
        <v>257</v>
      </c>
      <c r="E5" s="28" t="s">
        <v>251</v>
      </c>
      <c r="F5" s="30">
        <v>24806</v>
      </c>
      <c r="G5" s="30">
        <f t="shared" ca="1" si="1"/>
        <v>43018</v>
      </c>
      <c r="H5" s="31">
        <f t="shared" ca="1" si="2"/>
        <v>50</v>
      </c>
      <c r="I5" s="32" t="s">
        <v>264</v>
      </c>
      <c r="J5" s="40" t="s">
        <v>265</v>
      </c>
      <c r="K5" s="28">
        <v>15.1</v>
      </c>
      <c r="L5" s="33">
        <f t="shared" ca="1" si="0"/>
        <v>10.389041095890411</v>
      </c>
      <c r="M5" s="30">
        <v>39226</v>
      </c>
      <c r="N5" s="30">
        <v>39407</v>
      </c>
      <c r="O5" s="34" t="s">
        <v>266</v>
      </c>
      <c r="P5" s="28">
        <v>4</v>
      </c>
      <c r="Q5" s="32" t="s">
        <v>267</v>
      </c>
      <c r="R5" s="32" t="s">
        <v>263</v>
      </c>
      <c r="S5" s="28">
        <v>17500</v>
      </c>
      <c r="T5" s="28">
        <v>52794</v>
      </c>
      <c r="U5" s="32" t="s">
        <v>256</v>
      </c>
      <c r="V5" s="35">
        <v>5</v>
      </c>
      <c r="W5" s="36">
        <v>4</v>
      </c>
      <c r="X5" s="36">
        <v>5</v>
      </c>
      <c r="Y5" s="36">
        <v>4</v>
      </c>
      <c r="Z5" s="36">
        <v>4</v>
      </c>
      <c r="AA5" s="36">
        <v>5</v>
      </c>
      <c r="AB5" s="36">
        <v>5</v>
      </c>
      <c r="AC5" s="36">
        <v>4</v>
      </c>
      <c r="AD5" s="36">
        <v>5</v>
      </c>
      <c r="AE5" s="36">
        <v>4</v>
      </c>
      <c r="AF5" s="36">
        <v>5</v>
      </c>
      <c r="AG5" s="36">
        <v>5</v>
      </c>
      <c r="AH5" s="36">
        <v>4</v>
      </c>
      <c r="AI5" s="36">
        <v>4</v>
      </c>
      <c r="AJ5" s="36">
        <v>2</v>
      </c>
      <c r="AK5" s="37">
        <v>1</v>
      </c>
      <c r="AL5" s="38">
        <f t="shared" si="3"/>
        <v>3.4</v>
      </c>
      <c r="AM5" s="38">
        <f t="shared" si="4"/>
        <v>4.2</v>
      </c>
      <c r="AN5" s="38">
        <f t="shared" si="5"/>
        <v>4.666666666666667</v>
      </c>
    </row>
    <row r="6" spans="1:41" s="39" customFormat="1" ht="60" customHeight="1" x14ac:dyDescent="0.25">
      <c r="A6" s="28">
        <v>4</v>
      </c>
      <c r="B6" s="28">
        <v>8</v>
      </c>
      <c r="C6" s="34" t="s">
        <v>8</v>
      </c>
      <c r="D6" s="28" t="s">
        <v>251</v>
      </c>
      <c r="E6" s="28" t="s">
        <v>251</v>
      </c>
      <c r="F6" s="30">
        <v>28377</v>
      </c>
      <c r="G6" s="30">
        <f t="shared" ca="1" si="1"/>
        <v>43018</v>
      </c>
      <c r="H6" s="31">
        <f t="shared" ca="1" si="2"/>
        <v>40</v>
      </c>
      <c r="I6" s="32" t="s">
        <v>268</v>
      </c>
      <c r="J6" s="40" t="s">
        <v>268</v>
      </c>
      <c r="K6" s="28">
        <v>8</v>
      </c>
      <c r="L6" s="33">
        <f t="shared" ca="1" si="0"/>
        <v>14.780821917808218</v>
      </c>
      <c r="M6" s="30">
        <v>37623</v>
      </c>
      <c r="N6" s="30">
        <v>39085</v>
      </c>
      <c r="O6" s="34" t="s">
        <v>269</v>
      </c>
      <c r="P6" s="28">
        <v>2</v>
      </c>
      <c r="Q6" s="32" t="s">
        <v>254</v>
      </c>
      <c r="R6" s="32" t="s">
        <v>270</v>
      </c>
      <c r="S6" s="28">
        <v>6800</v>
      </c>
      <c r="T6" s="28">
        <v>28369</v>
      </c>
      <c r="U6" s="32" t="s">
        <v>256</v>
      </c>
      <c r="V6" s="35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7"/>
      <c r="AL6" s="38" t="e">
        <f t="shared" si="3"/>
        <v>#DIV/0!</v>
      </c>
      <c r="AM6" s="38" t="e">
        <f t="shared" si="4"/>
        <v>#DIV/0!</v>
      </c>
      <c r="AN6" s="38" t="e">
        <f t="shared" si="5"/>
        <v>#DIV/0!</v>
      </c>
    </row>
    <row r="7" spans="1:41" s="39" customFormat="1" ht="60" customHeight="1" x14ac:dyDescent="0.25">
      <c r="A7" s="28">
        <v>5</v>
      </c>
      <c r="B7" s="28">
        <v>9</v>
      </c>
      <c r="C7" s="34" t="s">
        <v>10</v>
      </c>
      <c r="D7" s="28" t="s">
        <v>251</v>
      </c>
      <c r="E7" s="28" t="s">
        <v>251</v>
      </c>
      <c r="F7" s="30">
        <v>25364</v>
      </c>
      <c r="G7" s="30">
        <f t="shared" ca="1" si="1"/>
        <v>43018</v>
      </c>
      <c r="H7" s="31">
        <f t="shared" ca="1" si="2"/>
        <v>48</v>
      </c>
      <c r="I7" s="32" t="s">
        <v>271</v>
      </c>
      <c r="J7" s="32" t="s">
        <v>271</v>
      </c>
      <c r="K7" s="28">
        <v>6</v>
      </c>
      <c r="L7" s="33">
        <f t="shared" ca="1" si="0"/>
        <v>12.2</v>
      </c>
      <c r="M7" s="30">
        <v>38565</v>
      </c>
      <c r="N7" s="30">
        <v>39114</v>
      </c>
      <c r="O7" s="34" t="s">
        <v>272</v>
      </c>
      <c r="P7" s="28">
        <v>1</v>
      </c>
      <c r="Q7" s="32" t="s">
        <v>273</v>
      </c>
      <c r="R7" s="32" t="s">
        <v>263</v>
      </c>
      <c r="S7" s="28">
        <v>6651</v>
      </c>
      <c r="T7" s="28">
        <v>27218</v>
      </c>
      <c r="U7" s="32" t="s">
        <v>256</v>
      </c>
      <c r="V7" s="35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7"/>
      <c r="AL7" s="38" t="e">
        <f t="shared" si="3"/>
        <v>#DIV/0!</v>
      </c>
      <c r="AM7" s="38" t="e">
        <f t="shared" si="4"/>
        <v>#DIV/0!</v>
      </c>
      <c r="AN7" s="38" t="e">
        <f t="shared" si="5"/>
        <v>#DIV/0!</v>
      </c>
    </row>
    <row r="8" spans="1:41" s="39" customFormat="1" ht="60" customHeight="1" x14ac:dyDescent="0.25">
      <c r="A8" s="28">
        <v>6</v>
      </c>
      <c r="B8" s="28">
        <v>12</v>
      </c>
      <c r="C8" s="34" t="s">
        <v>12</v>
      </c>
      <c r="D8" s="28" t="s">
        <v>251</v>
      </c>
      <c r="E8" s="28" t="s">
        <v>251</v>
      </c>
      <c r="F8" s="30">
        <v>24956</v>
      </c>
      <c r="G8" s="30">
        <f t="shared" ca="1" si="1"/>
        <v>43018</v>
      </c>
      <c r="H8" s="31">
        <f t="shared" ca="1" si="2"/>
        <v>49</v>
      </c>
      <c r="I8" s="32" t="s">
        <v>274</v>
      </c>
      <c r="J8" s="32" t="s">
        <v>274</v>
      </c>
      <c r="K8" s="28">
        <v>7</v>
      </c>
      <c r="L8" s="33">
        <f t="shared" ca="1" si="0"/>
        <v>10.534246575342467</v>
      </c>
      <c r="M8" s="30">
        <v>39173</v>
      </c>
      <c r="N8" s="30">
        <v>39539</v>
      </c>
      <c r="O8" s="34" t="s">
        <v>275</v>
      </c>
      <c r="P8" s="28">
        <v>1</v>
      </c>
      <c r="Q8" s="32" t="s">
        <v>254</v>
      </c>
      <c r="R8" s="32" t="s">
        <v>270</v>
      </c>
      <c r="S8" s="28">
        <v>3500</v>
      </c>
      <c r="T8" s="28">
        <v>13362</v>
      </c>
      <c r="U8" s="32" t="s">
        <v>256</v>
      </c>
      <c r="V8" s="35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7"/>
      <c r="AL8" s="38" t="e">
        <f t="shared" si="3"/>
        <v>#DIV/0!</v>
      </c>
      <c r="AM8" s="38" t="e">
        <f t="shared" si="4"/>
        <v>#DIV/0!</v>
      </c>
      <c r="AN8" s="38" t="e">
        <f t="shared" si="5"/>
        <v>#DIV/0!</v>
      </c>
    </row>
    <row r="9" spans="1:41" s="39" customFormat="1" ht="60" customHeight="1" x14ac:dyDescent="0.25">
      <c r="A9" s="28">
        <v>7</v>
      </c>
      <c r="B9" s="28">
        <v>13</v>
      </c>
      <c r="C9" s="34" t="s">
        <v>14</v>
      </c>
      <c r="D9" s="28" t="s">
        <v>257</v>
      </c>
      <c r="E9" s="28" t="s">
        <v>251</v>
      </c>
      <c r="F9" s="30">
        <v>27317</v>
      </c>
      <c r="G9" s="30">
        <f t="shared" ca="1" si="1"/>
        <v>43018</v>
      </c>
      <c r="H9" s="31">
        <f t="shared" ca="1" si="2"/>
        <v>43</v>
      </c>
      <c r="I9" s="32" t="s">
        <v>276</v>
      </c>
      <c r="J9" s="40" t="s">
        <v>277</v>
      </c>
      <c r="K9" s="28">
        <v>7</v>
      </c>
      <c r="L9" s="33">
        <f t="shared" ca="1" si="0"/>
        <v>9.1890410958904116</v>
      </c>
      <c r="M9" s="30">
        <v>39664</v>
      </c>
      <c r="N9" s="30">
        <v>39849</v>
      </c>
      <c r="O9" s="34" t="s">
        <v>278</v>
      </c>
      <c r="P9" s="28">
        <v>2</v>
      </c>
      <c r="Q9" s="32" t="s">
        <v>279</v>
      </c>
      <c r="R9" s="32" t="s">
        <v>280</v>
      </c>
      <c r="S9" s="28"/>
      <c r="T9" s="28">
        <v>29328</v>
      </c>
      <c r="U9" s="32" t="s">
        <v>256</v>
      </c>
      <c r="V9" s="35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7"/>
      <c r="AL9" s="38" t="e">
        <f t="shared" si="3"/>
        <v>#DIV/0!</v>
      </c>
      <c r="AM9" s="38" t="e">
        <f t="shared" si="4"/>
        <v>#DIV/0!</v>
      </c>
      <c r="AN9" s="38" t="e">
        <f t="shared" si="5"/>
        <v>#DIV/0!</v>
      </c>
    </row>
    <row r="10" spans="1:41" s="39" customFormat="1" ht="60" customHeight="1" x14ac:dyDescent="0.25">
      <c r="A10" s="28">
        <v>8</v>
      </c>
      <c r="B10" s="28">
        <v>16</v>
      </c>
      <c r="C10" s="34" t="s">
        <v>16</v>
      </c>
      <c r="D10" s="28" t="s">
        <v>257</v>
      </c>
      <c r="E10" s="28" t="s">
        <v>251</v>
      </c>
      <c r="F10" s="42">
        <v>28116</v>
      </c>
      <c r="G10" s="30">
        <f t="shared" ca="1" si="1"/>
        <v>43018</v>
      </c>
      <c r="H10" s="31">
        <f t="shared" ca="1" si="2"/>
        <v>41</v>
      </c>
      <c r="I10" s="32" t="s">
        <v>281</v>
      </c>
      <c r="J10" s="40" t="s">
        <v>282</v>
      </c>
      <c r="K10" s="28">
        <v>2.2000000000000002</v>
      </c>
      <c r="L10" s="33">
        <f t="shared" ca="1" si="0"/>
        <v>11.169863013698631</v>
      </c>
      <c r="M10" s="30">
        <v>38941</v>
      </c>
      <c r="N10" s="30">
        <v>39124</v>
      </c>
      <c r="O10" s="34" t="s">
        <v>283</v>
      </c>
      <c r="P10" s="28">
        <v>2</v>
      </c>
      <c r="Q10" s="32" t="s">
        <v>279</v>
      </c>
      <c r="R10" s="32" t="s">
        <v>284</v>
      </c>
      <c r="S10" s="28">
        <v>5000</v>
      </c>
      <c r="T10" s="28">
        <v>29217</v>
      </c>
      <c r="U10" s="32" t="s">
        <v>256</v>
      </c>
      <c r="V10" s="35">
        <v>5</v>
      </c>
      <c r="W10" s="36">
        <v>4</v>
      </c>
      <c r="X10" s="36">
        <v>2</v>
      </c>
      <c r="Y10" s="36">
        <v>5</v>
      </c>
      <c r="Z10" s="36">
        <v>2</v>
      </c>
      <c r="AA10" s="36">
        <v>5</v>
      </c>
      <c r="AB10" s="36">
        <v>5</v>
      </c>
      <c r="AC10" s="36">
        <v>4</v>
      </c>
      <c r="AD10" s="36">
        <v>4</v>
      </c>
      <c r="AE10" s="36">
        <v>4</v>
      </c>
      <c r="AF10" s="36">
        <v>5</v>
      </c>
      <c r="AG10" s="36">
        <v>4</v>
      </c>
      <c r="AH10" s="36">
        <v>2</v>
      </c>
      <c r="AI10" s="36">
        <v>5</v>
      </c>
      <c r="AJ10" s="36">
        <v>2</v>
      </c>
      <c r="AK10" s="37">
        <v>1</v>
      </c>
      <c r="AL10" s="38">
        <f t="shared" si="3"/>
        <v>3.2</v>
      </c>
      <c r="AM10" s="38">
        <f t="shared" si="4"/>
        <v>3</v>
      </c>
      <c r="AN10" s="38">
        <f t="shared" si="5"/>
        <v>4.333333333333333</v>
      </c>
    </row>
    <row r="11" spans="1:41" s="39" customFormat="1" ht="60" customHeight="1" x14ac:dyDescent="0.25">
      <c r="A11" s="28">
        <v>9</v>
      </c>
      <c r="B11" s="28">
        <v>17</v>
      </c>
      <c r="C11" s="34" t="s">
        <v>18</v>
      </c>
      <c r="D11" s="28" t="s">
        <v>251</v>
      </c>
      <c r="E11" s="28" t="s">
        <v>251</v>
      </c>
      <c r="F11" s="30">
        <v>27317</v>
      </c>
      <c r="G11" s="30">
        <f t="shared" ca="1" si="1"/>
        <v>43018</v>
      </c>
      <c r="H11" s="31">
        <f t="shared" ca="1" si="2"/>
        <v>43</v>
      </c>
      <c r="I11" s="32" t="s">
        <v>285</v>
      </c>
      <c r="J11" s="40" t="s">
        <v>285</v>
      </c>
      <c r="K11" s="28">
        <v>1</v>
      </c>
      <c r="L11" s="33">
        <f t="shared" ca="1" si="0"/>
        <v>12.852054794520548</v>
      </c>
      <c r="M11" s="30">
        <v>38327</v>
      </c>
      <c r="N11" s="30">
        <v>38448</v>
      </c>
      <c r="O11" s="34" t="s">
        <v>286</v>
      </c>
      <c r="P11" s="28">
        <v>1</v>
      </c>
      <c r="Q11" s="32" t="s">
        <v>279</v>
      </c>
      <c r="R11" s="32" t="s">
        <v>284</v>
      </c>
      <c r="S11" s="28">
        <v>3000</v>
      </c>
      <c r="T11" s="28">
        <v>26208</v>
      </c>
      <c r="U11" s="32" t="s">
        <v>256</v>
      </c>
      <c r="V11" s="35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7"/>
      <c r="AL11" s="38" t="e">
        <f t="shared" si="3"/>
        <v>#DIV/0!</v>
      </c>
      <c r="AM11" s="38" t="e">
        <f t="shared" si="4"/>
        <v>#DIV/0!</v>
      </c>
      <c r="AN11" s="38" t="e">
        <f t="shared" si="5"/>
        <v>#DIV/0!</v>
      </c>
    </row>
    <row r="12" spans="1:41" s="39" customFormat="1" ht="60" customHeight="1" x14ac:dyDescent="0.25">
      <c r="A12" s="28">
        <v>10</v>
      </c>
      <c r="B12" s="28">
        <v>19</v>
      </c>
      <c r="C12" s="34" t="s">
        <v>20</v>
      </c>
      <c r="D12" s="28" t="s">
        <v>251</v>
      </c>
      <c r="E12" s="28" t="s">
        <v>251</v>
      </c>
      <c r="F12" s="30">
        <v>26622</v>
      </c>
      <c r="G12" s="30">
        <f t="shared" ca="1" si="1"/>
        <v>43018</v>
      </c>
      <c r="H12" s="31">
        <f t="shared" ca="1" si="2"/>
        <v>45</v>
      </c>
      <c r="I12" s="32" t="s">
        <v>287</v>
      </c>
      <c r="J12" s="40" t="s">
        <v>287</v>
      </c>
      <c r="K12" s="28">
        <v>6.2</v>
      </c>
      <c r="L12" s="33">
        <f t="shared" ca="1" si="0"/>
        <v>15.747945205479452</v>
      </c>
      <c r="M12" s="30">
        <v>37270</v>
      </c>
      <c r="N12" s="30">
        <v>37622</v>
      </c>
      <c r="O12" s="34" t="s">
        <v>288</v>
      </c>
      <c r="P12" s="28">
        <v>4</v>
      </c>
      <c r="Q12" s="32" t="s">
        <v>279</v>
      </c>
      <c r="R12" s="32" t="s">
        <v>289</v>
      </c>
      <c r="S12" s="28">
        <v>9238</v>
      </c>
      <c r="T12" s="28">
        <v>86667</v>
      </c>
      <c r="U12" s="32" t="s">
        <v>256</v>
      </c>
      <c r="V12" s="35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7"/>
      <c r="AL12" s="38" t="e">
        <f t="shared" si="3"/>
        <v>#DIV/0!</v>
      </c>
      <c r="AM12" s="38" t="e">
        <f t="shared" si="4"/>
        <v>#DIV/0!</v>
      </c>
      <c r="AN12" s="38" t="e">
        <f t="shared" si="5"/>
        <v>#DIV/0!</v>
      </c>
    </row>
    <row r="13" spans="1:41" s="39" customFormat="1" ht="60" customHeight="1" x14ac:dyDescent="0.25">
      <c r="A13" s="28">
        <v>11</v>
      </c>
      <c r="B13" s="28">
        <v>24</v>
      </c>
      <c r="C13" s="34" t="s">
        <v>22</v>
      </c>
      <c r="D13" s="28" t="s">
        <v>257</v>
      </c>
      <c r="E13" s="28" t="s">
        <v>251</v>
      </c>
      <c r="F13" s="30">
        <v>27240</v>
      </c>
      <c r="G13" s="30">
        <f t="shared" ca="1" si="1"/>
        <v>43018</v>
      </c>
      <c r="H13" s="31">
        <f t="shared" ca="1" si="2"/>
        <v>43</v>
      </c>
      <c r="I13" s="32" t="s">
        <v>290</v>
      </c>
      <c r="J13" s="40"/>
      <c r="K13" s="28">
        <v>6</v>
      </c>
      <c r="L13" s="33">
        <f t="shared" ca="1" si="0"/>
        <v>16.649315068493152</v>
      </c>
      <c r="M13" s="30">
        <v>36941</v>
      </c>
      <c r="N13" s="30">
        <v>37135</v>
      </c>
      <c r="O13" s="34" t="s">
        <v>291</v>
      </c>
      <c r="P13" s="28">
        <v>2</v>
      </c>
      <c r="Q13" s="32" t="s">
        <v>279</v>
      </c>
      <c r="R13" s="32" t="s">
        <v>292</v>
      </c>
      <c r="S13" s="28">
        <v>3500</v>
      </c>
      <c r="T13" s="28">
        <v>37428</v>
      </c>
      <c r="U13" s="32" t="s">
        <v>256</v>
      </c>
      <c r="V13" s="35">
        <v>5</v>
      </c>
      <c r="W13" s="36">
        <v>4</v>
      </c>
      <c r="X13" s="36">
        <v>2</v>
      </c>
      <c r="Y13" s="36">
        <v>5</v>
      </c>
      <c r="Z13" s="36">
        <v>2</v>
      </c>
      <c r="AA13" s="36">
        <v>5</v>
      </c>
      <c r="AB13" s="36">
        <v>4</v>
      </c>
      <c r="AC13" s="36">
        <v>4</v>
      </c>
      <c r="AD13" s="36">
        <v>4</v>
      </c>
      <c r="AE13" s="36">
        <v>2</v>
      </c>
      <c r="AF13" s="36">
        <v>4</v>
      </c>
      <c r="AG13" s="36">
        <v>4</v>
      </c>
      <c r="AH13" s="36">
        <v>2</v>
      </c>
      <c r="AI13" s="36">
        <v>4</v>
      </c>
      <c r="AJ13" s="36">
        <v>4</v>
      </c>
      <c r="AK13" s="37">
        <v>2</v>
      </c>
      <c r="AL13" s="38">
        <f t="shared" si="3"/>
        <v>3.8</v>
      </c>
      <c r="AM13" s="38">
        <f t="shared" si="4"/>
        <v>2.6</v>
      </c>
      <c r="AN13" s="38">
        <f t="shared" si="5"/>
        <v>4</v>
      </c>
    </row>
    <row r="14" spans="1:41" s="39" customFormat="1" ht="60" customHeight="1" x14ac:dyDescent="0.25">
      <c r="A14" s="28">
        <v>12</v>
      </c>
      <c r="B14" s="28">
        <v>26</v>
      </c>
      <c r="C14" s="34" t="s">
        <v>24</v>
      </c>
      <c r="D14" s="28" t="s">
        <v>251</v>
      </c>
      <c r="E14" s="28" t="s">
        <v>251</v>
      </c>
      <c r="F14" s="30">
        <v>26085</v>
      </c>
      <c r="G14" s="30">
        <f t="shared" ca="1" si="1"/>
        <v>43018</v>
      </c>
      <c r="H14" s="31">
        <f t="shared" ca="1" si="2"/>
        <v>46</v>
      </c>
      <c r="I14" s="32" t="s">
        <v>293</v>
      </c>
      <c r="J14" s="40" t="s">
        <v>268</v>
      </c>
      <c r="K14" s="28">
        <v>0</v>
      </c>
      <c r="L14" s="33">
        <f t="shared" ca="1" si="0"/>
        <v>19.602739726027398</v>
      </c>
      <c r="M14" s="30">
        <v>35863</v>
      </c>
      <c r="N14" s="30">
        <v>39334</v>
      </c>
      <c r="O14" s="34" t="s">
        <v>275</v>
      </c>
      <c r="P14" s="28">
        <v>1</v>
      </c>
      <c r="Q14" s="32" t="s">
        <v>294</v>
      </c>
      <c r="R14" s="32" t="s">
        <v>270</v>
      </c>
      <c r="S14" s="28">
        <v>2000</v>
      </c>
      <c r="T14" s="28">
        <v>21889</v>
      </c>
      <c r="U14" s="32" t="s">
        <v>256</v>
      </c>
      <c r="V14" s="35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7"/>
      <c r="AL14" s="38" t="e">
        <f t="shared" si="3"/>
        <v>#DIV/0!</v>
      </c>
      <c r="AM14" s="38" t="e">
        <f t="shared" si="4"/>
        <v>#DIV/0!</v>
      </c>
      <c r="AN14" s="38" t="e">
        <f t="shared" si="5"/>
        <v>#DIV/0!</v>
      </c>
    </row>
    <row r="15" spans="1:41" s="39" customFormat="1" ht="60" customHeight="1" x14ac:dyDescent="0.25">
      <c r="A15" s="28">
        <v>13</v>
      </c>
      <c r="B15" s="28">
        <v>65</v>
      </c>
      <c r="C15" s="34" t="s">
        <v>26</v>
      </c>
      <c r="D15" s="28" t="s">
        <v>251</v>
      </c>
      <c r="E15" s="28" t="s">
        <v>251</v>
      </c>
      <c r="F15" s="30">
        <v>28550</v>
      </c>
      <c r="G15" s="30">
        <f t="shared" ca="1" si="1"/>
        <v>43018</v>
      </c>
      <c r="H15" s="31">
        <f t="shared" ca="1" si="2"/>
        <v>40</v>
      </c>
      <c r="I15" s="32" t="s">
        <v>295</v>
      </c>
      <c r="J15" s="32" t="s">
        <v>295</v>
      </c>
      <c r="K15" s="28">
        <v>0</v>
      </c>
      <c r="L15" s="33">
        <f t="shared" ca="1" si="0"/>
        <v>10.93972602739726</v>
      </c>
      <c r="M15" s="30">
        <v>39025</v>
      </c>
      <c r="N15" s="30"/>
      <c r="O15" s="34" t="s">
        <v>296</v>
      </c>
      <c r="P15" s="28">
        <v>4</v>
      </c>
      <c r="Q15" s="32" t="s">
        <v>279</v>
      </c>
      <c r="R15" s="32" t="s">
        <v>284</v>
      </c>
      <c r="S15" s="28">
        <v>18076</v>
      </c>
      <c r="T15" s="28">
        <v>118798</v>
      </c>
      <c r="U15" s="32" t="s">
        <v>256</v>
      </c>
      <c r="V15" s="35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7"/>
      <c r="AL15" s="38" t="e">
        <f t="shared" si="3"/>
        <v>#DIV/0!</v>
      </c>
      <c r="AM15" s="38" t="e">
        <f t="shared" si="4"/>
        <v>#DIV/0!</v>
      </c>
      <c r="AN15" s="38" t="e">
        <f t="shared" si="5"/>
        <v>#DIV/0!</v>
      </c>
    </row>
    <row r="16" spans="1:41" s="39" customFormat="1" ht="60" customHeight="1" x14ac:dyDescent="0.25">
      <c r="A16" s="28">
        <v>14</v>
      </c>
      <c r="B16" s="28">
        <v>94</v>
      </c>
      <c r="C16" s="34" t="s">
        <v>297</v>
      </c>
      <c r="D16" s="28" t="s">
        <v>257</v>
      </c>
      <c r="E16" s="28" t="s">
        <v>258</v>
      </c>
      <c r="F16" s="30">
        <v>27645</v>
      </c>
      <c r="G16" s="30">
        <f t="shared" ca="1" si="1"/>
        <v>43018</v>
      </c>
      <c r="H16" s="31">
        <f t="shared" ca="1" si="2"/>
        <v>42</v>
      </c>
      <c r="I16" s="32" t="s">
        <v>298</v>
      </c>
      <c r="J16" s="32" t="s">
        <v>298</v>
      </c>
      <c r="K16" s="28">
        <v>0</v>
      </c>
      <c r="L16" s="33">
        <f t="shared" ca="1" si="0"/>
        <v>8.9452054794520546</v>
      </c>
      <c r="M16" s="30">
        <v>39753</v>
      </c>
      <c r="N16" s="30"/>
      <c r="O16" s="34" t="s">
        <v>299</v>
      </c>
      <c r="P16" s="28">
        <v>2</v>
      </c>
      <c r="Q16" s="32" t="s">
        <v>300</v>
      </c>
      <c r="R16" s="32" t="s">
        <v>263</v>
      </c>
      <c r="S16" s="28">
        <v>0</v>
      </c>
      <c r="T16" s="28">
        <v>25104</v>
      </c>
      <c r="U16" s="32" t="s">
        <v>256</v>
      </c>
      <c r="V16" s="35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7"/>
      <c r="AL16" s="38" t="e">
        <f t="shared" si="3"/>
        <v>#DIV/0!</v>
      </c>
      <c r="AM16" s="38" t="e">
        <f t="shared" si="4"/>
        <v>#DIV/0!</v>
      </c>
      <c r="AN16" s="38" t="e">
        <f t="shared" si="5"/>
        <v>#DIV/0!</v>
      </c>
    </row>
    <row r="17" spans="1:40" s="39" customFormat="1" ht="60" customHeight="1" x14ac:dyDescent="0.25">
      <c r="A17" s="28">
        <v>15</v>
      </c>
      <c r="B17" s="28">
        <v>96</v>
      </c>
      <c r="C17" s="34" t="s">
        <v>301</v>
      </c>
      <c r="D17" s="28" t="s">
        <v>251</v>
      </c>
      <c r="E17" s="28" t="s">
        <v>251</v>
      </c>
      <c r="F17" s="30">
        <v>31419</v>
      </c>
      <c r="G17" s="30">
        <f t="shared" ca="1" si="1"/>
        <v>43018</v>
      </c>
      <c r="H17" s="31">
        <f t="shared" ca="1" si="2"/>
        <v>32</v>
      </c>
      <c r="I17" s="32" t="s">
        <v>285</v>
      </c>
      <c r="J17" s="32" t="s">
        <v>285</v>
      </c>
      <c r="K17" s="28">
        <v>3.11</v>
      </c>
      <c r="L17" s="33">
        <f t="shared" ca="1" si="0"/>
        <v>8.1123287671232873</v>
      </c>
      <c r="M17" s="30">
        <v>40057</v>
      </c>
      <c r="N17" s="30">
        <v>40269</v>
      </c>
      <c r="O17" s="34" t="s">
        <v>302</v>
      </c>
      <c r="P17" s="28">
        <v>2</v>
      </c>
      <c r="Q17" s="32" t="s">
        <v>303</v>
      </c>
      <c r="R17" s="32" t="s">
        <v>292</v>
      </c>
      <c r="S17" s="28">
        <v>7500</v>
      </c>
      <c r="T17" s="28">
        <v>18226</v>
      </c>
      <c r="U17" s="32" t="s">
        <v>304</v>
      </c>
      <c r="V17" s="35">
        <v>4</v>
      </c>
      <c r="W17" s="36">
        <v>4</v>
      </c>
      <c r="X17" s="36">
        <v>4</v>
      </c>
      <c r="Y17" s="36">
        <v>4</v>
      </c>
      <c r="Z17" s="36">
        <v>4</v>
      </c>
      <c r="AA17" s="36">
        <v>4</v>
      </c>
      <c r="AB17" s="36">
        <v>4</v>
      </c>
      <c r="AC17" s="36">
        <v>4</v>
      </c>
      <c r="AD17" s="36">
        <v>4</v>
      </c>
      <c r="AE17" s="36">
        <v>4</v>
      </c>
      <c r="AF17" s="36">
        <v>4</v>
      </c>
      <c r="AG17" s="36">
        <v>4</v>
      </c>
      <c r="AH17" s="36">
        <v>4</v>
      </c>
      <c r="AI17" s="36">
        <v>4</v>
      </c>
      <c r="AJ17" s="36">
        <v>2</v>
      </c>
      <c r="AK17" s="37">
        <v>1</v>
      </c>
      <c r="AL17" s="38">
        <f t="shared" si="3"/>
        <v>3</v>
      </c>
      <c r="AM17" s="38">
        <f t="shared" si="4"/>
        <v>4</v>
      </c>
      <c r="AN17" s="38">
        <f t="shared" si="5"/>
        <v>4</v>
      </c>
    </row>
    <row r="18" spans="1:40" s="39" customFormat="1" ht="60" customHeight="1" x14ac:dyDescent="0.25">
      <c r="A18" s="28">
        <v>16</v>
      </c>
      <c r="B18" s="28">
        <v>99</v>
      </c>
      <c r="C18" s="34" t="s">
        <v>28</v>
      </c>
      <c r="D18" s="28" t="s">
        <v>251</v>
      </c>
      <c r="E18" s="28" t="s">
        <v>258</v>
      </c>
      <c r="F18" s="30">
        <v>31135</v>
      </c>
      <c r="G18" s="30">
        <f t="shared" ca="1" si="1"/>
        <v>43018</v>
      </c>
      <c r="H18" s="31">
        <f t="shared" ca="1" si="2"/>
        <v>33</v>
      </c>
      <c r="I18" s="40" t="s">
        <v>305</v>
      </c>
      <c r="J18" s="40" t="s">
        <v>306</v>
      </c>
      <c r="K18" s="28">
        <v>2.4</v>
      </c>
      <c r="L18" s="33">
        <f t="shared" ca="1" si="0"/>
        <v>8.0849315068493155</v>
      </c>
      <c r="M18" s="30">
        <v>40067</v>
      </c>
      <c r="N18" s="30">
        <v>40248</v>
      </c>
      <c r="O18" s="34" t="s">
        <v>307</v>
      </c>
      <c r="P18" s="28">
        <v>1</v>
      </c>
      <c r="Q18" s="32" t="s">
        <v>294</v>
      </c>
      <c r="R18" s="32" t="s">
        <v>270</v>
      </c>
      <c r="S18" s="28">
        <v>6001</v>
      </c>
      <c r="T18" s="28">
        <v>15105</v>
      </c>
      <c r="U18" s="32" t="s">
        <v>256</v>
      </c>
      <c r="V18" s="35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7"/>
      <c r="AL18" s="38" t="e">
        <f t="shared" si="3"/>
        <v>#DIV/0!</v>
      </c>
      <c r="AM18" s="38" t="e">
        <f t="shared" si="4"/>
        <v>#DIV/0!</v>
      </c>
      <c r="AN18" s="38" t="e">
        <f t="shared" si="5"/>
        <v>#DIV/0!</v>
      </c>
    </row>
    <row r="19" spans="1:40" s="39" customFormat="1" ht="60" customHeight="1" x14ac:dyDescent="0.25">
      <c r="A19" s="28">
        <v>17</v>
      </c>
      <c r="B19" s="28">
        <v>103</v>
      </c>
      <c r="C19" s="34" t="s">
        <v>30</v>
      </c>
      <c r="D19" s="28" t="s">
        <v>251</v>
      </c>
      <c r="E19" s="28" t="s">
        <v>251</v>
      </c>
      <c r="F19" s="30">
        <v>30953</v>
      </c>
      <c r="G19" s="30">
        <f t="shared" ca="1" si="1"/>
        <v>43018</v>
      </c>
      <c r="H19" s="31">
        <f t="shared" ca="1" si="2"/>
        <v>33</v>
      </c>
      <c r="I19" s="32" t="s">
        <v>285</v>
      </c>
      <c r="J19" s="32" t="s">
        <v>285</v>
      </c>
      <c r="K19" s="28">
        <v>7</v>
      </c>
      <c r="L19" s="33">
        <f t="shared" ca="1" si="0"/>
        <v>7.9232876712328766</v>
      </c>
      <c r="M19" s="30">
        <v>40126</v>
      </c>
      <c r="N19" s="30">
        <v>40307</v>
      </c>
      <c r="O19" s="34" t="s">
        <v>308</v>
      </c>
      <c r="P19" s="28">
        <v>2</v>
      </c>
      <c r="Q19" s="32" t="s">
        <v>279</v>
      </c>
      <c r="R19" s="32" t="s">
        <v>284</v>
      </c>
      <c r="S19" s="28">
        <v>14265</v>
      </c>
      <c r="T19" s="28">
        <v>33330</v>
      </c>
      <c r="U19" s="32" t="s">
        <v>256</v>
      </c>
      <c r="V19" s="35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7"/>
      <c r="AL19" s="38" t="e">
        <f t="shared" si="3"/>
        <v>#DIV/0!</v>
      </c>
      <c r="AM19" s="38" t="e">
        <f t="shared" si="4"/>
        <v>#DIV/0!</v>
      </c>
      <c r="AN19" s="38" t="e">
        <f t="shared" si="5"/>
        <v>#DIV/0!</v>
      </c>
    </row>
    <row r="20" spans="1:40" s="39" customFormat="1" ht="60" customHeight="1" x14ac:dyDescent="0.25">
      <c r="A20" s="28">
        <v>18</v>
      </c>
      <c r="B20" s="28">
        <v>127</v>
      </c>
      <c r="C20" s="34" t="s">
        <v>309</v>
      </c>
      <c r="D20" s="28" t="s">
        <v>251</v>
      </c>
      <c r="E20" s="28" t="s">
        <v>251</v>
      </c>
      <c r="F20" s="30">
        <v>30100</v>
      </c>
      <c r="G20" s="30">
        <f t="shared" ca="1" si="1"/>
        <v>43018</v>
      </c>
      <c r="H20" s="31">
        <f t="shared" ca="1" si="2"/>
        <v>35</v>
      </c>
      <c r="I20" s="32" t="s">
        <v>268</v>
      </c>
      <c r="J20" s="32" t="s">
        <v>268</v>
      </c>
      <c r="K20" s="28">
        <v>2</v>
      </c>
      <c r="L20" s="33">
        <f t="shared" ca="1" si="0"/>
        <v>7.3643835616438356</v>
      </c>
      <c r="M20" s="30">
        <v>40330</v>
      </c>
      <c r="N20" s="30">
        <v>40513</v>
      </c>
      <c r="O20" s="34" t="s">
        <v>310</v>
      </c>
      <c r="P20" s="28">
        <v>2</v>
      </c>
      <c r="Q20" s="32" t="s">
        <v>303</v>
      </c>
      <c r="R20" s="32" t="s">
        <v>292</v>
      </c>
      <c r="S20" s="28">
        <v>9250</v>
      </c>
      <c r="T20" s="28">
        <v>22254</v>
      </c>
      <c r="U20" s="32" t="s">
        <v>256</v>
      </c>
      <c r="V20" s="35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7"/>
      <c r="AL20" s="38" t="e">
        <f t="shared" si="3"/>
        <v>#DIV/0!</v>
      </c>
      <c r="AM20" s="38" t="e">
        <f t="shared" si="4"/>
        <v>#DIV/0!</v>
      </c>
      <c r="AN20" s="38" t="e">
        <f t="shared" si="5"/>
        <v>#DIV/0!</v>
      </c>
    </row>
    <row r="21" spans="1:40" s="39" customFormat="1" ht="60" customHeight="1" x14ac:dyDescent="0.25">
      <c r="A21" s="28">
        <v>19</v>
      </c>
      <c r="B21" s="28">
        <v>128</v>
      </c>
      <c r="C21" s="34" t="s">
        <v>32</v>
      </c>
      <c r="D21" s="28" t="s">
        <v>251</v>
      </c>
      <c r="E21" s="28" t="s">
        <v>258</v>
      </c>
      <c r="F21" s="30">
        <v>29987</v>
      </c>
      <c r="G21" s="30">
        <f t="shared" ca="1" si="1"/>
        <v>43018</v>
      </c>
      <c r="H21" s="31">
        <f t="shared" ca="1" si="2"/>
        <v>36</v>
      </c>
      <c r="I21" s="32" t="s">
        <v>311</v>
      </c>
      <c r="J21" s="32" t="s">
        <v>311</v>
      </c>
      <c r="K21" s="28">
        <v>6</v>
      </c>
      <c r="L21" s="33">
        <f t="shared" ca="1" si="0"/>
        <v>7.3643835616438356</v>
      </c>
      <c r="M21" s="30">
        <v>40330</v>
      </c>
      <c r="N21" s="30">
        <v>40513</v>
      </c>
      <c r="O21" s="34" t="s">
        <v>312</v>
      </c>
      <c r="P21" s="28">
        <v>1</v>
      </c>
      <c r="Q21" s="32" t="s">
        <v>303</v>
      </c>
      <c r="R21" s="32" t="s">
        <v>292</v>
      </c>
      <c r="S21" s="28">
        <v>12000</v>
      </c>
      <c r="T21" s="28">
        <v>23144</v>
      </c>
      <c r="U21" s="32" t="s">
        <v>256</v>
      </c>
      <c r="V21" s="35">
        <v>4</v>
      </c>
      <c r="W21" s="36">
        <v>4</v>
      </c>
      <c r="X21" s="36">
        <v>4</v>
      </c>
      <c r="Y21" s="36">
        <v>4</v>
      </c>
      <c r="Z21" s="36">
        <v>4</v>
      </c>
      <c r="AA21" s="36">
        <v>4</v>
      </c>
      <c r="AB21" s="36">
        <v>4</v>
      </c>
      <c r="AC21" s="36">
        <v>4</v>
      </c>
      <c r="AD21" s="36">
        <v>4</v>
      </c>
      <c r="AE21" s="36">
        <v>4</v>
      </c>
      <c r="AF21" s="36">
        <v>4</v>
      </c>
      <c r="AG21" s="36">
        <v>4</v>
      </c>
      <c r="AH21" s="36">
        <v>4</v>
      </c>
      <c r="AI21" s="36">
        <v>4</v>
      </c>
      <c r="AJ21" s="36">
        <v>2</v>
      </c>
      <c r="AK21" s="37">
        <v>1</v>
      </c>
      <c r="AL21" s="38">
        <f t="shared" si="3"/>
        <v>3</v>
      </c>
      <c r="AM21" s="38">
        <f t="shared" si="4"/>
        <v>4</v>
      </c>
      <c r="AN21" s="38">
        <f t="shared" si="5"/>
        <v>4</v>
      </c>
    </row>
    <row r="22" spans="1:40" s="39" customFormat="1" ht="60" customHeight="1" x14ac:dyDescent="0.25">
      <c r="A22" s="28">
        <v>20</v>
      </c>
      <c r="B22" s="28">
        <v>129</v>
      </c>
      <c r="C22" s="34" t="s">
        <v>34</v>
      </c>
      <c r="D22" s="28" t="s">
        <v>251</v>
      </c>
      <c r="E22" s="28" t="s">
        <v>251</v>
      </c>
      <c r="F22" s="30">
        <v>27693</v>
      </c>
      <c r="G22" s="30">
        <f t="shared" ca="1" si="1"/>
        <v>43018</v>
      </c>
      <c r="H22" s="31">
        <f t="shared" ca="1" si="2"/>
        <v>42</v>
      </c>
      <c r="I22" s="32" t="s">
        <v>313</v>
      </c>
      <c r="J22" s="32" t="s">
        <v>313</v>
      </c>
      <c r="K22" s="28">
        <v>15</v>
      </c>
      <c r="L22" s="33">
        <f t="shared" ca="1" si="0"/>
        <v>7.3643835616438356</v>
      </c>
      <c r="M22" s="30">
        <v>40330</v>
      </c>
      <c r="N22" s="30">
        <v>40513</v>
      </c>
      <c r="O22" s="34" t="s">
        <v>312</v>
      </c>
      <c r="P22" s="28">
        <v>1</v>
      </c>
      <c r="Q22" s="32" t="s">
        <v>303</v>
      </c>
      <c r="R22" s="32" t="s">
        <v>292</v>
      </c>
      <c r="S22" s="28">
        <v>13000</v>
      </c>
      <c r="T22" s="28">
        <v>24071</v>
      </c>
      <c r="U22" s="32" t="s">
        <v>256</v>
      </c>
      <c r="V22" s="35">
        <v>4</v>
      </c>
      <c r="W22" s="36">
        <v>4</v>
      </c>
      <c r="X22" s="36">
        <v>4</v>
      </c>
      <c r="Y22" s="36">
        <v>4</v>
      </c>
      <c r="Z22" s="36">
        <v>5</v>
      </c>
      <c r="AA22" s="36">
        <v>4</v>
      </c>
      <c r="AB22" s="36">
        <v>5</v>
      </c>
      <c r="AC22" s="36">
        <v>4</v>
      </c>
      <c r="AD22" s="36">
        <v>4</v>
      </c>
      <c r="AE22" s="36">
        <v>4</v>
      </c>
      <c r="AF22" s="36">
        <v>4</v>
      </c>
      <c r="AG22" s="36">
        <v>4</v>
      </c>
      <c r="AH22" s="36">
        <v>4</v>
      </c>
      <c r="AI22" s="36">
        <v>4</v>
      </c>
      <c r="AJ22" s="36">
        <v>2</v>
      </c>
      <c r="AK22" s="37">
        <v>2</v>
      </c>
      <c r="AL22" s="38">
        <f t="shared" si="3"/>
        <v>3.2</v>
      </c>
      <c r="AM22" s="38">
        <f t="shared" si="4"/>
        <v>4.2</v>
      </c>
      <c r="AN22" s="38">
        <f t="shared" si="5"/>
        <v>4</v>
      </c>
    </row>
    <row r="23" spans="1:40" s="39" customFormat="1" ht="60" customHeight="1" x14ac:dyDescent="0.25">
      <c r="A23" s="28">
        <v>21</v>
      </c>
      <c r="B23" s="28">
        <v>130</v>
      </c>
      <c r="C23" s="34" t="s">
        <v>36</v>
      </c>
      <c r="D23" s="28" t="s">
        <v>251</v>
      </c>
      <c r="E23" s="28" t="s">
        <v>251</v>
      </c>
      <c r="F23" s="30">
        <v>32959</v>
      </c>
      <c r="G23" s="30">
        <f t="shared" ca="1" si="1"/>
        <v>43018</v>
      </c>
      <c r="H23" s="31">
        <f t="shared" ca="1" si="2"/>
        <v>28</v>
      </c>
      <c r="I23" s="40" t="s">
        <v>314</v>
      </c>
      <c r="J23" s="40" t="s">
        <v>315</v>
      </c>
      <c r="K23" s="28">
        <v>0</v>
      </c>
      <c r="L23" s="33">
        <f t="shared" ca="1" si="0"/>
        <v>7.3643835616438356</v>
      </c>
      <c r="M23" s="30">
        <v>40330</v>
      </c>
      <c r="N23" s="30">
        <v>40513</v>
      </c>
      <c r="O23" s="34" t="s">
        <v>316</v>
      </c>
      <c r="P23" s="28">
        <v>2</v>
      </c>
      <c r="Q23" s="32" t="s">
        <v>317</v>
      </c>
      <c r="R23" s="32" t="s">
        <v>292</v>
      </c>
      <c r="S23" s="28">
        <v>7599</v>
      </c>
      <c r="T23" s="28">
        <v>20889</v>
      </c>
      <c r="U23" s="32" t="s">
        <v>256</v>
      </c>
      <c r="V23" s="35">
        <v>3</v>
      </c>
      <c r="W23" s="36">
        <v>5</v>
      </c>
      <c r="X23" s="36">
        <v>3</v>
      </c>
      <c r="Y23" s="36">
        <v>5</v>
      </c>
      <c r="Z23" s="36">
        <v>5</v>
      </c>
      <c r="AA23" s="36">
        <v>5</v>
      </c>
      <c r="AB23" s="36">
        <v>5</v>
      </c>
      <c r="AC23" s="36">
        <v>5</v>
      </c>
      <c r="AD23" s="36">
        <v>5</v>
      </c>
      <c r="AE23" s="36">
        <v>3</v>
      </c>
      <c r="AF23" s="36">
        <v>3</v>
      </c>
      <c r="AG23" s="36">
        <v>4</v>
      </c>
      <c r="AH23" s="36">
        <v>5</v>
      </c>
      <c r="AI23" s="36">
        <v>3</v>
      </c>
      <c r="AJ23" s="36">
        <v>1</v>
      </c>
      <c r="AK23" s="37">
        <v>1</v>
      </c>
      <c r="AL23" s="38">
        <f t="shared" si="3"/>
        <v>2.8</v>
      </c>
      <c r="AM23" s="38">
        <f t="shared" si="4"/>
        <v>4.2</v>
      </c>
      <c r="AN23" s="38">
        <f t="shared" si="5"/>
        <v>4.333333333333333</v>
      </c>
    </row>
    <row r="24" spans="1:40" s="39" customFormat="1" ht="60" customHeight="1" x14ac:dyDescent="0.25">
      <c r="A24" s="28">
        <v>22</v>
      </c>
      <c r="B24" s="28">
        <v>135</v>
      </c>
      <c r="C24" s="34" t="s">
        <v>318</v>
      </c>
      <c r="D24" s="28" t="s">
        <v>251</v>
      </c>
      <c r="E24" s="28" t="s">
        <v>251</v>
      </c>
      <c r="F24" s="30">
        <v>24044</v>
      </c>
      <c r="G24" s="30">
        <f t="shared" ca="1" si="1"/>
        <v>43018</v>
      </c>
      <c r="H24" s="31">
        <f t="shared" ca="1" si="2"/>
        <v>52</v>
      </c>
      <c r="I24" s="32" t="s">
        <v>319</v>
      </c>
      <c r="J24" s="40" t="s">
        <v>320</v>
      </c>
      <c r="K24" s="28">
        <v>24.5</v>
      </c>
      <c r="L24" s="33">
        <f t="shared" ca="1" si="0"/>
        <v>7.0904109589041093</v>
      </c>
      <c r="M24" s="30">
        <v>40430</v>
      </c>
      <c r="N24" s="30">
        <v>40611</v>
      </c>
      <c r="O24" s="34" t="s">
        <v>321</v>
      </c>
      <c r="P24" s="28">
        <v>5</v>
      </c>
      <c r="Q24" s="32" t="s">
        <v>254</v>
      </c>
      <c r="R24" s="32" t="s">
        <v>280</v>
      </c>
      <c r="S24" s="28">
        <v>55917</v>
      </c>
      <c r="T24" s="28">
        <v>116667</v>
      </c>
      <c r="U24" s="32" t="s">
        <v>256</v>
      </c>
      <c r="V24" s="35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7"/>
      <c r="AL24" s="38" t="e">
        <f t="shared" si="3"/>
        <v>#DIV/0!</v>
      </c>
      <c r="AM24" s="38" t="e">
        <f t="shared" si="4"/>
        <v>#DIV/0!</v>
      </c>
      <c r="AN24" s="38" t="e">
        <f t="shared" si="5"/>
        <v>#DIV/0!</v>
      </c>
    </row>
    <row r="25" spans="1:40" s="39" customFormat="1" ht="60" customHeight="1" x14ac:dyDescent="0.25">
      <c r="A25" s="28">
        <v>23</v>
      </c>
      <c r="B25" s="28">
        <v>137</v>
      </c>
      <c r="C25" s="34" t="s">
        <v>38</v>
      </c>
      <c r="D25" s="28" t="s">
        <v>251</v>
      </c>
      <c r="E25" s="28" t="s">
        <v>251</v>
      </c>
      <c r="F25" s="30">
        <v>27961</v>
      </c>
      <c r="G25" s="30">
        <f t="shared" ca="1" si="1"/>
        <v>43018</v>
      </c>
      <c r="H25" s="31">
        <f t="shared" ca="1" si="2"/>
        <v>41</v>
      </c>
      <c r="I25" s="32" t="s">
        <v>322</v>
      </c>
      <c r="J25" s="32" t="s">
        <v>322</v>
      </c>
      <c r="K25" s="28">
        <v>13</v>
      </c>
      <c r="L25" s="33">
        <f t="shared" ca="1" si="0"/>
        <v>7.043835616438356</v>
      </c>
      <c r="M25" s="30">
        <v>40447</v>
      </c>
      <c r="N25" s="30">
        <v>40628</v>
      </c>
      <c r="O25" s="34" t="s">
        <v>323</v>
      </c>
      <c r="P25" s="28">
        <v>4</v>
      </c>
      <c r="Q25" s="32" t="s">
        <v>324</v>
      </c>
      <c r="R25" s="32" t="s">
        <v>280</v>
      </c>
      <c r="S25" s="28">
        <v>29166</v>
      </c>
      <c r="T25" s="28">
        <v>69582</v>
      </c>
      <c r="U25" s="28" t="s">
        <v>256</v>
      </c>
      <c r="V25" s="35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7"/>
      <c r="AL25" s="38" t="e">
        <f t="shared" si="3"/>
        <v>#DIV/0!</v>
      </c>
      <c r="AM25" s="38" t="e">
        <f t="shared" si="4"/>
        <v>#DIV/0!</v>
      </c>
      <c r="AN25" s="38" t="e">
        <f t="shared" si="5"/>
        <v>#DIV/0!</v>
      </c>
    </row>
    <row r="26" spans="1:40" s="39" customFormat="1" ht="60" customHeight="1" x14ac:dyDescent="0.25">
      <c r="A26" s="28">
        <v>24</v>
      </c>
      <c r="B26" s="28">
        <v>140</v>
      </c>
      <c r="C26" s="34" t="s">
        <v>40</v>
      </c>
      <c r="D26" s="28" t="s">
        <v>251</v>
      </c>
      <c r="E26" s="28" t="s">
        <v>251</v>
      </c>
      <c r="F26" s="30">
        <v>31616</v>
      </c>
      <c r="G26" s="30">
        <f t="shared" ca="1" si="1"/>
        <v>43018</v>
      </c>
      <c r="H26" s="31">
        <f t="shared" ca="1" si="2"/>
        <v>31</v>
      </c>
      <c r="I26" s="32" t="s">
        <v>325</v>
      </c>
      <c r="J26" s="40" t="s">
        <v>260</v>
      </c>
      <c r="K26" s="28">
        <v>0</v>
      </c>
      <c r="L26" s="33">
        <f t="shared" ca="1" si="0"/>
        <v>7.0109589041095894</v>
      </c>
      <c r="M26" s="30">
        <v>40459</v>
      </c>
      <c r="N26" s="30">
        <v>40641</v>
      </c>
      <c r="O26" s="34" t="s">
        <v>326</v>
      </c>
      <c r="P26" s="28">
        <v>3</v>
      </c>
      <c r="Q26" s="32" t="s">
        <v>324</v>
      </c>
      <c r="R26" s="32" t="s">
        <v>292</v>
      </c>
      <c r="S26" s="28">
        <v>8000</v>
      </c>
      <c r="T26" s="28">
        <v>27599</v>
      </c>
      <c r="U26" s="32" t="s">
        <v>256</v>
      </c>
      <c r="V26" s="35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7"/>
      <c r="AL26" s="38" t="e">
        <f t="shared" si="3"/>
        <v>#DIV/0!</v>
      </c>
      <c r="AM26" s="38" t="e">
        <f t="shared" si="4"/>
        <v>#DIV/0!</v>
      </c>
      <c r="AN26" s="38" t="e">
        <f t="shared" si="5"/>
        <v>#DIV/0!</v>
      </c>
    </row>
    <row r="27" spans="1:40" s="39" customFormat="1" ht="60" customHeight="1" x14ac:dyDescent="0.25">
      <c r="A27" s="28">
        <v>25</v>
      </c>
      <c r="B27" s="28">
        <v>142</v>
      </c>
      <c r="C27" s="34" t="s">
        <v>42</v>
      </c>
      <c r="D27" s="28" t="s">
        <v>251</v>
      </c>
      <c r="E27" s="28" t="s">
        <v>258</v>
      </c>
      <c r="F27" s="30">
        <v>31721</v>
      </c>
      <c r="G27" s="30">
        <f t="shared" ca="1" si="1"/>
        <v>43018</v>
      </c>
      <c r="H27" s="31">
        <f t="shared" ca="1" si="2"/>
        <v>31</v>
      </c>
      <c r="I27" s="32" t="s">
        <v>327</v>
      </c>
      <c r="J27" s="40" t="s">
        <v>260</v>
      </c>
      <c r="K27" s="28">
        <v>0.9</v>
      </c>
      <c r="L27" s="33">
        <f t="shared" ca="1" si="0"/>
        <v>6.9726027397260273</v>
      </c>
      <c r="M27" s="30">
        <v>40473</v>
      </c>
      <c r="N27" s="30">
        <v>40648</v>
      </c>
      <c r="O27" s="34" t="s">
        <v>326</v>
      </c>
      <c r="P27" s="28">
        <v>3</v>
      </c>
      <c r="Q27" s="32" t="s">
        <v>294</v>
      </c>
      <c r="R27" s="32" t="s">
        <v>292</v>
      </c>
      <c r="S27" s="28">
        <v>15366</v>
      </c>
      <c r="T27" s="28">
        <v>18363</v>
      </c>
      <c r="U27" s="32" t="s">
        <v>256</v>
      </c>
      <c r="V27" s="35">
        <v>4</v>
      </c>
      <c r="W27" s="36">
        <v>2</v>
      </c>
      <c r="X27" s="36">
        <v>5</v>
      </c>
      <c r="Y27" s="36">
        <v>5</v>
      </c>
      <c r="Z27" s="36">
        <v>5</v>
      </c>
      <c r="AA27" s="36">
        <v>5</v>
      </c>
      <c r="AB27" s="36">
        <v>4</v>
      </c>
      <c r="AC27" s="36">
        <v>5</v>
      </c>
      <c r="AD27" s="36">
        <v>4</v>
      </c>
      <c r="AE27" s="36">
        <v>5</v>
      </c>
      <c r="AF27" s="36">
        <v>5</v>
      </c>
      <c r="AG27" s="36">
        <v>5</v>
      </c>
      <c r="AH27" s="36">
        <v>4</v>
      </c>
      <c r="AI27" s="36">
        <v>4</v>
      </c>
      <c r="AJ27" s="36">
        <v>1</v>
      </c>
      <c r="AK27" s="37">
        <v>2</v>
      </c>
      <c r="AL27" s="38">
        <f t="shared" si="3"/>
        <v>2.8</v>
      </c>
      <c r="AM27" s="38">
        <f t="shared" si="4"/>
        <v>4.8</v>
      </c>
      <c r="AN27" s="38">
        <f t="shared" si="5"/>
        <v>4.666666666666667</v>
      </c>
    </row>
    <row r="28" spans="1:40" s="39" customFormat="1" ht="60" customHeight="1" x14ac:dyDescent="0.25">
      <c r="A28" s="28">
        <v>26</v>
      </c>
      <c r="B28" s="28">
        <v>148</v>
      </c>
      <c r="C28" s="34" t="s">
        <v>44</v>
      </c>
      <c r="D28" s="28" t="s">
        <v>251</v>
      </c>
      <c r="E28" s="28" t="s">
        <v>258</v>
      </c>
      <c r="F28" s="30">
        <v>31737</v>
      </c>
      <c r="G28" s="30">
        <f t="shared" ca="1" si="1"/>
        <v>43018</v>
      </c>
      <c r="H28" s="31">
        <f t="shared" ca="1" si="2"/>
        <v>31</v>
      </c>
      <c r="I28" s="32" t="s">
        <v>285</v>
      </c>
      <c r="J28" s="40" t="s">
        <v>285</v>
      </c>
      <c r="K28" s="28">
        <v>2.7</v>
      </c>
      <c r="L28" s="33">
        <f t="shared" ca="1" si="0"/>
        <v>6.8301369863013699</v>
      </c>
      <c r="M28" s="30">
        <v>40525</v>
      </c>
      <c r="N28" s="30">
        <v>40707</v>
      </c>
      <c r="O28" s="34" t="s">
        <v>275</v>
      </c>
      <c r="P28" s="28">
        <v>3</v>
      </c>
      <c r="Q28" s="32" t="s">
        <v>300</v>
      </c>
      <c r="R28" s="32" t="s">
        <v>263</v>
      </c>
      <c r="S28" s="28">
        <v>7267</v>
      </c>
      <c r="T28" s="28">
        <v>11473</v>
      </c>
      <c r="U28" s="32" t="s">
        <v>256</v>
      </c>
      <c r="V28" s="35">
        <v>4</v>
      </c>
      <c r="W28" s="36">
        <v>4</v>
      </c>
      <c r="X28" s="36">
        <v>5</v>
      </c>
      <c r="Y28" s="36">
        <v>4</v>
      </c>
      <c r="Z28" s="36">
        <v>2</v>
      </c>
      <c r="AA28" s="36">
        <v>5</v>
      </c>
      <c r="AB28" s="36">
        <v>5</v>
      </c>
      <c r="AC28" s="36">
        <v>4</v>
      </c>
      <c r="AD28" s="36">
        <v>4</v>
      </c>
      <c r="AE28" s="36">
        <v>4</v>
      </c>
      <c r="AF28" s="36">
        <v>4</v>
      </c>
      <c r="AG28" s="36">
        <v>4</v>
      </c>
      <c r="AH28" s="36">
        <v>4</v>
      </c>
      <c r="AI28" s="36">
        <v>4</v>
      </c>
      <c r="AJ28" s="36">
        <v>3</v>
      </c>
      <c r="AK28" s="37">
        <v>2</v>
      </c>
      <c r="AL28" s="38">
        <f t="shared" si="3"/>
        <v>3.4</v>
      </c>
      <c r="AM28" s="38">
        <f t="shared" si="4"/>
        <v>3.8</v>
      </c>
      <c r="AN28" s="38">
        <f t="shared" si="5"/>
        <v>4</v>
      </c>
    </row>
    <row r="29" spans="1:40" s="39" customFormat="1" ht="60" customHeight="1" x14ac:dyDescent="0.25">
      <c r="A29" s="28">
        <v>27</v>
      </c>
      <c r="B29" s="28">
        <v>152</v>
      </c>
      <c r="C29" s="34" t="s">
        <v>328</v>
      </c>
      <c r="D29" s="28" t="s">
        <v>251</v>
      </c>
      <c r="E29" s="28" t="s">
        <v>251</v>
      </c>
      <c r="F29" s="30">
        <v>21702</v>
      </c>
      <c r="G29" s="30">
        <f t="shared" ca="1" si="1"/>
        <v>43018</v>
      </c>
      <c r="H29" s="31">
        <f t="shared" ca="1" si="2"/>
        <v>58</v>
      </c>
      <c r="I29" s="32" t="s">
        <v>329</v>
      </c>
      <c r="J29" s="32" t="s">
        <v>329</v>
      </c>
      <c r="K29" s="28">
        <v>3</v>
      </c>
      <c r="L29" s="33">
        <f t="shared" ca="1" si="0"/>
        <v>6.7917808219178086</v>
      </c>
      <c r="M29" s="30">
        <v>40539</v>
      </c>
      <c r="N29" s="30"/>
      <c r="O29" s="34" t="s">
        <v>330</v>
      </c>
      <c r="P29" s="28">
        <v>1</v>
      </c>
      <c r="Q29" s="32" t="s">
        <v>331</v>
      </c>
      <c r="R29" s="32" t="s">
        <v>280</v>
      </c>
      <c r="S29" s="28"/>
      <c r="T29" s="28">
        <v>15000</v>
      </c>
      <c r="U29" s="32" t="s">
        <v>256</v>
      </c>
      <c r="V29" s="43" t="s">
        <v>332</v>
      </c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7"/>
      <c r="AL29" s="38" t="e">
        <f t="shared" si="3"/>
        <v>#DIV/0!</v>
      </c>
      <c r="AM29" s="38" t="e">
        <f t="shared" si="4"/>
        <v>#DIV/0!</v>
      </c>
      <c r="AN29" s="38" t="e">
        <f t="shared" si="5"/>
        <v>#DIV/0!</v>
      </c>
    </row>
    <row r="30" spans="1:40" s="39" customFormat="1" ht="60" customHeight="1" x14ac:dyDescent="0.25">
      <c r="A30" s="28">
        <v>28</v>
      </c>
      <c r="B30" s="28">
        <v>155</v>
      </c>
      <c r="C30" s="34" t="s">
        <v>333</v>
      </c>
      <c r="D30" s="28" t="s">
        <v>251</v>
      </c>
      <c r="E30" s="28" t="s">
        <v>251</v>
      </c>
      <c r="F30" s="30">
        <v>29037</v>
      </c>
      <c r="G30" s="30">
        <f t="shared" ca="1" si="1"/>
        <v>43018</v>
      </c>
      <c r="H30" s="31">
        <f t="shared" ca="1" si="2"/>
        <v>38</v>
      </c>
      <c r="I30" s="32" t="s">
        <v>334</v>
      </c>
      <c r="J30" s="40" t="s">
        <v>335</v>
      </c>
      <c r="K30" s="28">
        <v>3</v>
      </c>
      <c r="L30" s="33">
        <f t="shared" ca="1" si="0"/>
        <v>6.7780821917808218</v>
      </c>
      <c r="M30" s="30">
        <v>40544</v>
      </c>
      <c r="N30" s="30">
        <v>40725</v>
      </c>
      <c r="O30" s="34" t="s">
        <v>336</v>
      </c>
      <c r="P30" s="28">
        <v>1</v>
      </c>
      <c r="Q30" s="32" t="s">
        <v>337</v>
      </c>
      <c r="R30" s="32" t="s">
        <v>292</v>
      </c>
      <c r="S30" s="28">
        <v>11750</v>
      </c>
      <c r="T30" s="28">
        <v>16130</v>
      </c>
      <c r="U30" s="32" t="s">
        <v>256</v>
      </c>
      <c r="V30" s="35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7"/>
      <c r="AL30" s="38" t="e">
        <f t="shared" si="3"/>
        <v>#DIV/0!</v>
      </c>
      <c r="AM30" s="38" t="e">
        <f t="shared" si="4"/>
        <v>#DIV/0!</v>
      </c>
      <c r="AN30" s="38" t="e">
        <f t="shared" si="5"/>
        <v>#DIV/0!</v>
      </c>
    </row>
    <row r="31" spans="1:40" s="39" customFormat="1" ht="60" customHeight="1" x14ac:dyDescent="0.25">
      <c r="A31" s="28">
        <v>29</v>
      </c>
      <c r="B31" s="28">
        <v>171</v>
      </c>
      <c r="C31" s="34" t="s">
        <v>338</v>
      </c>
      <c r="D31" s="28" t="s">
        <v>251</v>
      </c>
      <c r="E31" s="28" t="s">
        <v>258</v>
      </c>
      <c r="F31" s="30">
        <v>29739</v>
      </c>
      <c r="G31" s="30">
        <f t="shared" ca="1" si="1"/>
        <v>43018</v>
      </c>
      <c r="H31" s="31">
        <f t="shared" ca="1" si="2"/>
        <v>36</v>
      </c>
      <c r="I31" s="32" t="s">
        <v>339</v>
      </c>
      <c r="J31" s="40" t="s">
        <v>260</v>
      </c>
      <c r="K31" s="28">
        <v>4</v>
      </c>
      <c r="L31" s="33">
        <f t="shared" ca="1" si="0"/>
        <v>6.4383561643835616</v>
      </c>
      <c r="M31" s="30">
        <v>40668</v>
      </c>
      <c r="N31" s="30">
        <v>40852</v>
      </c>
      <c r="O31" s="34" t="s">
        <v>340</v>
      </c>
      <c r="P31" s="28">
        <v>2</v>
      </c>
      <c r="Q31" s="32" t="s">
        <v>300</v>
      </c>
      <c r="R31" s="32" t="s">
        <v>263</v>
      </c>
      <c r="S31" s="28">
        <v>15990</v>
      </c>
      <c r="T31" s="28">
        <v>16144</v>
      </c>
      <c r="U31" s="32" t="s">
        <v>256</v>
      </c>
      <c r="V31" s="35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7"/>
      <c r="AL31" s="38" t="e">
        <f t="shared" si="3"/>
        <v>#DIV/0!</v>
      </c>
      <c r="AM31" s="38" t="e">
        <f t="shared" si="4"/>
        <v>#DIV/0!</v>
      </c>
      <c r="AN31" s="38" t="e">
        <f t="shared" si="5"/>
        <v>#DIV/0!</v>
      </c>
    </row>
    <row r="32" spans="1:40" s="39" customFormat="1" ht="60" customHeight="1" x14ac:dyDescent="0.25">
      <c r="A32" s="28">
        <v>30</v>
      </c>
      <c r="B32" s="28">
        <v>173</v>
      </c>
      <c r="C32" s="34" t="s">
        <v>341</v>
      </c>
      <c r="D32" s="28" t="s">
        <v>251</v>
      </c>
      <c r="E32" s="28" t="s">
        <v>251</v>
      </c>
      <c r="F32" s="30">
        <v>25784</v>
      </c>
      <c r="G32" s="30">
        <f t="shared" ca="1" si="1"/>
        <v>43018</v>
      </c>
      <c r="H32" s="31">
        <f t="shared" ca="1" si="2"/>
        <v>47</v>
      </c>
      <c r="I32" s="32" t="s">
        <v>342</v>
      </c>
      <c r="J32" s="40" t="s">
        <v>260</v>
      </c>
      <c r="K32" s="28">
        <v>14.6</v>
      </c>
      <c r="L32" s="33">
        <f t="shared" ca="1" si="0"/>
        <v>6.4273972602739722</v>
      </c>
      <c r="M32" s="30">
        <v>40672</v>
      </c>
      <c r="N32" s="30">
        <v>40856</v>
      </c>
      <c r="O32" s="34" t="s">
        <v>343</v>
      </c>
      <c r="P32" s="28">
        <v>4</v>
      </c>
      <c r="Q32" s="32" t="s">
        <v>337</v>
      </c>
      <c r="R32" s="32" t="s">
        <v>292</v>
      </c>
      <c r="S32" s="28">
        <v>55435</v>
      </c>
      <c r="T32" s="28">
        <v>59293</v>
      </c>
      <c r="U32" s="32" t="s">
        <v>256</v>
      </c>
      <c r="V32" s="35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7"/>
      <c r="AL32" s="38" t="e">
        <f t="shared" si="3"/>
        <v>#DIV/0!</v>
      </c>
      <c r="AM32" s="38" t="e">
        <f t="shared" si="4"/>
        <v>#DIV/0!</v>
      </c>
      <c r="AN32" s="38" t="e">
        <f t="shared" si="5"/>
        <v>#DIV/0!</v>
      </c>
    </row>
    <row r="33" spans="1:40" s="39" customFormat="1" ht="60" customHeight="1" x14ac:dyDescent="0.25">
      <c r="A33" s="28">
        <v>31</v>
      </c>
      <c r="B33" s="28">
        <v>176</v>
      </c>
      <c r="C33" s="34" t="s">
        <v>344</v>
      </c>
      <c r="D33" s="28" t="s">
        <v>251</v>
      </c>
      <c r="E33" s="28" t="s">
        <v>251</v>
      </c>
      <c r="F33" s="30">
        <v>30430</v>
      </c>
      <c r="G33" s="30">
        <f t="shared" ca="1" si="1"/>
        <v>43018</v>
      </c>
      <c r="H33" s="31">
        <f t="shared" ca="1" si="2"/>
        <v>34</v>
      </c>
      <c r="I33" s="32" t="s">
        <v>277</v>
      </c>
      <c r="J33" s="32" t="s">
        <v>277</v>
      </c>
      <c r="K33" s="28">
        <v>5.5</v>
      </c>
      <c r="L33" s="33">
        <f t="shared" ca="1" si="0"/>
        <v>6.3890410958904109</v>
      </c>
      <c r="M33" s="30">
        <v>40686</v>
      </c>
      <c r="N33" s="30">
        <v>40870</v>
      </c>
      <c r="O33" s="34" t="s">
        <v>345</v>
      </c>
      <c r="P33" s="28">
        <v>2</v>
      </c>
      <c r="Q33" s="32" t="s">
        <v>300</v>
      </c>
      <c r="R33" s="32" t="s">
        <v>263</v>
      </c>
      <c r="S33" s="28">
        <v>15990</v>
      </c>
      <c r="T33" s="28">
        <v>21740</v>
      </c>
      <c r="U33" s="32" t="s">
        <v>256</v>
      </c>
      <c r="V33" s="35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7"/>
      <c r="AL33" s="38" t="e">
        <f t="shared" si="3"/>
        <v>#DIV/0!</v>
      </c>
      <c r="AM33" s="38" t="e">
        <f t="shared" si="4"/>
        <v>#DIV/0!</v>
      </c>
      <c r="AN33" s="38" t="e">
        <f t="shared" si="5"/>
        <v>#DIV/0!</v>
      </c>
    </row>
    <row r="34" spans="1:40" s="39" customFormat="1" ht="60" customHeight="1" x14ac:dyDescent="0.25">
      <c r="A34" s="28">
        <v>32</v>
      </c>
      <c r="B34" s="28">
        <v>181</v>
      </c>
      <c r="C34" s="34" t="s">
        <v>46</v>
      </c>
      <c r="D34" s="28" t="s">
        <v>251</v>
      </c>
      <c r="E34" s="28" t="s">
        <v>251</v>
      </c>
      <c r="F34" s="30">
        <v>28307</v>
      </c>
      <c r="G34" s="30">
        <f t="shared" ca="1" si="1"/>
        <v>43018</v>
      </c>
      <c r="H34" s="31">
        <f t="shared" ca="1" si="2"/>
        <v>40</v>
      </c>
      <c r="I34" s="32" t="s">
        <v>346</v>
      </c>
      <c r="J34" s="40" t="s">
        <v>347</v>
      </c>
      <c r="K34" s="28">
        <v>11</v>
      </c>
      <c r="L34" s="33">
        <f t="shared" ca="1" si="0"/>
        <v>6.3479452054794523</v>
      </c>
      <c r="M34" s="30">
        <v>40701</v>
      </c>
      <c r="N34" s="30">
        <v>40884</v>
      </c>
      <c r="O34" s="34" t="s">
        <v>302</v>
      </c>
      <c r="P34" s="28">
        <v>2</v>
      </c>
      <c r="Q34" s="32" t="s">
        <v>303</v>
      </c>
      <c r="R34" s="32" t="s">
        <v>292</v>
      </c>
      <c r="S34" s="28">
        <v>20001</v>
      </c>
      <c r="T34" s="28">
        <v>31998</v>
      </c>
      <c r="U34" s="32" t="s">
        <v>256</v>
      </c>
      <c r="V34" s="35">
        <v>4</v>
      </c>
      <c r="W34" s="36">
        <v>4</v>
      </c>
      <c r="X34" s="36">
        <v>4</v>
      </c>
      <c r="Y34" s="36">
        <v>4</v>
      </c>
      <c r="Z34" s="36">
        <v>4</v>
      </c>
      <c r="AA34" s="36">
        <v>4</v>
      </c>
      <c r="AB34" s="36">
        <v>4</v>
      </c>
      <c r="AC34" s="36">
        <v>4</v>
      </c>
      <c r="AD34" s="36">
        <v>4</v>
      </c>
      <c r="AE34" s="36">
        <v>5</v>
      </c>
      <c r="AF34" s="36">
        <v>5</v>
      </c>
      <c r="AG34" s="36">
        <v>4</v>
      </c>
      <c r="AH34" s="36">
        <v>4</v>
      </c>
      <c r="AI34" s="36">
        <v>4</v>
      </c>
      <c r="AJ34" s="36">
        <v>2</v>
      </c>
      <c r="AK34" s="37">
        <v>1</v>
      </c>
      <c r="AL34" s="38">
        <f t="shared" si="3"/>
        <v>3</v>
      </c>
      <c r="AM34" s="38">
        <f t="shared" si="4"/>
        <v>4.2</v>
      </c>
      <c r="AN34" s="38">
        <f t="shared" si="5"/>
        <v>4.333333333333333</v>
      </c>
    </row>
    <row r="35" spans="1:40" s="39" customFormat="1" ht="60" customHeight="1" x14ac:dyDescent="0.25">
      <c r="A35" s="28">
        <v>33</v>
      </c>
      <c r="B35" s="28">
        <v>184</v>
      </c>
      <c r="C35" s="34" t="s">
        <v>348</v>
      </c>
      <c r="D35" s="28" t="s">
        <v>251</v>
      </c>
      <c r="E35" s="28" t="s">
        <v>258</v>
      </c>
      <c r="F35" s="30">
        <v>31899</v>
      </c>
      <c r="G35" s="30">
        <f t="shared" ca="1" si="1"/>
        <v>43018</v>
      </c>
      <c r="H35" s="31">
        <f t="shared" ca="1" si="2"/>
        <v>30</v>
      </c>
      <c r="I35" s="32" t="s">
        <v>349</v>
      </c>
      <c r="J35" s="40" t="s">
        <v>350</v>
      </c>
      <c r="K35" s="28">
        <v>6</v>
      </c>
      <c r="L35" s="33">
        <f t="shared" ca="1" si="0"/>
        <v>6.3369863013698629</v>
      </c>
      <c r="M35" s="30">
        <v>40705</v>
      </c>
      <c r="N35" s="30">
        <v>40888</v>
      </c>
      <c r="O35" s="34" t="s">
        <v>312</v>
      </c>
      <c r="P35" s="28">
        <v>1</v>
      </c>
      <c r="Q35" s="32" t="s">
        <v>303</v>
      </c>
      <c r="R35" s="32" t="s">
        <v>292</v>
      </c>
      <c r="S35" s="28">
        <v>13030</v>
      </c>
      <c r="T35" s="28">
        <v>19336</v>
      </c>
      <c r="U35" s="32" t="s">
        <v>256</v>
      </c>
      <c r="V35" s="35">
        <v>4</v>
      </c>
      <c r="W35" s="36">
        <v>4</v>
      </c>
      <c r="X35" s="36">
        <v>4</v>
      </c>
      <c r="Y35" s="36">
        <v>4</v>
      </c>
      <c r="Z35" s="36">
        <v>4</v>
      </c>
      <c r="AA35" s="36">
        <v>4</v>
      </c>
      <c r="AB35" s="36">
        <v>4</v>
      </c>
      <c r="AC35" s="36">
        <v>4</v>
      </c>
      <c r="AD35" s="36">
        <v>4</v>
      </c>
      <c r="AE35" s="36">
        <v>4</v>
      </c>
      <c r="AF35" s="36">
        <v>4</v>
      </c>
      <c r="AG35" s="36">
        <v>4</v>
      </c>
      <c r="AH35" s="36">
        <v>4</v>
      </c>
      <c r="AI35" s="36">
        <v>4</v>
      </c>
      <c r="AJ35" s="36"/>
      <c r="AK35" s="37"/>
      <c r="AL35" s="38">
        <f t="shared" si="3"/>
        <v>4</v>
      </c>
      <c r="AM35" s="38">
        <f t="shared" si="4"/>
        <v>4</v>
      </c>
      <c r="AN35" s="38">
        <f t="shared" si="5"/>
        <v>4</v>
      </c>
    </row>
    <row r="36" spans="1:40" s="39" customFormat="1" ht="60" customHeight="1" x14ac:dyDescent="0.25">
      <c r="A36" s="28">
        <v>34</v>
      </c>
      <c r="B36" s="28">
        <v>186</v>
      </c>
      <c r="C36" s="34" t="s">
        <v>48</v>
      </c>
      <c r="D36" s="28" t="s">
        <v>251</v>
      </c>
      <c r="E36" s="28" t="s">
        <v>251</v>
      </c>
      <c r="F36" s="30">
        <v>32471</v>
      </c>
      <c r="G36" s="30">
        <f t="shared" ca="1" si="1"/>
        <v>43018</v>
      </c>
      <c r="H36" s="31">
        <f t="shared" ca="1" si="2"/>
        <v>29</v>
      </c>
      <c r="I36" s="32" t="s">
        <v>351</v>
      </c>
      <c r="J36" s="40" t="s">
        <v>350</v>
      </c>
      <c r="K36" s="28">
        <v>0.2</v>
      </c>
      <c r="L36" s="33">
        <f t="shared" ca="1" si="0"/>
        <v>6.3123287671232875</v>
      </c>
      <c r="M36" s="30">
        <v>40714</v>
      </c>
      <c r="N36" s="30">
        <v>40897</v>
      </c>
      <c r="O36" s="34" t="s">
        <v>352</v>
      </c>
      <c r="P36" s="28">
        <v>2</v>
      </c>
      <c r="Q36" s="32" t="s">
        <v>317</v>
      </c>
      <c r="R36" s="32" t="s">
        <v>292</v>
      </c>
      <c r="S36" s="28">
        <v>12000</v>
      </c>
      <c r="T36" s="28">
        <v>27501</v>
      </c>
      <c r="U36" s="32" t="s">
        <v>256</v>
      </c>
      <c r="V36" s="35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7"/>
      <c r="AL36" s="38" t="e">
        <f t="shared" si="3"/>
        <v>#DIV/0!</v>
      </c>
      <c r="AM36" s="38" t="e">
        <f t="shared" si="4"/>
        <v>#DIV/0!</v>
      </c>
      <c r="AN36" s="38" t="e">
        <f t="shared" si="5"/>
        <v>#DIV/0!</v>
      </c>
    </row>
    <row r="37" spans="1:40" s="39" customFormat="1" ht="60" customHeight="1" x14ac:dyDescent="0.25">
      <c r="A37" s="28">
        <v>35</v>
      </c>
      <c r="B37" s="28">
        <v>191</v>
      </c>
      <c r="C37" s="34" t="s">
        <v>50</v>
      </c>
      <c r="D37" s="28" t="s">
        <v>251</v>
      </c>
      <c r="E37" s="28" t="s">
        <v>251</v>
      </c>
      <c r="F37" s="30">
        <v>31444</v>
      </c>
      <c r="G37" s="30">
        <f t="shared" ca="1" si="1"/>
        <v>43018</v>
      </c>
      <c r="H37" s="31">
        <f t="shared" ca="1" si="2"/>
        <v>32</v>
      </c>
      <c r="I37" s="32" t="s">
        <v>353</v>
      </c>
      <c r="J37" s="40" t="s">
        <v>347</v>
      </c>
      <c r="K37" s="28">
        <v>2.9</v>
      </c>
      <c r="L37" s="33">
        <f t="shared" ca="1" si="0"/>
        <v>6.2438356164383562</v>
      </c>
      <c r="M37" s="30">
        <v>40739</v>
      </c>
      <c r="N37" s="30">
        <v>40923</v>
      </c>
      <c r="O37" s="34" t="s">
        <v>354</v>
      </c>
      <c r="P37" s="28">
        <v>1</v>
      </c>
      <c r="Q37" s="32" t="s">
        <v>337</v>
      </c>
      <c r="R37" s="32" t="s">
        <v>292</v>
      </c>
      <c r="S37" s="28">
        <v>10469</v>
      </c>
      <c r="T37" s="28">
        <v>22797</v>
      </c>
      <c r="U37" s="32" t="s">
        <v>256</v>
      </c>
      <c r="V37" s="35">
        <v>5</v>
      </c>
      <c r="W37" s="36">
        <v>5</v>
      </c>
      <c r="X37" s="36">
        <v>5</v>
      </c>
      <c r="Y37" s="36">
        <v>5</v>
      </c>
      <c r="Z37" s="36">
        <v>4</v>
      </c>
      <c r="AA37" s="36">
        <v>5</v>
      </c>
      <c r="AB37" s="36">
        <v>5</v>
      </c>
      <c r="AC37" s="36">
        <v>5</v>
      </c>
      <c r="AD37" s="36">
        <v>5</v>
      </c>
      <c r="AE37" s="36">
        <v>4</v>
      </c>
      <c r="AF37" s="36">
        <v>5</v>
      </c>
      <c r="AG37" s="36">
        <v>5</v>
      </c>
      <c r="AH37" s="36">
        <v>4</v>
      </c>
      <c r="AI37" s="36">
        <v>5</v>
      </c>
      <c r="AJ37" s="36">
        <v>2</v>
      </c>
      <c r="AK37" s="37">
        <v>2</v>
      </c>
      <c r="AL37" s="38">
        <f t="shared" si="3"/>
        <v>3.8</v>
      </c>
      <c r="AM37" s="38">
        <f t="shared" si="4"/>
        <v>4.4000000000000004</v>
      </c>
      <c r="AN37" s="38">
        <f t="shared" si="5"/>
        <v>5</v>
      </c>
    </row>
    <row r="38" spans="1:40" s="39" customFormat="1" ht="60" customHeight="1" x14ac:dyDescent="0.25">
      <c r="A38" s="28">
        <v>36</v>
      </c>
      <c r="B38" s="28">
        <v>197</v>
      </c>
      <c r="C38" s="29" t="s">
        <v>52</v>
      </c>
      <c r="D38" s="28" t="s">
        <v>251</v>
      </c>
      <c r="E38" s="28" t="s">
        <v>258</v>
      </c>
      <c r="F38" s="30">
        <v>30314</v>
      </c>
      <c r="G38" s="30">
        <f t="shared" ca="1" si="1"/>
        <v>43018</v>
      </c>
      <c r="H38" s="31">
        <f t="shared" ca="1" si="2"/>
        <v>35</v>
      </c>
      <c r="I38" s="32" t="s">
        <v>355</v>
      </c>
      <c r="J38" s="40" t="s">
        <v>356</v>
      </c>
      <c r="K38" s="28">
        <v>2</v>
      </c>
      <c r="L38" s="33">
        <f t="shared" ca="1" si="0"/>
        <v>6.1972602739726028</v>
      </c>
      <c r="M38" s="30">
        <v>40756</v>
      </c>
      <c r="N38" s="30">
        <v>40940</v>
      </c>
      <c r="O38" s="34" t="s">
        <v>357</v>
      </c>
      <c r="P38" s="28">
        <v>2</v>
      </c>
      <c r="Q38" s="32" t="s">
        <v>262</v>
      </c>
      <c r="R38" s="32" t="s">
        <v>292</v>
      </c>
      <c r="S38" s="28">
        <v>12891</v>
      </c>
      <c r="T38" s="28">
        <v>23677</v>
      </c>
      <c r="U38" s="32" t="s">
        <v>256</v>
      </c>
      <c r="V38" s="35">
        <v>5</v>
      </c>
      <c r="W38" s="36">
        <v>5</v>
      </c>
      <c r="X38" s="36">
        <v>2</v>
      </c>
      <c r="Y38" s="36">
        <v>4</v>
      </c>
      <c r="Z38" s="36">
        <v>4</v>
      </c>
      <c r="AA38" s="36">
        <v>4</v>
      </c>
      <c r="AB38" s="36">
        <v>4</v>
      </c>
      <c r="AC38" s="36">
        <v>5</v>
      </c>
      <c r="AD38" s="36">
        <v>5</v>
      </c>
      <c r="AE38" s="36">
        <v>4</v>
      </c>
      <c r="AF38" s="36">
        <v>5</v>
      </c>
      <c r="AG38" s="36">
        <v>4</v>
      </c>
      <c r="AH38" s="36">
        <v>4</v>
      </c>
      <c r="AI38" s="36">
        <v>4</v>
      </c>
      <c r="AJ38" s="36">
        <v>2</v>
      </c>
      <c r="AK38" s="37">
        <v>2</v>
      </c>
      <c r="AL38" s="38">
        <f t="shared" si="3"/>
        <v>3.6</v>
      </c>
      <c r="AM38" s="38">
        <f t="shared" si="4"/>
        <v>3.6</v>
      </c>
      <c r="AN38" s="38">
        <f t="shared" si="5"/>
        <v>5</v>
      </c>
    </row>
    <row r="39" spans="1:40" s="39" customFormat="1" ht="60" customHeight="1" x14ac:dyDescent="0.25">
      <c r="A39" s="28">
        <v>37</v>
      </c>
      <c r="B39" s="28">
        <v>198</v>
      </c>
      <c r="C39" s="34" t="s">
        <v>54</v>
      </c>
      <c r="D39" s="28" t="s">
        <v>251</v>
      </c>
      <c r="E39" s="28" t="s">
        <v>251</v>
      </c>
      <c r="F39" s="30">
        <v>28915</v>
      </c>
      <c r="G39" s="30">
        <f t="shared" ca="1" si="1"/>
        <v>43018</v>
      </c>
      <c r="H39" s="31">
        <f t="shared" ca="1" si="2"/>
        <v>39</v>
      </c>
      <c r="I39" s="32" t="s">
        <v>358</v>
      </c>
      <c r="J39" s="40" t="s">
        <v>252</v>
      </c>
      <c r="K39" s="28">
        <v>5.7</v>
      </c>
      <c r="L39" s="33">
        <f t="shared" ca="1" si="0"/>
        <v>6.1917808219178081</v>
      </c>
      <c r="M39" s="30">
        <v>40758</v>
      </c>
      <c r="N39" s="30">
        <v>40942</v>
      </c>
      <c r="O39" s="34" t="s">
        <v>326</v>
      </c>
      <c r="P39" s="28">
        <v>3</v>
      </c>
      <c r="Q39" s="32" t="s">
        <v>254</v>
      </c>
      <c r="R39" s="32" t="s">
        <v>292</v>
      </c>
      <c r="S39" s="28">
        <v>12891</v>
      </c>
      <c r="T39" s="28">
        <v>29294</v>
      </c>
      <c r="U39" s="32" t="s">
        <v>256</v>
      </c>
      <c r="V39" s="35">
        <v>5</v>
      </c>
      <c r="W39" s="36">
        <v>5</v>
      </c>
      <c r="X39" s="36">
        <v>4</v>
      </c>
      <c r="Y39" s="36">
        <v>4</v>
      </c>
      <c r="Z39" s="36">
        <v>5</v>
      </c>
      <c r="AA39" s="36">
        <v>5</v>
      </c>
      <c r="AB39" s="36">
        <v>4</v>
      </c>
      <c r="AC39" s="36">
        <v>4</v>
      </c>
      <c r="AD39" s="36">
        <v>4</v>
      </c>
      <c r="AE39" s="36">
        <v>5</v>
      </c>
      <c r="AF39" s="36">
        <v>4</v>
      </c>
      <c r="AG39" s="36">
        <v>4</v>
      </c>
      <c r="AH39" s="36">
        <v>5</v>
      </c>
      <c r="AI39" s="36">
        <v>4</v>
      </c>
      <c r="AJ39" s="36">
        <v>2</v>
      </c>
      <c r="AK39" s="37">
        <v>1</v>
      </c>
      <c r="AL39" s="38">
        <f t="shared" si="3"/>
        <v>3.4</v>
      </c>
      <c r="AM39" s="38">
        <f t="shared" si="4"/>
        <v>4.5999999999999996</v>
      </c>
      <c r="AN39" s="38">
        <f t="shared" si="5"/>
        <v>4</v>
      </c>
    </row>
    <row r="40" spans="1:40" s="39" customFormat="1" ht="60" customHeight="1" x14ac:dyDescent="0.25">
      <c r="A40" s="28">
        <v>38</v>
      </c>
      <c r="B40" s="28">
        <v>203</v>
      </c>
      <c r="C40" s="34" t="s">
        <v>56</v>
      </c>
      <c r="D40" s="28" t="s">
        <v>251</v>
      </c>
      <c r="E40" s="28" t="s">
        <v>251</v>
      </c>
      <c r="F40" s="30">
        <v>30281</v>
      </c>
      <c r="G40" s="30">
        <f t="shared" ca="1" si="1"/>
        <v>43018</v>
      </c>
      <c r="H40" s="31">
        <f t="shared" ca="1" si="2"/>
        <v>35</v>
      </c>
      <c r="I40" s="32" t="s">
        <v>359</v>
      </c>
      <c r="J40" s="32" t="s">
        <v>359</v>
      </c>
      <c r="K40" s="28">
        <v>5.0999999999999996</v>
      </c>
      <c r="L40" s="33">
        <f t="shared" ca="1" si="0"/>
        <v>6.0794520547945208</v>
      </c>
      <c r="M40" s="30">
        <v>40799</v>
      </c>
      <c r="N40" s="30">
        <v>40981</v>
      </c>
      <c r="O40" s="34" t="s">
        <v>360</v>
      </c>
      <c r="P40" s="28">
        <v>2</v>
      </c>
      <c r="Q40" s="32" t="s">
        <v>361</v>
      </c>
      <c r="R40" s="32" t="s">
        <v>289</v>
      </c>
      <c r="S40" s="28">
        <v>34914</v>
      </c>
      <c r="T40" s="28">
        <v>53438</v>
      </c>
      <c r="U40" s="32" t="s">
        <v>256</v>
      </c>
      <c r="V40" s="35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7"/>
      <c r="AL40" s="38" t="e">
        <f t="shared" si="3"/>
        <v>#DIV/0!</v>
      </c>
      <c r="AM40" s="38" t="e">
        <f t="shared" si="4"/>
        <v>#DIV/0!</v>
      </c>
      <c r="AN40" s="38" t="e">
        <f t="shared" si="5"/>
        <v>#DIV/0!</v>
      </c>
    </row>
    <row r="41" spans="1:40" s="39" customFormat="1" ht="60" customHeight="1" x14ac:dyDescent="0.25">
      <c r="A41" s="28">
        <v>39</v>
      </c>
      <c r="B41" s="28">
        <v>206</v>
      </c>
      <c r="C41" s="34" t="s">
        <v>362</v>
      </c>
      <c r="D41" s="28" t="s">
        <v>251</v>
      </c>
      <c r="E41" s="28" t="s">
        <v>258</v>
      </c>
      <c r="F41" s="30">
        <v>34061</v>
      </c>
      <c r="G41" s="30">
        <f t="shared" ca="1" si="1"/>
        <v>43018</v>
      </c>
      <c r="H41" s="31">
        <f t="shared" ca="1" si="2"/>
        <v>25</v>
      </c>
      <c r="I41" s="32" t="s">
        <v>363</v>
      </c>
      <c r="J41" s="40" t="s">
        <v>347</v>
      </c>
      <c r="K41" s="28">
        <v>1.8</v>
      </c>
      <c r="L41" s="33">
        <f t="shared" ca="1" si="0"/>
        <v>5.7753424657534245</v>
      </c>
      <c r="M41" s="30">
        <v>40910</v>
      </c>
      <c r="N41" s="30">
        <v>41137</v>
      </c>
      <c r="O41" s="34" t="s">
        <v>364</v>
      </c>
      <c r="P41" s="28">
        <v>2</v>
      </c>
      <c r="Q41" s="32" t="s">
        <v>365</v>
      </c>
      <c r="R41" s="32" t="s">
        <v>280</v>
      </c>
      <c r="S41" s="28">
        <v>11108</v>
      </c>
      <c r="T41" s="28">
        <v>20000</v>
      </c>
      <c r="U41" s="32" t="s">
        <v>304</v>
      </c>
      <c r="V41" s="35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7"/>
      <c r="AL41" s="38" t="e">
        <f t="shared" si="3"/>
        <v>#DIV/0!</v>
      </c>
      <c r="AM41" s="38" t="e">
        <f t="shared" si="4"/>
        <v>#DIV/0!</v>
      </c>
      <c r="AN41" s="38" t="e">
        <f t="shared" si="5"/>
        <v>#DIV/0!</v>
      </c>
    </row>
    <row r="42" spans="1:40" s="39" customFormat="1" ht="60" customHeight="1" x14ac:dyDescent="0.25">
      <c r="A42" s="28">
        <v>40</v>
      </c>
      <c r="B42" s="28">
        <v>207</v>
      </c>
      <c r="C42" s="34" t="s">
        <v>58</v>
      </c>
      <c r="D42" s="28" t="s">
        <v>251</v>
      </c>
      <c r="E42" s="28" t="s">
        <v>258</v>
      </c>
      <c r="F42" s="30">
        <v>33312</v>
      </c>
      <c r="G42" s="30">
        <f t="shared" ca="1" si="1"/>
        <v>43018</v>
      </c>
      <c r="H42" s="31">
        <f t="shared" ca="1" si="2"/>
        <v>27</v>
      </c>
      <c r="I42" s="32" t="s">
        <v>366</v>
      </c>
      <c r="J42" s="40" t="s">
        <v>350</v>
      </c>
      <c r="K42" s="28">
        <v>2.6</v>
      </c>
      <c r="L42" s="33">
        <f t="shared" ca="1" si="0"/>
        <v>5.7589041095890412</v>
      </c>
      <c r="M42" s="30">
        <v>40916</v>
      </c>
      <c r="N42" s="30">
        <v>41098</v>
      </c>
      <c r="O42" s="34" t="s">
        <v>326</v>
      </c>
      <c r="P42" s="28">
        <v>3</v>
      </c>
      <c r="Q42" s="32" t="s">
        <v>317</v>
      </c>
      <c r="R42" s="32" t="s">
        <v>280</v>
      </c>
      <c r="S42" s="28">
        <v>12389</v>
      </c>
      <c r="T42" s="28">
        <v>26932</v>
      </c>
      <c r="U42" s="32" t="s">
        <v>256</v>
      </c>
      <c r="V42" s="35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7"/>
      <c r="AL42" s="38" t="e">
        <f t="shared" si="3"/>
        <v>#DIV/0!</v>
      </c>
      <c r="AM42" s="38" t="e">
        <f t="shared" si="4"/>
        <v>#DIV/0!</v>
      </c>
      <c r="AN42" s="38" t="e">
        <f t="shared" si="5"/>
        <v>#DIV/0!</v>
      </c>
    </row>
    <row r="43" spans="1:40" s="39" customFormat="1" ht="60" customHeight="1" x14ac:dyDescent="0.25">
      <c r="A43" s="28">
        <v>41</v>
      </c>
      <c r="B43" s="28">
        <v>209</v>
      </c>
      <c r="C43" s="34" t="s">
        <v>60</v>
      </c>
      <c r="D43" s="28" t="s">
        <v>251</v>
      </c>
      <c r="E43" s="28" t="s">
        <v>258</v>
      </c>
      <c r="F43" s="30">
        <v>33750</v>
      </c>
      <c r="G43" s="30">
        <f t="shared" ca="1" si="1"/>
        <v>43018</v>
      </c>
      <c r="H43" s="31">
        <f t="shared" ca="1" si="2"/>
        <v>25</v>
      </c>
      <c r="I43" s="32" t="s">
        <v>367</v>
      </c>
      <c r="J43" s="40" t="s">
        <v>368</v>
      </c>
      <c r="K43" s="28">
        <v>0</v>
      </c>
      <c r="L43" s="33">
        <f t="shared" ca="1" si="0"/>
        <v>5.6547945205479451</v>
      </c>
      <c r="M43" s="30">
        <v>40954</v>
      </c>
      <c r="N43" s="30">
        <v>41137</v>
      </c>
      <c r="O43" s="34" t="s">
        <v>308</v>
      </c>
      <c r="P43" s="28">
        <v>2</v>
      </c>
      <c r="Q43" s="32" t="s">
        <v>361</v>
      </c>
      <c r="R43" s="32" t="s">
        <v>289</v>
      </c>
      <c r="S43" s="28">
        <v>12428</v>
      </c>
      <c r="T43" s="28">
        <v>31181</v>
      </c>
      <c r="U43" s="32" t="s">
        <v>256</v>
      </c>
      <c r="V43" s="35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7"/>
      <c r="AL43" s="38" t="e">
        <f t="shared" si="3"/>
        <v>#DIV/0!</v>
      </c>
      <c r="AM43" s="38" t="e">
        <f t="shared" si="4"/>
        <v>#DIV/0!</v>
      </c>
      <c r="AN43" s="38" t="e">
        <f t="shared" si="5"/>
        <v>#DIV/0!</v>
      </c>
    </row>
    <row r="44" spans="1:40" s="39" customFormat="1" ht="60" customHeight="1" x14ac:dyDescent="0.25">
      <c r="A44" s="28">
        <v>42</v>
      </c>
      <c r="B44" s="28">
        <v>215</v>
      </c>
      <c r="C44" s="34" t="s">
        <v>62</v>
      </c>
      <c r="D44" s="28" t="s">
        <v>257</v>
      </c>
      <c r="E44" s="28" t="s">
        <v>251</v>
      </c>
      <c r="F44" s="30">
        <v>28649</v>
      </c>
      <c r="G44" s="30">
        <f t="shared" ca="1" si="1"/>
        <v>43018</v>
      </c>
      <c r="H44" s="31">
        <f t="shared" ca="1" si="2"/>
        <v>39</v>
      </c>
      <c r="I44" s="32" t="s">
        <v>369</v>
      </c>
      <c r="J44" s="40" t="s">
        <v>277</v>
      </c>
      <c r="K44" s="28">
        <v>11</v>
      </c>
      <c r="L44" s="33">
        <f t="shared" ca="1" si="0"/>
        <v>5.4794520547945202</v>
      </c>
      <c r="M44" s="30">
        <v>41018</v>
      </c>
      <c r="N44" s="30">
        <v>41202</v>
      </c>
      <c r="O44" s="34" t="s">
        <v>278</v>
      </c>
      <c r="P44" s="28">
        <v>2</v>
      </c>
      <c r="Q44" s="32" t="s">
        <v>279</v>
      </c>
      <c r="R44" s="32" t="s">
        <v>263</v>
      </c>
      <c r="S44" s="28">
        <v>17611</v>
      </c>
      <c r="T44" s="28">
        <v>27523</v>
      </c>
      <c r="U44" s="32" t="s">
        <v>256</v>
      </c>
      <c r="V44" s="35">
        <v>4</v>
      </c>
      <c r="W44" s="36">
        <v>4</v>
      </c>
      <c r="X44" s="36">
        <v>5</v>
      </c>
      <c r="Y44" s="36">
        <v>4</v>
      </c>
      <c r="Z44" s="36">
        <v>3</v>
      </c>
      <c r="AA44" s="36">
        <v>5</v>
      </c>
      <c r="AB44" s="36">
        <v>4</v>
      </c>
      <c r="AC44" s="36">
        <v>5</v>
      </c>
      <c r="AD44" s="36">
        <v>4</v>
      </c>
      <c r="AE44" s="36">
        <v>4</v>
      </c>
      <c r="AF44" s="36">
        <v>4</v>
      </c>
      <c r="AG44" s="36">
        <v>4</v>
      </c>
      <c r="AH44" s="36">
        <v>4</v>
      </c>
      <c r="AI44" s="36">
        <v>4</v>
      </c>
      <c r="AJ44" s="36">
        <v>2</v>
      </c>
      <c r="AK44" s="37">
        <v>2</v>
      </c>
      <c r="AL44" s="38">
        <f t="shared" si="3"/>
        <v>3.2</v>
      </c>
      <c r="AM44" s="38">
        <f t="shared" si="4"/>
        <v>4</v>
      </c>
      <c r="AN44" s="38">
        <f t="shared" si="5"/>
        <v>4.333333333333333</v>
      </c>
    </row>
    <row r="45" spans="1:40" s="39" customFormat="1" ht="60" customHeight="1" x14ac:dyDescent="0.25">
      <c r="A45" s="28">
        <v>43</v>
      </c>
      <c r="B45" s="28">
        <v>224</v>
      </c>
      <c r="C45" s="34" t="s">
        <v>64</v>
      </c>
      <c r="D45" s="28" t="s">
        <v>251</v>
      </c>
      <c r="E45" s="28" t="s">
        <v>251</v>
      </c>
      <c r="F45" s="30">
        <v>30563</v>
      </c>
      <c r="G45" s="30">
        <f t="shared" ca="1" si="1"/>
        <v>43018</v>
      </c>
      <c r="H45" s="31">
        <f t="shared" ca="1" si="2"/>
        <v>34</v>
      </c>
      <c r="I45" s="32" t="s">
        <v>370</v>
      </c>
      <c r="J45" s="40" t="s">
        <v>277</v>
      </c>
      <c r="K45" s="28">
        <v>3.1</v>
      </c>
      <c r="L45" s="33">
        <f t="shared" ca="1" si="0"/>
        <v>5.3232876712328769</v>
      </c>
      <c r="M45" s="30">
        <v>41075</v>
      </c>
      <c r="N45" s="30">
        <v>41699</v>
      </c>
      <c r="O45" s="34" t="s">
        <v>310</v>
      </c>
      <c r="P45" s="28">
        <v>2</v>
      </c>
      <c r="Q45" s="32" t="s">
        <v>303</v>
      </c>
      <c r="R45" s="32" t="s">
        <v>292</v>
      </c>
      <c r="S45" s="28">
        <v>11108</v>
      </c>
      <c r="T45" s="28">
        <v>15871</v>
      </c>
      <c r="U45" s="32" t="s">
        <v>256</v>
      </c>
      <c r="V45" s="35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7"/>
      <c r="AL45" s="38" t="e">
        <f t="shared" si="3"/>
        <v>#DIV/0!</v>
      </c>
      <c r="AM45" s="38" t="e">
        <f t="shared" si="4"/>
        <v>#DIV/0!</v>
      </c>
      <c r="AN45" s="38" t="e">
        <f t="shared" si="5"/>
        <v>#DIV/0!</v>
      </c>
    </row>
    <row r="46" spans="1:40" s="39" customFormat="1" ht="60" customHeight="1" x14ac:dyDescent="0.25">
      <c r="A46" s="28">
        <v>44</v>
      </c>
      <c r="B46" s="28">
        <v>225</v>
      </c>
      <c r="C46" s="34" t="s">
        <v>66</v>
      </c>
      <c r="D46" s="28" t="s">
        <v>257</v>
      </c>
      <c r="E46" s="28" t="s">
        <v>258</v>
      </c>
      <c r="F46" s="30">
        <v>31225</v>
      </c>
      <c r="G46" s="30">
        <f t="shared" ca="1" si="1"/>
        <v>43018</v>
      </c>
      <c r="H46" s="31">
        <f t="shared" ca="1" si="2"/>
        <v>32</v>
      </c>
      <c r="I46" s="32" t="s">
        <v>298</v>
      </c>
      <c r="J46" s="32" t="s">
        <v>298</v>
      </c>
      <c r="K46" s="28">
        <v>0.9</v>
      </c>
      <c r="L46" s="33">
        <f t="shared" ca="1" si="0"/>
        <v>5.7616438356164386</v>
      </c>
      <c r="M46" s="30">
        <v>40915</v>
      </c>
      <c r="N46" s="30">
        <v>41365</v>
      </c>
      <c r="O46" s="34" t="s">
        <v>371</v>
      </c>
      <c r="P46" s="28">
        <v>2</v>
      </c>
      <c r="Q46" s="32" t="s">
        <v>254</v>
      </c>
      <c r="R46" s="32" t="s">
        <v>280</v>
      </c>
      <c r="S46" s="28">
        <v>9328</v>
      </c>
      <c r="T46" s="28">
        <v>20005</v>
      </c>
      <c r="U46" s="32" t="s">
        <v>256</v>
      </c>
      <c r="V46" s="35">
        <v>4</v>
      </c>
      <c r="W46" s="36">
        <v>5</v>
      </c>
      <c r="X46" s="36">
        <v>3</v>
      </c>
      <c r="Y46" s="36">
        <v>5</v>
      </c>
      <c r="Z46" s="36">
        <v>2</v>
      </c>
      <c r="AA46" s="36">
        <v>5</v>
      </c>
      <c r="AB46" s="36">
        <v>4</v>
      </c>
      <c r="AC46" s="36">
        <v>5</v>
      </c>
      <c r="AD46" s="36">
        <v>5</v>
      </c>
      <c r="AE46" s="36">
        <v>5</v>
      </c>
      <c r="AF46" s="36">
        <v>5</v>
      </c>
      <c r="AG46" s="36">
        <v>3</v>
      </c>
      <c r="AH46" s="36">
        <v>2</v>
      </c>
      <c r="AI46" s="36">
        <v>4</v>
      </c>
      <c r="AJ46" s="36">
        <v>5</v>
      </c>
      <c r="AK46" s="37">
        <v>1</v>
      </c>
      <c r="AL46" s="38">
        <f t="shared" si="3"/>
        <v>3.6</v>
      </c>
      <c r="AM46" s="38">
        <f t="shared" si="4"/>
        <v>3.4</v>
      </c>
      <c r="AN46" s="38">
        <f t="shared" si="5"/>
        <v>5</v>
      </c>
    </row>
    <row r="47" spans="1:40" s="39" customFormat="1" ht="60" customHeight="1" x14ac:dyDescent="0.25">
      <c r="A47" s="28">
        <v>45</v>
      </c>
      <c r="B47" s="28">
        <v>228</v>
      </c>
      <c r="C47" s="34" t="s">
        <v>68</v>
      </c>
      <c r="D47" s="28" t="s">
        <v>251</v>
      </c>
      <c r="E47" s="28" t="s">
        <v>258</v>
      </c>
      <c r="F47" s="30">
        <v>32307</v>
      </c>
      <c r="G47" s="30">
        <f t="shared" ca="1" si="1"/>
        <v>43018</v>
      </c>
      <c r="H47" s="31">
        <f t="shared" ca="1" si="2"/>
        <v>29</v>
      </c>
      <c r="I47" s="32" t="s">
        <v>372</v>
      </c>
      <c r="J47" s="40" t="s">
        <v>373</v>
      </c>
      <c r="K47" s="28">
        <v>5</v>
      </c>
      <c r="L47" s="33">
        <f t="shared" ca="1" si="0"/>
        <v>5.2383561643835614</v>
      </c>
      <c r="M47" s="30">
        <v>41106</v>
      </c>
      <c r="N47" s="30">
        <v>41365</v>
      </c>
      <c r="O47" s="34" t="s">
        <v>374</v>
      </c>
      <c r="P47" s="28">
        <v>2</v>
      </c>
      <c r="Q47" s="32" t="s">
        <v>331</v>
      </c>
      <c r="R47" s="32" t="s">
        <v>280</v>
      </c>
      <c r="S47" s="28">
        <v>9828</v>
      </c>
      <c r="T47" s="28">
        <v>35861</v>
      </c>
      <c r="U47" s="32" t="s">
        <v>256</v>
      </c>
      <c r="V47" s="35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7"/>
      <c r="AL47" s="38" t="e">
        <f t="shared" si="3"/>
        <v>#DIV/0!</v>
      </c>
      <c r="AM47" s="38" t="e">
        <f t="shared" si="4"/>
        <v>#DIV/0!</v>
      </c>
      <c r="AN47" s="38" t="e">
        <f t="shared" si="5"/>
        <v>#DIV/0!</v>
      </c>
    </row>
    <row r="48" spans="1:40" s="39" customFormat="1" ht="60" customHeight="1" x14ac:dyDescent="0.25">
      <c r="A48" s="28">
        <v>46</v>
      </c>
      <c r="B48" s="28">
        <v>237</v>
      </c>
      <c r="C48" s="34" t="s">
        <v>375</v>
      </c>
      <c r="D48" s="28" t="s">
        <v>251</v>
      </c>
      <c r="E48" s="28" t="s">
        <v>251</v>
      </c>
      <c r="F48" s="30">
        <v>28008</v>
      </c>
      <c r="G48" s="30">
        <f t="shared" ca="1" si="1"/>
        <v>43018</v>
      </c>
      <c r="H48" s="31">
        <f t="shared" ca="1" si="2"/>
        <v>41</v>
      </c>
      <c r="I48" s="32" t="s">
        <v>298</v>
      </c>
      <c r="J48" s="40" t="s">
        <v>298</v>
      </c>
      <c r="K48" s="28">
        <v>7</v>
      </c>
      <c r="L48" s="33">
        <f t="shared" ca="1" si="0"/>
        <v>5.0273972602739727</v>
      </c>
      <c r="M48" s="30">
        <v>41183</v>
      </c>
      <c r="N48" s="30">
        <v>41365</v>
      </c>
      <c r="O48" s="34" t="s">
        <v>302</v>
      </c>
      <c r="P48" s="28">
        <v>3</v>
      </c>
      <c r="Q48" s="32" t="s">
        <v>303</v>
      </c>
      <c r="R48" s="32" t="s">
        <v>292</v>
      </c>
      <c r="S48" s="28">
        <v>20000</v>
      </c>
      <c r="T48" s="28">
        <v>27156</v>
      </c>
      <c r="U48" s="32" t="s">
        <v>256</v>
      </c>
      <c r="V48" s="35">
        <v>4</v>
      </c>
      <c r="W48" s="36">
        <v>4</v>
      </c>
      <c r="X48" s="36">
        <v>4</v>
      </c>
      <c r="Y48" s="36">
        <v>4</v>
      </c>
      <c r="Z48" s="36">
        <v>4</v>
      </c>
      <c r="AA48" s="36">
        <v>4</v>
      </c>
      <c r="AB48" s="36">
        <v>4</v>
      </c>
      <c r="AC48" s="36">
        <v>4</v>
      </c>
      <c r="AD48" s="36">
        <v>4</v>
      </c>
      <c r="AE48" s="36">
        <v>4</v>
      </c>
      <c r="AF48" s="36">
        <v>4</v>
      </c>
      <c r="AG48" s="36">
        <v>4</v>
      </c>
      <c r="AH48" s="36">
        <v>4</v>
      </c>
      <c r="AI48" s="36">
        <v>4</v>
      </c>
      <c r="AJ48" s="36">
        <v>2</v>
      </c>
      <c r="AK48" s="37">
        <v>1</v>
      </c>
      <c r="AL48" s="38">
        <f t="shared" si="3"/>
        <v>3</v>
      </c>
      <c r="AM48" s="38">
        <f t="shared" si="4"/>
        <v>4</v>
      </c>
      <c r="AN48" s="38">
        <f t="shared" si="5"/>
        <v>4</v>
      </c>
    </row>
    <row r="49" spans="1:40" s="39" customFormat="1" ht="60" customHeight="1" x14ac:dyDescent="0.25">
      <c r="A49" s="28">
        <v>47</v>
      </c>
      <c r="B49" s="28">
        <v>239</v>
      </c>
      <c r="C49" s="34" t="s">
        <v>376</v>
      </c>
      <c r="D49" s="28" t="s">
        <v>251</v>
      </c>
      <c r="E49" s="28" t="s">
        <v>251</v>
      </c>
      <c r="F49" s="30">
        <v>29832</v>
      </c>
      <c r="G49" s="30">
        <f t="shared" ca="1" si="1"/>
        <v>43018</v>
      </c>
      <c r="H49" s="31">
        <f t="shared" ca="1" si="2"/>
        <v>36</v>
      </c>
      <c r="I49" s="32" t="s">
        <v>377</v>
      </c>
      <c r="J49" s="40" t="s">
        <v>260</v>
      </c>
      <c r="K49" s="28">
        <v>10</v>
      </c>
      <c r="L49" s="33">
        <f t="shared" ca="1" si="0"/>
        <v>5.0027397260273974</v>
      </c>
      <c r="M49" s="30">
        <v>41192</v>
      </c>
      <c r="N49" s="30">
        <v>41365</v>
      </c>
      <c r="O49" s="34" t="s">
        <v>343</v>
      </c>
      <c r="P49" s="28">
        <v>4</v>
      </c>
      <c r="Q49" s="32" t="s">
        <v>331</v>
      </c>
      <c r="R49" s="32" t="s">
        <v>292</v>
      </c>
      <c r="S49" s="28">
        <v>26217</v>
      </c>
      <c r="T49" s="28">
        <v>48205</v>
      </c>
      <c r="U49" s="32" t="s">
        <v>304</v>
      </c>
      <c r="V49" s="35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7"/>
      <c r="AL49" s="38" t="e">
        <f t="shared" si="3"/>
        <v>#DIV/0!</v>
      </c>
      <c r="AM49" s="38" t="e">
        <f t="shared" si="4"/>
        <v>#DIV/0!</v>
      </c>
      <c r="AN49" s="38" t="e">
        <f t="shared" si="5"/>
        <v>#DIV/0!</v>
      </c>
    </row>
    <row r="50" spans="1:40" s="39" customFormat="1" ht="60" customHeight="1" x14ac:dyDescent="0.25">
      <c r="A50" s="28">
        <v>48</v>
      </c>
      <c r="B50" s="28">
        <v>243</v>
      </c>
      <c r="C50" s="34" t="s">
        <v>70</v>
      </c>
      <c r="D50" s="28" t="s">
        <v>251</v>
      </c>
      <c r="E50" s="28" t="s">
        <v>258</v>
      </c>
      <c r="F50" s="30">
        <v>31833</v>
      </c>
      <c r="G50" s="30">
        <f t="shared" ca="1" si="1"/>
        <v>43018</v>
      </c>
      <c r="H50" s="31">
        <f t="shared" ca="1" si="2"/>
        <v>31</v>
      </c>
      <c r="I50" s="32" t="s">
        <v>378</v>
      </c>
      <c r="J50" s="40" t="s">
        <v>379</v>
      </c>
      <c r="K50" s="28">
        <v>1.5</v>
      </c>
      <c r="L50" s="33">
        <f t="shared" ca="1" si="0"/>
        <v>4.9698630136986299</v>
      </c>
      <c r="M50" s="30">
        <v>41204</v>
      </c>
      <c r="N50" s="30">
        <v>41426</v>
      </c>
      <c r="O50" s="34" t="s">
        <v>326</v>
      </c>
      <c r="P50" s="28">
        <v>3</v>
      </c>
      <c r="Q50" s="32" t="s">
        <v>365</v>
      </c>
      <c r="R50" s="32" t="s">
        <v>280</v>
      </c>
      <c r="S50" s="28">
        <v>22723</v>
      </c>
      <c r="T50" s="28">
        <v>46816</v>
      </c>
      <c r="U50" s="32" t="s">
        <v>256</v>
      </c>
      <c r="V50" s="35">
        <v>4</v>
      </c>
      <c r="W50" s="36">
        <v>3</v>
      </c>
      <c r="X50" s="36">
        <v>2</v>
      </c>
      <c r="Y50" s="36">
        <v>3</v>
      </c>
      <c r="Z50" s="36">
        <v>1</v>
      </c>
      <c r="AA50" s="36">
        <v>4</v>
      </c>
      <c r="AB50" s="36">
        <v>3</v>
      </c>
      <c r="AC50" s="36">
        <v>4</v>
      </c>
      <c r="AD50" s="36"/>
      <c r="AE50" s="36">
        <v>1</v>
      </c>
      <c r="AF50" s="36">
        <v>4</v>
      </c>
      <c r="AG50" s="36">
        <v>3</v>
      </c>
      <c r="AH50" s="36">
        <v>2</v>
      </c>
      <c r="AI50" s="36">
        <v>3</v>
      </c>
      <c r="AJ50" s="36">
        <v>4</v>
      </c>
      <c r="AK50" s="37">
        <v>2</v>
      </c>
      <c r="AL50" s="38">
        <f t="shared" si="3"/>
        <v>3.2</v>
      </c>
      <c r="AM50" s="38">
        <f t="shared" si="4"/>
        <v>1.8</v>
      </c>
      <c r="AN50" s="38">
        <f t="shared" si="5"/>
        <v>4</v>
      </c>
    </row>
    <row r="51" spans="1:40" s="39" customFormat="1" ht="60" customHeight="1" x14ac:dyDescent="0.25">
      <c r="A51" s="28">
        <v>49</v>
      </c>
      <c r="B51" s="28">
        <v>245</v>
      </c>
      <c r="C51" s="34" t="s">
        <v>380</v>
      </c>
      <c r="D51" s="28" t="s">
        <v>251</v>
      </c>
      <c r="E51" s="28" t="s">
        <v>251</v>
      </c>
      <c r="F51" s="30">
        <v>30493</v>
      </c>
      <c r="G51" s="30">
        <f t="shared" ca="1" si="1"/>
        <v>43018</v>
      </c>
      <c r="H51" s="31">
        <f t="shared" ca="1" si="2"/>
        <v>34</v>
      </c>
      <c r="I51" s="32" t="s">
        <v>381</v>
      </c>
      <c r="J51" s="40" t="s">
        <v>382</v>
      </c>
      <c r="K51" s="28">
        <v>7</v>
      </c>
      <c r="L51" s="33">
        <f t="shared" ca="1" si="0"/>
        <v>4.8904109589041092</v>
      </c>
      <c r="M51" s="30">
        <v>41233</v>
      </c>
      <c r="N51" s="30"/>
      <c r="O51" s="34" t="s">
        <v>326</v>
      </c>
      <c r="P51" s="28">
        <v>1</v>
      </c>
      <c r="Q51" s="32" t="s">
        <v>365</v>
      </c>
      <c r="R51" s="32" t="s">
        <v>263</v>
      </c>
      <c r="S51" s="28"/>
      <c r="T51" s="28">
        <v>40000</v>
      </c>
      <c r="U51" s="32" t="s">
        <v>304</v>
      </c>
      <c r="V51" s="35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7"/>
      <c r="AL51" s="38" t="e">
        <f t="shared" si="3"/>
        <v>#DIV/0!</v>
      </c>
      <c r="AM51" s="38" t="e">
        <f t="shared" si="4"/>
        <v>#DIV/0!</v>
      </c>
      <c r="AN51" s="38" t="e">
        <f t="shared" si="5"/>
        <v>#DIV/0!</v>
      </c>
    </row>
    <row r="52" spans="1:40" s="39" customFormat="1" ht="60" customHeight="1" x14ac:dyDescent="0.25">
      <c r="A52" s="28">
        <v>50</v>
      </c>
      <c r="B52" s="28">
        <v>248</v>
      </c>
      <c r="C52" s="34" t="s">
        <v>383</v>
      </c>
      <c r="D52" s="28" t="s">
        <v>257</v>
      </c>
      <c r="E52" s="28" t="s">
        <v>251</v>
      </c>
      <c r="F52" s="30">
        <v>32286</v>
      </c>
      <c r="G52" s="30">
        <f t="shared" ca="1" si="1"/>
        <v>43018</v>
      </c>
      <c r="H52" s="31">
        <f t="shared" ca="1" si="2"/>
        <v>29</v>
      </c>
      <c r="I52" s="32" t="s">
        <v>384</v>
      </c>
      <c r="J52" s="40" t="s">
        <v>298</v>
      </c>
      <c r="K52" s="28">
        <v>4.4000000000000004</v>
      </c>
      <c r="L52" s="33">
        <f t="shared" ca="1" si="0"/>
        <v>4.8547945205479452</v>
      </c>
      <c r="M52" s="30">
        <v>41246</v>
      </c>
      <c r="N52" s="30">
        <v>41395</v>
      </c>
      <c r="O52" s="34" t="s">
        <v>385</v>
      </c>
      <c r="P52" s="28">
        <v>2</v>
      </c>
      <c r="Q52" s="32" t="s">
        <v>300</v>
      </c>
      <c r="R52" s="32" t="s">
        <v>263</v>
      </c>
      <c r="S52" s="28">
        <v>15490</v>
      </c>
      <c r="T52" s="28">
        <v>16605</v>
      </c>
      <c r="U52" s="32" t="s">
        <v>304</v>
      </c>
      <c r="V52" s="35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7"/>
      <c r="AL52" s="38" t="e">
        <f t="shared" si="3"/>
        <v>#DIV/0!</v>
      </c>
      <c r="AM52" s="38" t="e">
        <f t="shared" si="4"/>
        <v>#DIV/0!</v>
      </c>
      <c r="AN52" s="38" t="e">
        <f t="shared" si="5"/>
        <v>#DIV/0!</v>
      </c>
    </row>
    <row r="53" spans="1:40" s="39" customFormat="1" ht="60" customHeight="1" x14ac:dyDescent="0.25">
      <c r="A53" s="28">
        <v>51</v>
      </c>
      <c r="B53" s="28">
        <v>249</v>
      </c>
      <c r="C53" s="34" t="s">
        <v>386</v>
      </c>
      <c r="D53" s="28" t="s">
        <v>257</v>
      </c>
      <c r="E53" s="28" t="s">
        <v>251</v>
      </c>
      <c r="F53" s="30">
        <v>32714</v>
      </c>
      <c r="G53" s="30">
        <f t="shared" ca="1" si="1"/>
        <v>43018</v>
      </c>
      <c r="H53" s="31">
        <f t="shared" ca="1" si="2"/>
        <v>28</v>
      </c>
      <c r="I53" s="32" t="s">
        <v>298</v>
      </c>
      <c r="J53" s="40" t="s">
        <v>298</v>
      </c>
      <c r="K53" s="28">
        <v>7</v>
      </c>
      <c r="L53" s="33">
        <f t="shared" ca="1" si="0"/>
        <v>4.8547945205479452</v>
      </c>
      <c r="M53" s="30">
        <v>41246</v>
      </c>
      <c r="N53" s="30"/>
      <c r="O53" s="34" t="s">
        <v>385</v>
      </c>
      <c r="P53" s="28">
        <v>1</v>
      </c>
      <c r="Q53" s="32" t="s">
        <v>300</v>
      </c>
      <c r="R53" s="32" t="s">
        <v>263</v>
      </c>
      <c r="S53" s="28"/>
      <c r="T53" s="28">
        <v>18000</v>
      </c>
      <c r="U53" s="32" t="s">
        <v>304</v>
      </c>
      <c r="V53" s="35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7"/>
      <c r="AL53" s="38" t="e">
        <f t="shared" si="3"/>
        <v>#DIV/0!</v>
      </c>
      <c r="AM53" s="38" t="e">
        <f t="shared" si="4"/>
        <v>#DIV/0!</v>
      </c>
      <c r="AN53" s="38" t="e">
        <f t="shared" si="5"/>
        <v>#DIV/0!</v>
      </c>
    </row>
    <row r="54" spans="1:40" s="39" customFormat="1" ht="60" customHeight="1" x14ac:dyDescent="0.25">
      <c r="A54" s="28">
        <v>52</v>
      </c>
      <c r="B54" s="28">
        <v>251</v>
      </c>
      <c r="C54" s="34" t="s">
        <v>72</v>
      </c>
      <c r="D54" s="28" t="s">
        <v>251</v>
      </c>
      <c r="E54" s="28" t="s">
        <v>258</v>
      </c>
      <c r="F54" s="30">
        <v>32077</v>
      </c>
      <c r="G54" s="30">
        <f t="shared" ca="1" si="1"/>
        <v>43018</v>
      </c>
      <c r="H54" s="31">
        <f t="shared" ca="1" si="2"/>
        <v>30</v>
      </c>
      <c r="I54" s="32" t="s">
        <v>387</v>
      </c>
      <c r="J54" s="40" t="s">
        <v>388</v>
      </c>
      <c r="K54" s="28">
        <v>5</v>
      </c>
      <c r="L54" s="33">
        <f t="shared" ca="1" si="0"/>
        <v>4.86027397260274</v>
      </c>
      <c r="M54" s="30">
        <v>41244</v>
      </c>
      <c r="N54" s="30">
        <v>41426</v>
      </c>
      <c r="O54" s="34" t="s">
        <v>389</v>
      </c>
      <c r="P54" s="28">
        <v>1</v>
      </c>
      <c r="Q54" s="32" t="s">
        <v>262</v>
      </c>
      <c r="R54" s="32" t="s">
        <v>263</v>
      </c>
      <c r="S54" s="28">
        <v>9188</v>
      </c>
      <c r="T54" s="28">
        <v>13898</v>
      </c>
      <c r="U54" s="32" t="s">
        <v>256</v>
      </c>
      <c r="V54" s="35">
        <v>5</v>
      </c>
      <c r="W54" s="36">
        <v>5</v>
      </c>
      <c r="X54" s="36">
        <v>5</v>
      </c>
      <c r="Y54" s="36">
        <v>5</v>
      </c>
      <c r="Z54" s="36">
        <v>5</v>
      </c>
      <c r="AA54" s="36">
        <v>5</v>
      </c>
      <c r="AB54" s="36">
        <v>5</v>
      </c>
      <c r="AC54" s="36">
        <v>5</v>
      </c>
      <c r="AD54" s="36">
        <v>5</v>
      </c>
      <c r="AE54" s="36">
        <v>5</v>
      </c>
      <c r="AF54" s="36">
        <v>5</v>
      </c>
      <c r="AG54" s="36">
        <v>5</v>
      </c>
      <c r="AH54" s="36">
        <v>5</v>
      </c>
      <c r="AI54" s="36">
        <v>5</v>
      </c>
      <c r="AJ54" s="36">
        <v>5</v>
      </c>
      <c r="AK54" s="37">
        <v>5</v>
      </c>
      <c r="AL54" s="38">
        <f t="shared" si="3"/>
        <v>5</v>
      </c>
      <c r="AM54" s="38">
        <f t="shared" si="4"/>
        <v>5</v>
      </c>
      <c r="AN54" s="38">
        <f t="shared" si="5"/>
        <v>5</v>
      </c>
    </row>
    <row r="55" spans="1:40" s="39" customFormat="1" ht="60" customHeight="1" x14ac:dyDescent="0.25">
      <c r="A55" s="28">
        <v>53</v>
      </c>
      <c r="B55" s="28">
        <v>252</v>
      </c>
      <c r="C55" s="34" t="s">
        <v>390</v>
      </c>
      <c r="D55" s="28" t="s">
        <v>251</v>
      </c>
      <c r="E55" s="28" t="s">
        <v>258</v>
      </c>
      <c r="F55" s="30">
        <v>31908</v>
      </c>
      <c r="G55" s="30">
        <f t="shared" ca="1" si="1"/>
        <v>43018</v>
      </c>
      <c r="H55" s="31">
        <f t="shared" ca="1" si="2"/>
        <v>30</v>
      </c>
      <c r="I55" s="32" t="s">
        <v>350</v>
      </c>
      <c r="J55" s="40" t="s">
        <v>350</v>
      </c>
      <c r="K55" s="28">
        <v>3</v>
      </c>
      <c r="L55" s="33">
        <f t="shared" ca="1" si="0"/>
        <v>4.7753424657534245</v>
      </c>
      <c r="M55" s="30">
        <v>41275</v>
      </c>
      <c r="N55" s="30"/>
      <c r="O55" s="34" t="s">
        <v>391</v>
      </c>
      <c r="P55" s="28">
        <v>1</v>
      </c>
      <c r="Q55" s="32" t="s">
        <v>254</v>
      </c>
      <c r="R55" s="32" t="s">
        <v>280</v>
      </c>
      <c r="S55" s="28"/>
      <c r="T55" s="28">
        <v>19000</v>
      </c>
      <c r="U55" s="32" t="s">
        <v>304</v>
      </c>
      <c r="V55" s="35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7"/>
      <c r="AL55" s="38" t="e">
        <f t="shared" si="3"/>
        <v>#DIV/0!</v>
      </c>
      <c r="AM55" s="38" t="e">
        <f t="shared" si="4"/>
        <v>#DIV/0!</v>
      </c>
      <c r="AN55" s="38" t="e">
        <f t="shared" si="5"/>
        <v>#DIV/0!</v>
      </c>
    </row>
    <row r="56" spans="1:40" s="39" customFormat="1" ht="60" customHeight="1" x14ac:dyDescent="0.25">
      <c r="A56" s="28">
        <v>54</v>
      </c>
      <c r="B56" s="28">
        <v>256</v>
      </c>
      <c r="C56" s="34" t="s">
        <v>392</v>
      </c>
      <c r="D56" s="28" t="s">
        <v>251</v>
      </c>
      <c r="E56" s="28" t="s">
        <v>251</v>
      </c>
      <c r="F56" s="30">
        <v>31520</v>
      </c>
      <c r="G56" s="30">
        <f t="shared" ca="1" si="1"/>
        <v>43018</v>
      </c>
      <c r="H56" s="31">
        <f t="shared" ca="1" si="2"/>
        <v>32</v>
      </c>
      <c r="I56" s="32" t="s">
        <v>285</v>
      </c>
      <c r="J56" s="40" t="s">
        <v>285</v>
      </c>
      <c r="K56" s="28">
        <v>6</v>
      </c>
      <c r="L56" s="33">
        <f t="shared" ca="1" si="0"/>
        <v>4.7260273972602738</v>
      </c>
      <c r="M56" s="30">
        <v>41293</v>
      </c>
      <c r="N56" s="30">
        <v>41474</v>
      </c>
      <c r="O56" s="34" t="s">
        <v>302</v>
      </c>
      <c r="P56" s="28">
        <v>1</v>
      </c>
      <c r="Q56" s="32" t="s">
        <v>331</v>
      </c>
      <c r="R56" s="32" t="s">
        <v>292</v>
      </c>
      <c r="S56" s="28"/>
      <c r="T56" s="28">
        <v>20000</v>
      </c>
      <c r="U56" s="32" t="s">
        <v>304</v>
      </c>
      <c r="V56" s="35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7"/>
      <c r="AL56" s="38" t="e">
        <f t="shared" si="3"/>
        <v>#DIV/0!</v>
      </c>
      <c r="AM56" s="38" t="e">
        <f t="shared" si="4"/>
        <v>#DIV/0!</v>
      </c>
      <c r="AN56" s="38" t="e">
        <f t="shared" si="5"/>
        <v>#DIV/0!</v>
      </c>
    </row>
    <row r="57" spans="1:40" s="39" customFormat="1" ht="60" customHeight="1" x14ac:dyDescent="0.25">
      <c r="A57" s="28">
        <v>55</v>
      </c>
      <c r="B57" s="28">
        <v>258</v>
      </c>
      <c r="C57" s="34" t="s">
        <v>74</v>
      </c>
      <c r="D57" s="28" t="s">
        <v>251</v>
      </c>
      <c r="E57" s="28" t="s">
        <v>258</v>
      </c>
      <c r="F57" s="30">
        <v>32296</v>
      </c>
      <c r="G57" s="30">
        <f t="shared" ca="1" si="1"/>
        <v>43018</v>
      </c>
      <c r="H57" s="31">
        <f t="shared" ca="1" si="2"/>
        <v>29</v>
      </c>
      <c r="I57" s="32" t="s">
        <v>393</v>
      </c>
      <c r="J57" s="40" t="s">
        <v>394</v>
      </c>
      <c r="K57" s="28">
        <v>2.4</v>
      </c>
      <c r="L57" s="33">
        <f t="shared" ca="1" si="0"/>
        <v>4.6630136986301371</v>
      </c>
      <c r="M57" s="30">
        <v>41316</v>
      </c>
      <c r="N57" s="30">
        <v>41497</v>
      </c>
      <c r="O57" s="34" t="s">
        <v>326</v>
      </c>
      <c r="P57" s="28">
        <v>3</v>
      </c>
      <c r="Q57" s="32" t="s">
        <v>365</v>
      </c>
      <c r="R57" s="32" t="s">
        <v>280</v>
      </c>
      <c r="S57" s="28">
        <v>22101</v>
      </c>
      <c r="T57" s="28">
        <v>23598</v>
      </c>
      <c r="U57" s="32" t="s">
        <v>256</v>
      </c>
      <c r="V57" s="35">
        <v>4</v>
      </c>
      <c r="W57" s="36">
        <v>4</v>
      </c>
      <c r="X57" s="36">
        <v>4</v>
      </c>
      <c r="Y57" s="36">
        <v>5</v>
      </c>
      <c r="Z57" s="36">
        <v>3</v>
      </c>
      <c r="AA57" s="36">
        <v>5</v>
      </c>
      <c r="AB57" s="36">
        <v>5</v>
      </c>
      <c r="AC57" s="36">
        <v>5</v>
      </c>
      <c r="AD57" s="36">
        <v>5</v>
      </c>
      <c r="AE57" s="36">
        <v>4</v>
      </c>
      <c r="AF57" s="36">
        <v>5</v>
      </c>
      <c r="AG57" s="36">
        <v>4</v>
      </c>
      <c r="AH57" s="36">
        <v>3</v>
      </c>
      <c r="AI57" s="36">
        <v>5</v>
      </c>
      <c r="AJ57" s="36">
        <v>2</v>
      </c>
      <c r="AK57" s="37">
        <v>1</v>
      </c>
      <c r="AL57" s="38">
        <f t="shared" si="3"/>
        <v>3</v>
      </c>
      <c r="AM57" s="38">
        <f t="shared" si="4"/>
        <v>3.8</v>
      </c>
      <c r="AN57" s="38">
        <f t="shared" si="5"/>
        <v>5</v>
      </c>
    </row>
    <row r="58" spans="1:40" s="39" customFormat="1" ht="60" customHeight="1" x14ac:dyDescent="0.25">
      <c r="A58" s="28">
        <v>56</v>
      </c>
      <c r="B58" s="28">
        <v>259</v>
      </c>
      <c r="C58" s="34" t="s">
        <v>395</v>
      </c>
      <c r="D58" s="28" t="s">
        <v>251</v>
      </c>
      <c r="E58" s="28" t="s">
        <v>258</v>
      </c>
      <c r="F58" s="30">
        <v>32524</v>
      </c>
      <c r="G58" s="30">
        <f t="shared" ca="1" si="1"/>
        <v>43018</v>
      </c>
      <c r="H58" s="31">
        <f t="shared" ca="1" si="2"/>
        <v>29</v>
      </c>
      <c r="I58" s="32" t="s">
        <v>373</v>
      </c>
      <c r="J58" s="40" t="s">
        <v>373</v>
      </c>
      <c r="K58" s="28">
        <v>0.9</v>
      </c>
      <c r="L58" s="33">
        <f t="shared" ca="1" si="0"/>
        <v>4.6410958904109592</v>
      </c>
      <c r="M58" s="30">
        <v>41324</v>
      </c>
      <c r="N58" s="30">
        <v>41505</v>
      </c>
      <c r="O58" s="34" t="s">
        <v>360</v>
      </c>
      <c r="P58" s="28">
        <v>1</v>
      </c>
      <c r="Q58" s="32" t="s">
        <v>361</v>
      </c>
      <c r="R58" s="32" t="s">
        <v>284</v>
      </c>
      <c r="S58" s="28"/>
      <c r="T58" s="28">
        <v>11436</v>
      </c>
      <c r="U58" s="32" t="s">
        <v>304</v>
      </c>
      <c r="V58" s="35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7"/>
      <c r="AL58" s="38" t="e">
        <f t="shared" si="3"/>
        <v>#DIV/0!</v>
      </c>
      <c r="AM58" s="38" t="e">
        <f t="shared" si="4"/>
        <v>#DIV/0!</v>
      </c>
      <c r="AN58" s="38" t="e">
        <f t="shared" si="5"/>
        <v>#DIV/0!</v>
      </c>
    </row>
    <row r="59" spans="1:40" s="39" customFormat="1" ht="60" customHeight="1" x14ac:dyDescent="0.25">
      <c r="A59" s="28">
        <v>57</v>
      </c>
      <c r="B59" s="28">
        <v>261</v>
      </c>
      <c r="C59" s="34" t="s">
        <v>76</v>
      </c>
      <c r="D59" s="28" t="s">
        <v>251</v>
      </c>
      <c r="E59" s="28" t="s">
        <v>251</v>
      </c>
      <c r="F59" s="30">
        <v>29176</v>
      </c>
      <c r="G59" s="30">
        <f t="shared" ca="1" si="1"/>
        <v>43018</v>
      </c>
      <c r="H59" s="31">
        <f t="shared" ca="1" si="2"/>
        <v>38</v>
      </c>
      <c r="I59" s="32" t="s">
        <v>396</v>
      </c>
      <c r="J59" s="40" t="s">
        <v>397</v>
      </c>
      <c r="K59" s="28">
        <v>6.2</v>
      </c>
      <c r="L59" s="33">
        <f t="shared" ca="1" si="0"/>
        <v>4.624657534246575</v>
      </c>
      <c r="M59" s="30">
        <v>41330</v>
      </c>
      <c r="N59" s="30">
        <v>41518</v>
      </c>
      <c r="O59" s="34" t="s">
        <v>326</v>
      </c>
      <c r="P59" s="28">
        <v>3</v>
      </c>
      <c r="Q59" s="32" t="s">
        <v>262</v>
      </c>
      <c r="R59" s="32" t="s">
        <v>280</v>
      </c>
      <c r="S59" s="28">
        <v>17612</v>
      </c>
      <c r="T59" s="28">
        <v>17980</v>
      </c>
      <c r="U59" s="32" t="s">
        <v>256</v>
      </c>
      <c r="V59" s="35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7"/>
      <c r="AL59" s="38" t="e">
        <f t="shared" si="3"/>
        <v>#DIV/0!</v>
      </c>
      <c r="AM59" s="38" t="e">
        <f t="shared" si="4"/>
        <v>#DIV/0!</v>
      </c>
      <c r="AN59" s="38" t="e">
        <f t="shared" si="5"/>
        <v>#DIV/0!</v>
      </c>
    </row>
    <row r="60" spans="1:40" s="39" customFormat="1" ht="60" customHeight="1" x14ac:dyDescent="0.25">
      <c r="A60" s="28">
        <v>58</v>
      </c>
      <c r="B60" s="28">
        <v>267</v>
      </c>
      <c r="C60" s="34" t="s">
        <v>78</v>
      </c>
      <c r="D60" s="28" t="s">
        <v>251</v>
      </c>
      <c r="E60" s="28" t="s">
        <v>258</v>
      </c>
      <c r="F60" s="30">
        <v>30812</v>
      </c>
      <c r="G60" s="30">
        <f t="shared" ca="1" si="1"/>
        <v>43018</v>
      </c>
      <c r="H60" s="31">
        <f t="shared" ca="1" si="2"/>
        <v>33</v>
      </c>
      <c r="I60" s="32" t="s">
        <v>359</v>
      </c>
      <c r="J60" s="40" t="s">
        <v>373</v>
      </c>
      <c r="K60" s="28">
        <v>2</v>
      </c>
      <c r="L60" s="33">
        <f t="shared" ca="1" si="0"/>
        <v>4.5835616438356164</v>
      </c>
      <c r="M60" s="30">
        <v>41345</v>
      </c>
      <c r="N60" s="30">
        <v>41529</v>
      </c>
      <c r="O60" s="34" t="s">
        <v>398</v>
      </c>
      <c r="P60" s="28">
        <v>2</v>
      </c>
      <c r="Q60" s="32" t="s">
        <v>365</v>
      </c>
      <c r="R60" s="32" t="s">
        <v>280</v>
      </c>
      <c r="S60" s="28">
        <v>19855</v>
      </c>
      <c r="T60" s="28">
        <v>19313</v>
      </c>
      <c r="U60" s="32" t="s">
        <v>256</v>
      </c>
      <c r="V60" s="35">
        <v>4</v>
      </c>
      <c r="W60" s="36">
        <v>4</v>
      </c>
      <c r="X60" s="36">
        <v>3</v>
      </c>
      <c r="Y60" s="36">
        <v>5</v>
      </c>
      <c r="Z60" s="36">
        <v>2</v>
      </c>
      <c r="AA60" s="36">
        <v>4</v>
      </c>
      <c r="AB60" s="36">
        <v>3</v>
      </c>
      <c r="AC60" s="36">
        <v>4</v>
      </c>
      <c r="AD60" s="36">
        <v>4</v>
      </c>
      <c r="AE60" s="36">
        <v>3</v>
      </c>
      <c r="AF60" s="36">
        <v>4</v>
      </c>
      <c r="AG60" s="36">
        <v>4</v>
      </c>
      <c r="AH60" s="36">
        <v>4</v>
      </c>
      <c r="AI60" s="36">
        <v>4</v>
      </c>
      <c r="AJ60" s="36">
        <v>2</v>
      </c>
      <c r="AK60" s="37">
        <v>1</v>
      </c>
      <c r="AL60" s="38">
        <f t="shared" si="3"/>
        <v>3</v>
      </c>
      <c r="AM60" s="38">
        <f t="shared" si="4"/>
        <v>3.4</v>
      </c>
      <c r="AN60" s="38">
        <f t="shared" si="5"/>
        <v>4</v>
      </c>
    </row>
    <row r="61" spans="1:40" s="39" customFormat="1" ht="60" customHeight="1" x14ac:dyDescent="0.25">
      <c r="A61" s="28">
        <v>59</v>
      </c>
      <c r="B61" s="28">
        <v>272</v>
      </c>
      <c r="C61" s="34" t="s">
        <v>399</v>
      </c>
      <c r="D61" s="28" t="s">
        <v>251</v>
      </c>
      <c r="E61" s="28" t="s">
        <v>258</v>
      </c>
      <c r="F61" s="30">
        <v>31217</v>
      </c>
      <c r="G61" s="30">
        <f t="shared" ca="1" si="1"/>
        <v>43018</v>
      </c>
      <c r="H61" s="31">
        <f t="shared" ca="1" si="2"/>
        <v>32</v>
      </c>
      <c r="I61" s="32" t="s">
        <v>373</v>
      </c>
      <c r="J61" s="40" t="s">
        <v>373</v>
      </c>
      <c r="K61" s="28">
        <v>11</v>
      </c>
      <c r="L61" s="33">
        <f t="shared" ca="1" si="0"/>
        <v>4.5643835616438357</v>
      </c>
      <c r="M61" s="30">
        <v>41352</v>
      </c>
      <c r="N61" s="30">
        <v>41536</v>
      </c>
      <c r="O61" s="34" t="s">
        <v>400</v>
      </c>
      <c r="P61" s="28">
        <v>2</v>
      </c>
      <c r="Q61" s="32" t="s">
        <v>317</v>
      </c>
      <c r="R61" s="32" t="s">
        <v>280</v>
      </c>
      <c r="S61" s="28">
        <v>19167</v>
      </c>
      <c r="T61" s="28">
        <v>21541</v>
      </c>
      <c r="U61" s="32" t="s">
        <v>304</v>
      </c>
      <c r="V61" s="35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7"/>
      <c r="AL61" s="38" t="e">
        <f t="shared" si="3"/>
        <v>#DIV/0!</v>
      </c>
      <c r="AM61" s="38" t="e">
        <f t="shared" si="4"/>
        <v>#DIV/0!</v>
      </c>
      <c r="AN61" s="38" t="e">
        <f t="shared" si="5"/>
        <v>#DIV/0!</v>
      </c>
    </row>
    <row r="62" spans="1:40" s="39" customFormat="1" ht="60" customHeight="1" x14ac:dyDescent="0.25">
      <c r="A62" s="28">
        <v>60</v>
      </c>
      <c r="B62" s="28">
        <v>278</v>
      </c>
      <c r="C62" s="34" t="s">
        <v>401</v>
      </c>
      <c r="D62" s="28" t="s">
        <v>251</v>
      </c>
      <c r="E62" s="28" t="s">
        <v>258</v>
      </c>
      <c r="F62" s="30">
        <v>32518</v>
      </c>
      <c r="G62" s="30">
        <f t="shared" ca="1" si="1"/>
        <v>43018</v>
      </c>
      <c r="H62" s="31">
        <f t="shared" ca="1" si="2"/>
        <v>29</v>
      </c>
      <c r="I62" s="32" t="s">
        <v>402</v>
      </c>
      <c r="J62" s="40" t="s">
        <v>403</v>
      </c>
      <c r="K62" s="28">
        <v>0.11</v>
      </c>
      <c r="L62" s="33">
        <f t="shared" ca="1" si="0"/>
        <v>4.4712328767123291</v>
      </c>
      <c r="M62" s="30">
        <v>41386</v>
      </c>
      <c r="N62" s="30">
        <v>41569</v>
      </c>
      <c r="O62" s="34" t="s">
        <v>404</v>
      </c>
      <c r="P62" s="28">
        <v>1</v>
      </c>
      <c r="Q62" s="32" t="s">
        <v>365</v>
      </c>
      <c r="R62" s="32" t="s">
        <v>280</v>
      </c>
      <c r="S62" s="28"/>
      <c r="T62" s="28">
        <v>26000</v>
      </c>
      <c r="U62" s="32" t="s">
        <v>304</v>
      </c>
      <c r="V62" s="35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7"/>
      <c r="AL62" s="38" t="e">
        <f t="shared" si="3"/>
        <v>#DIV/0!</v>
      </c>
      <c r="AM62" s="38" t="e">
        <f t="shared" si="4"/>
        <v>#DIV/0!</v>
      </c>
      <c r="AN62" s="38" t="e">
        <f t="shared" si="5"/>
        <v>#DIV/0!</v>
      </c>
    </row>
    <row r="63" spans="1:40" s="39" customFormat="1" ht="60" customHeight="1" x14ac:dyDescent="0.25">
      <c r="A63" s="28">
        <v>61</v>
      </c>
      <c r="B63" s="28">
        <v>280</v>
      </c>
      <c r="C63" s="34" t="s">
        <v>80</v>
      </c>
      <c r="D63" s="28" t="s">
        <v>251</v>
      </c>
      <c r="E63" s="28" t="s">
        <v>251</v>
      </c>
      <c r="F63" s="30">
        <v>31231</v>
      </c>
      <c r="G63" s="30">
        <f t="shared" ca="1" si="1"/>
        <v>43018</v>
      </c>
      <c r="H63" s="31">
        <f t="shared" ca="1" si="2"/>
        <v>32</v>
      </c>
      <c r="I63" s="32" t="s">
        <v>405</v>
      </c>
      <c r="J63" s="40" t="s">
        <v>406</v>
      </c>
      <c r="K63" s="28">
        <v>1.5</v>
      </c>
      <c r="L63" s="33">
        <f t="shared" ca="1" si="0"/>
        <v>4.4328767123287669</v>
      </c>
      <c r="M63" s="30">
        <v>41400</v>
      </c>
      <c r="N63" s="30">
        <v>41584</v>
      </c>
      <c r="O63" s="34" t="s">
        <v>407</v>
      </c>
      <c r="P63" s="28">
        <v>2</v>
      </c>
      <c r="Q63" s="32" t="s">
        <v>317</v>
      </c>
      <c r="R63" s="32" t="s">
        <v>292</v>
      </c>
      <c r="S63" s="28">
        <v>15988</v>
      </c>
      <c r="T63" s="28">
        <v>25512</v>
      </c>
      <c r="U63" s="32" t="s">
        <v>256</v>
      </c>
      <c r="V63" s="35">
        <v>4</v>
      </c>
      <c r="W63" s="36">
        <v>5</v>
      </c>
      <c r="X63" s="36">
        <v>4</v>
      </c>
      <c r="Y63" s="36">
        <v>5</v>
      </c>
      <c r="Z63" s="36">
        <v>4</v>
      </c>
      <c r="AA63" s="36">
        <v>5</v>
      </c>
      <c r="AB63" s="36">
        <v>4</v>
      </c>
      <c r="AC63" s="36">
        <v>5</v>
      </c>
      <c r="AD63" s="36">
        <v>4</v>
      </c>
      <c r="AE63" s="36">
        <v>4</v>
      </c>
      <c r="AF63" s="36">
        <v>4</v>
      </c>
      <c r="AG63" s="36">
        <v>4</v>
      </c>
      <c r="AH63" s="36">
        <v>4</v>
      </c>
      <c r="AI63" s="36">
        <v>4</v>
      </c>
      <c r="AJ63" s="36">
        <v>2</v>
      </c>
      <c r="AK63" s="37">
        <v>1</v>
      </c>
      <c r="AL63" s="38">
        <f t="shared" si="3"/>
        <v>3.2</v>
      </c>
      <c r="AM63" s="38">
        <f t="shared" si="4"/>
        <v>4.2</v>
      </c>
      <c r="AN63" s="38">
        <f t="shared" si="5"/>
        <v>4.333333333333333</v>
      </c>
    </row>
    <row r="64" spans="1:40" s="39" customFormat="1" ht="60" customHeight="1" x14ac:dyDescent="0.25">
      <c r="A64" s="28">
        <v>62</v>
      </c>
      <c r="B64" s="28">
        <v>281</v>
      </c>
      <c r="C64" s="34" t="s">
        <v>82</v>
      </c>
      <c r="D64" s="28" t="s">
        <v>251</v>
      </c>
      <c r="E64" s="28" t="s">
        <v>258</v>
      </c>
      <c r="F64" s="30">
        <v>32655</v>
      </c>
      <c r="G64" s="30">
        <f t="shared" ca="1" si="1"/>
        <v>43018</v>
      </c>
      <c r="H64" s="31">
        <f t="shared" ca="1" si="2"/>
        <v>28</v>
      </c>
      <c r="I64" s="32" t="s">
        <v>403</v>
      </c>
      <c r="J64" s="40" t="s">
        <v>408</v>
      </c>
      <c r="K64" s="28">
        <v>0</v>
      </c>
      <c r="L64" s="33">
        <f t="shared" ca="1" si="0"/>
        <v>4.4027397260273968</v>
      </c>
      <c r="M64" s="30">
        <v>41411</v>
      </c>
      <c r="N64" s="30">
        <v>41776</v>
      </c>
      <c r="O64" s="34" t="s">
        <v>326</v>
      </c>
      <c r="P64" s="28">
        <v>3</v>
      </c>
      <c r="Q64" s="32" t="s">
        <v>254</v>
      </c>
      <c r="R64" s="32" t="s">
        <v>280</v>
      </c>
      <c r="S64" s="28">
        <v>12391</v>
      </c>
      <c r="T64" s="28">
        <v>29188</v>
      </c>
      <c r="U64" s="32" t="s">
        <v>256</v>
      </c>
      <c r="V64" s="35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7"/>
      <c r="AL64" s="38" t="e">
        <f t="shared" si="3"/>
        <v>#DIV/0!</v>
      </c>
      <c r="AM64" s="38" t="e">
        <f t="shared" si="4"/>
        <v>#DIV/0!</v>
      </c>
      <c r="AN64" s="38" t="e">
        <f t="shared" si="5"/>
        <v>#DIV/0!</v>
      </c>
    </row>
    <row r="65" spans="1:40" s="39" customFormat="1" ht="60" customHeight="1" x14ac:dyDescent="0.25">
      <c r="A65" s="28">
        <v>63</v>
      </c>
      <c r="B65" s="28">
        <v>282</v>
      </c>
      <c r="C65" s="34" t="s">
        <v>84</v>
      </c>
      <c r="D65" s="28" t="s">
        <v>251</v>
      </c>
      <c r="E65" s="28" t="s">
        <v>258</v>
      </c>
      <c r="F65" s="30">
        <v>33029</v>
      </c>
      <c r="G65" s="30">
        <f t="shared" ca="1" si="1"/>
        <v>43018</v>
      </c>
      <c r="H65" s="31">
        <f t="shared" ca="1" si="2"/>
        <v>27</v>
      </c>
      <c r="I65" s="32" t="s">
        <v>409</v>
      </c>
      <c r="J65" s="40" t="s">
        <v>410</v>
      </c>
      <c r="K65" s="28">
        <v>2.6</v>
      </c>
      <c r="L65" s="33">
        <f t="shared" ca="1" si="0"/>
        <v>4.3178082191780822</v>
      </c>
      <c r="M65" s="30">
        <v>41442</v>
      </c>
      <c r="N65" s="30">
        <v>41625</v>
      </c>
      <c r="O65" s="34" t="s">
        <v>326</v>
      </c>
      <c r="P65" s="28">
        <v>3</v>
      </c>
      <c r="Q65" s="32" t="s">
        <v>411</v>
      </c>
      <c r="R65" s="32" t="s">
        <v>280</v>
      </c>
      <c r="S65" s="28">
        <v>22101</v>
      </c>
      <c r="T65" s="28">
        <v>45114</v>
      </c>
      <c r="U65" s="32" t="s">
        <v>256</v>
      </c>
      <c r="V65" s="35">
        <v>5</v>
      </c>
      <c r="W65" s="36">
        <v>5</v>
      </c>
      <c r="X65" s="36">
        <v>3</v>
      </c>
      <c r="Y65" s="36">
        <v>5</v>
      </c>
      <c r="Z65" s="36">
        <v>4</v>
      </c>
      <c r="AA65" s="36">
        <v>5</v>
      </c>
      <c r="AB65" s="36">
        <v>4</v>
      </c>
      <c r="AC65" s="36">
        <v>5</v>
      </c>
      <c r="AD65" s="36">
        <v>5</v>
      </c>
      <c r="AE65" s="36">
        <v>4</v>
      </c>
      <c r="AF65" s="36">
        <v>4</v>
      </c>
      <c r="AG65" s="36">
        <v>4</v>
      </c>
      <c r="AH65" s="36">
        <v>4</v>
      </c>
      <c r="AI65" s="36">
        <v>5</v>
      </c>
      <c r="AJ65" s="36">
        <v>2</v>
      </c>
      <c r="AK65" s="37">
        <v>1</v>
      </c>
      <c r="AL65" s="38">
        <f t="shared" si="3"/>
        <v>3.4</v>
      </c>
      <c r="AM65" s="38">
        <f t="shared" si="4"/>
        <v>4</v>
      </c>
      <c r="AN65" s="38">
        <f t="shared" si="5"/>
        <v>4.666666666666667</v>
      </c>
    </row>
    <row r="66" spans="1:40" s="39" customFormat="1" ht="60" customHeight="1" x14ac:dyDescent="0.25">
      <c r="A66" s="28">
        <v>64</v>
      </c>
      <c r="B66" s="28">
        <v>284</v>
      </c>
      <c r="C66" s="34" t="s">
        <v>86</v>
      </c>
      <c r="D66" s="28" t="s">
        <v>251</v>
      </c>
      <c r="E66" s="28" t="s">
        <v>251</v>
      </c>
      <c r="F66" s="30">
        <v>28642</v>
      </c>
      <c r="G66" s="30">
        <f t="shared" ca="1" si="1"/>
        <v>43018</v>
      </c>
      <c r="H66" s="31">
        <f t="shared" ca="1" si="2"/>
        <v>39</v>
      </c>
      <c r="I66" s="32" t="s">
        <v>412</v>
      </c>
      <c r="J66" s="40" t="s">
        <v>268</v>
      </c>
      <c r="K66" s="28">
        <v>7</v>
      </c>
      <c r="L66" s="33">
        <f t="shared" ca="1" si="0"/>
        <v>4.2547945205479456</v>
      </c>
      <c r="M66" s="30">
        <v>41465</v>
      </c>
      <c r="N66" s="30">
        <v>41690</v>
      </c>
      <c r="O66" s="34" t="s">
        <v>275</v>
      </c>
      <c r="P66" s="28">
        <v>1</v>
      </c>
      <c r="Q66" s="32" t="s">
        <v>300</v>
      </c>
      <c r="R66" s="32" t="s">
        <v>263</v>
      </c>
      <c r="S66" s="28">
        <v>9689</v>
      </c>
      <c r="T66" s="28">
        <v>15865</v>
      </c>
      <c r="U66" s="32" t="s">
        <v>256</v>
      </c>
      <c r="V66" s="35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7"/>
      <c r="AL66" s="38" t="e">
        <f t="shared" si="3"/>
        <v>#DIV/0!</v>
      </c>
      <c r="AM66" s="38" t="e">
        <f t="shared" si="4"/>
        <v>#DIV/0!</v>
      </c>
      <c r="AN66" s="38" t="e">
        <f t="shared" si="5"/>
        <v>#DIV/0!</v>
      </c>
    </row>
    <row r="67" spans="1:40" s="39" customFormat="1" ht="60" customHeight="1" x14ac:dyDescent="0.25">
      <c r="A67" s="28">
        <v>65</v>
      </c>
      <c r="B67" s="28">
        <v>290</v>
      </c>
      <c r="C67" s="34" t="s">
        <v>413</v>
      </c>
      <c r="D67" s="28" t="s">
        <v>251</v>
      </c>
      <c r="E67" s="28" t="s">
        <v>251</v>
      </c>
      <c r="F67" s="30">
        <v>30375</v>
      </c>
      <c r="G67" s="30">
        <f t="shared" ca="1" si="1"/>
        <v>43018</v>
      </c>
      <c r="H67" s="31">
        <f t="shared" ca="1" si="2"/>
        <v>35</v>
      </c>
      <c r="I67" s="32" t="s">
        <v>298</v>
      </c>
      <c r="J67" s="40" t="s">
        <v>298</v>
      </c>
      <c r="K67" s="28">
        <v>1</v>
      </c>
      <c r="L67" s="33">
        <f t="shared" ref="L67:L130" ca="1" si="6">(G67-M67)/365</f>
        <v>4.117808219178082</v>
      </c>
      <c r="M67" s="30">
        <v>41515</v>
      </c>
      <c r="N67" s="30">
        <v>41726</v>
      </c>
      <c r="O67" s="34" t="s">
        <v>414</v>
      </c>
      <c r="P67" s="28">
        <v>4</v>
      </c>
      <c r="Q67" s="32" t="s">
        <v>415</v>
      </c>
      <c r="R67" s="32" t="s">
        <v>292</v>
      </c>
      <c r="S67" s="28">
        <v>57632</v>
      </c>
      <c r="T67" s="28">
        <v>65000</v>
      </c>
      <c r="U67" s="32" t="s">
        <v>304</v>
      </c>
      <c r="V67" s="35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7"/>
      <c r="AL67" s="38" t="e">
        <f t="shared" si="3"/>
        <v>#DIV/0!</v>
      </c>
      <c r="AM67" s="38" t="e">
        <f t="shared" si="4"/>
        <v>#DIV/0!</v>
      </c>
      <c r="AN67" s="38" t="e">
        <f t="shared" si="5"/>
        <v>#DIV/0!</v>
      </c>
    </row>
    <row r="68" spans="1:40" s="39" customFormat="1" ht="60" customHeight="1" x14ac:dyDescent="0.25">
      <c r="A68" s="28">
        <v>66</v>
      </c>
      <c r="B68" s="28">
        <v>291</v>
      </c>
      <c r="C68" s="34" t="s">
        <v>416</v>
      </c>
      <c r="D68" s="28" t="s">
        <v>257</v>
      </c>
      <c r="E68" s="28" t="s">
        <v>258</v>
      </c>
      <c r="F68" s="30">
        <v>32474</v>
      </c>
      <c r="G68" s="30">
        <f t="shared" ref="G68:G131" ca="1" si="7">TODAY()</f>
        <v>43018</v>
      </c>
      <c r="H68" s="31">
        <f t="shared" ref="H68:H131" ca="1" si="8">ROUND((G68-F68)/365,0)</f>
        <v>29</v>
      </c>
      <c r="I68" s="32" t="s">
        <v>350</v>
      </c>
      <c r="J68" s="40" t="s">
        <v>350</v>
      </c>
      <c r="K68" s="28" t="s">
        <v>417</v>
      </c>
      <c r="L68" s="33">
        <f t="shared" ca="1" si="6"/>
        <v>4.1095890410958908</v>
      </c>
      <c r="M68" s="30">
        <v>41518</v>
      </c>
      <c r="N68" s="30">
        <v>41699</v>
      </c>
      <c r="O68" s="34" t="s">
        <v>385</v>
      </c>
      <c r="P68" s="28">
        <v>1</v>
      </c>
      <c r="Q68" s="32" t="s">
        <v>300</v>
      </c>
      <c r="R68" s="32" t="s">
        <v>280</v>
      </c>
      <c r="S68" s="28">
        <v>10000</v>
      </c>
      <c r="T68" s="28">
        <v>16000</v>
      </c>
      <c r="U68" s="32" t="s">
        <v>304</v>
      </c>
      <c r="V68" s="35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7"/>
      <c r="AL68" s="38" t="e">
        <f t="shared" ref="AL68:AL131" si="9">AVERAGE(V68,W68,AG68,AJ68,AK68)</f>
        <v>#DIV/0!</v>
      </c>
      <c r="AM68" s="38" t="e">
        <f t="shared" ref="AM68:AM131" si="10">AVERAGE(X68,Y68,Z68,AE68,AH68)</f>
        <v>#DIV/0!</v>
      </c>
      <c r="AN68" s="38" t="e">
        <f t="shared" ref="AN68:AN131" si="11">AVERAGE(AC68,AD68,AF68)</f>
        <v>#DIV/0!</v>
      </c>
    </row>
    <row r="69" spans="1:40" s="39" customFormat="1" ht="60" customHeight="1" x14ac:dyDescent="0.25">
      <c r="A69" s="28">
        <v>67</v>
      </c>
      <c r="B69" s="28">
        <v>305</v>
      </c>
      <c r="C69" s="34" t="s">
        <v>418</v>
      </c>
      <c r="D69" s="28" t="s">
        <v>251</v>
      </c>
      <c r="E69" s="28" t="s">
        <v>251</v>
      </c>
      <c r="F69" s="30">
        <v>30480</v>
      </c>
      <c r="G69" s="30">
        <f t="shared" ca="1" si="7"/>
        <v>43018</v>
      </c>
      <c r="H69" s="31">
        <f t="shared" ca="1" si="8"/>
        <v>34</v>
      </c>
      <c r="I69" s="32" t="s">
        <v>419</v>
      </c>
      <c r="J69" s="40" t="s">
        <v>335</v>
      </c>
      <c r="K69" s="28">
        <v>2.6</v>
      </c>
      <c r="L69" s="33">
        <f t="shared" ca="1" si="6"/>
        <v>3.871232876712329</v>
      </c>
      <c r="M69" s="30">
        <v>41605</v>
      </c>
      <c r="N69" s="30"/>
      <c r="O69" s="34" t="s">
        <v>420</v>
      </c>
      <c r="P69" s="28">
        <v>1</v>
      </c>
      <c r="Q69" s="32" t="s">
        <v>331</v>
      </c>
      <c r="R69" s="32" t="s">
        <v>280</v>
      </c>
      <c r="S69" s="28">
        <v>8000</v>
      </c>
      <c r="T69" s="28">
        <v>14000</v>
      </c>
      <c r="U69" s="32" t="s">
        <v>304</v>
      </c>
      <c r="V69" s="43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7"/>
      <c r="AL69" s="38" t="e">
        <f t="shared" si="9"/>
        <v>#DIV/0!</v>
      </c>
      <c r="AM69" s="38" t="e">
        <f t="shared" si="10"/>
        <v>#DIV/0!</v>
      </c>
      <c r="AN69" s="38" t="e">
        <f t="shared" si="11"/>
        <v>#DIV/0!</v>
      </c>
    </row>
    <row r="70" spans="1:40" s="39" customFormat="1" ht="60" customHeight="1" x14ac:dyDescent="0.25">
      <c r="A70" s="28">
        <v>68</v>
      </c>
      <c r="B70" s="28">
        <v>310</v>
      </c>
      <c r="C70" s="34" t="s">
        <v>421</v>
      </c>
      <c r="D70" s="28" t="s">
        <v>251</v>
      </c>
      <c r="E70" s="28" t="s">
        <v>251</v>
      </c>
      <c r="F70" s="30">
        <v>29922</v>
      </c>
      <c r="G70" s="30">
        <f t="shared" ca="1" si="7"/>
        <v>43018</v>
      </c>
      <c r="H70" s="31">
        <f t="shared" ca="1" si="8"/>
        <v>36</v>
      </c>
      <c r="I70" s="32" t="s">
        <v>422</v>
      </c>
      <c r="J70" s="40" t="s">
        <v>423</v>
      </c>
      <c r="K70" s="28">
        <v>6.6</v>
      </c>
      <c r="L70" s="33">
        <f t="shared" ca="1" si="6"/>
        <v>3.8219178082191783</v>
      </c>
      <c r="M70" s="30">
        <v>41623</v>
      </c>
      <c r="N70" s="30">
        <v>41805</v>
      </c>
      <c r="O70" s="34" t="s">
        <v>302</v>
      </c>
      <c r="P70" s="28">
        <v>2</v>
      </c>
      <c r="Q70" s="32" t="s">
        <v>331</v>
      </c>
      <c r="R70" s="32" t="s">
        <v>292</v>
      </c>
      <c r="S70" s="28">
        <v>17112</v>
      </c>
      <c r="T70" s="28">
        <v>22000</v>
      </c>
      <c r="U70" s="32" t="s">
        <v>304</v>
      </c>
      <c r="V70" s="35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7"/>
      <c r="AL70" s="38" t="e">
        <f t="shared" si="9"/>
        <v>#DIV/0!</v>
      </c>
      <c r="AM70" s="38" t="e">
        <f t="shared" si="10"/>
        <v>#DIV/0!</v>
      </c>
      <c r="AN70" s="38" t="e">
        <f t="shared" si="11"/>
        <v>#DIV/0!</v>
      </c>
    </row>
    <row r="71" spans="1:40" s="39" customFormat="1" ht="60" customHeight="1" x14ac:dyDescent="0.25">
      <c r="A71" s="28">
        <v>69</v>
      </c>
      <c r="B71" s="28">
        <v>317</v>
      </c>
      <c r="C71" s="34" t="s">
        <v>88</v>
      </c>
      <c r="D71" s="28" t="s">
        <v>251</v>
      </c>
      <c r="E71" s="28" t="s">
        <v>258</v>
      </c>
      <c r="F71" s="30">
        <v>31083</v>
      </c>
      <c r="G71" s="30">
        <f t="shared" ca="1" si="7"/>
        <v>43018</v>
      </c>
      <c r="H71" s="31">
        <f t="shared" ca="1" si="8"/>
        <v>33</v>
      </c>
      <c r="I71" s="32" t="s">
        <v>403</v>
      </c>
      <c r="J71" s="40" t="s">
        <v>408</v>
      </c>
      <c r="K71" s="28">
        <v>0</v>
      </c>
      <c r="L71" s="33">
        <f t="shared" ca="1" si="6"/>
        <v>3.7698630136986302</v>
      </c>
      <c r="M71" s="30">
        <v>41642</v>
      </c>
      <c r="N71" s="30">
        <v>42008</v>
      </c>
      <c r="O71" s="34" t="s">
        <v>424</v>
      </c>
      <c r="P71" s="28">
        <v>2</v>
      </c>
      <c r="Q71" s="32" t="s">
        <v>331</v>
      </c>
      <c r="R71" s="32" t="s">
        <v>280</v>
      </c>
      <c r="S71" s="28">
        <v>10000</v>
      </c>
      <c r="T71" s="28">
        <v>24946</v>
      </c>
      <c r="U71" s="28" t="s">
        <v>256</v>
      </c>
      <c r="V71" s="35">
        <v>4</v>
      </c>
      <c r="W71" s="36">
        <v>4</v>
      </c>
      <c r="X71" s="36">
        <v>4</v>
      </c>
      <c r="Y71" s="36">
        <v>5</v>
      </c>
      <c r="Z71" s="36">
        <v>5</v>
      </c>
      <c r="AA71" s="36">
        <v>5</v>
      </c>
      <c r="AB71" s="36">
        <v>5</v>
      </c>
      <c r="AC71" s="36">
        <v>4</v>
      </c>
      <c r="AD71" s="36">
        <v>4</v>
      </c>
      <c r="AE71" s="36">
        <v>4</v>
      </c>
      <c r="AF71" s="36">
        <v>5</v>
      </c>
      <c r="AG71" s="36">
        <v>4</v>
      </c>
      <c r="AH71" s="36">
        <v>3</v>
      </c>
      <c r="AI71" s="36">
        <v>4</v>
      </c>
      <c r="AJ71" s="36">
        <v>4</v>
      </c>
      <c r="AK71" s="37">
        <v>1</v>
      </c>
      <c r="AL71" s="38">
        <f t="shared" si="9"/>
        <v>3.4</v>
      </c>
      <c r="AM71" s="38">
        <f t="shared" si="10"/>
        <v>4.2</v>
      </c>
      <c r="AN71" s="38">
        <f t="shared" si="11"/>
        <v>4.333333333333333</v>
      </c>
    </row>
    <row r="72" spans="1:40" s="39" customFormat="1" ht="60" customHeight="1" x14ac:dyDescent="0.25">
      <c r="A72" s="28">
        <v>70</v>
      </c>
      <c r="B72" s="28">
        <v>318</v>
      </c>
      <c r="C72" s="34" t="s">
        <v>425</v>
      </c>
      <c r="D72" s="28" t="s">
        <v>251</v>
      </c>
      <c r="E72" s="28" t="s">
        <v>258</v>
      </c>
      <c r="F72" s="30">
        <v>33197</v>
      </c>
      <c r="G72" s="30">
        <f t="shared" ca="1" si="7"/>
        <v>43018</v>
      </c>
      <c r="H72" s="31">
        <f t="shared" ca="1" si="8"/>
        <v>27</v>
      </c>
      <c r="I72" s="32" t="s">
        <v>403</v>
      </c>
      <c r="J72" s="40" t="s">
        <v>408</v>
      </c>
      <c r="K72" s="28">
        <v>0</v>
      </c>
      <c r="L72" s="33">
        <f t="shared" ca="1" si="6"/>
        <v>3.7616438356164386</v>
      </c>
      <c r="M72" s="30">
        <v>41645</v>
      </c>
      <c r="N72" s="30">
        <v>42011</v>
      </c>
      <c r="O72" s="34" t="s">
        <v>426</v>
      </c>
      <c r="P72" s="28">
        <v>1</v>
      </c>
      <c r="Q72" s="32" t="s">
        <v>331</v>
      </c>
      <c r="R72" s="32" t="s">
        <v>280</v>
      </c>
      <c r="S72" s="28">
        <v>10000</v>
      </c>
      <c r="T72" s="28">
        <v>15000</v>
      </c>
      <c r="U72" s="34" t="s">
        <v>304</v>
      </c>
      <c r="V72" s="35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7"/>
      <c r="AL72" s="38" t="e">
        <f t="shared" si="9"/>
        <v>#DIV/0!</v>
      </c>
      <c r="AM72" s="38" t="e">
        <f t="shared" si="10"/>
        <v>#DIV/0!</v>
      </c>
      <c r="AN72" s="38" t="e">
        <f t="shared" si="11"/>
        <v>#DIV/0!</v>
      </c>
    </row>
    <row r="73" spans="1:40" s="39" customFormat="1" ht="60" customHeight="1" x14ac:dyDescent="0.25">
      <c r="A73" s="28">
        <v>71</v>
      </c>
      <c r="B73" s="28">
        <v>320</v>
      </c>
      <c r="C73" s="34" t="s">
        <v>427</v>
      </c>
      <c r="D73" s="28" t="s">
        <v>257</v>
      </c>
      <c r="E73" s="28" t="s">
        <v>258</v>
      </c>
      <c r="F73" s="30">
        <v>33563</v>
      </c>
      <c r="G73" s="30">
        <f t="shared" ca="1" si="7"/>
        <v>43018</v>
      </c>
      <c r="H73" s="31">
        <f t="shared" ca="1" si="8"/>
        <v>26</v>
      </c>
      <c r="I73" s="32" t="s">
        <v>403</v>
      </c>
      <c r="J73" s="40" t="s">
        <v>408</v>
      </c>
      <c r="K73" s="28">
        <v>0</v>
      </c>
      <c r="L73" s="33">
        <f t="shared" ca="1" si="6"/>
        <v>3.7315068493150685</v>
      </c>
      <c r="M73" s="30">
        <v>41656</v>
      </c>
      <c r="N73" s="30">
        <v>42023</v>
      </c>
      <c r="O73" s="34" t="s">
        <v>428</v>
      </c>
      <c r="P73" s="28">
        <v>1</v>
      </c>
      <c r="Q73" s="32" t="s">
        <v>317</v>
      </c>
      <c r="R73" s="32" t="s">
        <v>280</v>
      </c>
      <c r="S73" s="28">
        <v>10000</v>
      </c>
      <c r="T73" s="28">
        <v>14000</v>
      </c>
      <c r="U73" s="32" t="s">
        <v>304</v>
      </c>
      <c r="V73" s="35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7"/>
      <c r="AL73" s="38" t="e">
        <f t="shared" si="9"/>
        <v>#DIV/0!</v>
      </c>
      <c r="AM73" s="38" t="e">
        <f t="shared" si="10"/>
        <v>#DIV/0!</v>
      </c>
      <c r="AN73" s="38" t="e">
        <f t="shared" si="11"/>
        <v>#DIV/0!</v>
      </c>
    </row>
    <row r="74" spans="1:40" s="39" customFormat="1" ht="60" customHeight="1" x14ac:dyDescent="0.25">
      <c r="A74" s="28">
        <v>72</v>
      </c>
      <c r="B74" s="28">
        <v>324</v>
      </c>
      <c r="C74" s="34" t="s">
        <v>429</v>
      </c>
      <c r="D74" s="28" t="s">
        <v>251</v>
      </c>
      <c r="E74" s="28" t="s">
        <v>251</v>
      </c>
      <c r="F74" s="30">
        <v>29782</v>
      </c>
      <c r="G74" s="30">
        <f t="shared" ca="1" si="7"/>
        <v>43018</v>
      </c>
      <c r="H74" s="31">
        <f t="shared" ca="1" si="8"/>
        <v>36</v>
      </c>
      <c r="I74" s="32" t="s">
        <v>430</v>
      </c>
      <c r="J74" s="40" t="s">
        <v>347</v>
      </c>
      <c r="K74" s="28">
        <v>8.6</v>
      </c>
      <c r="L74" s="33">
        <f t="shared" ca="1" si="6"/>
        <v>3.6739726027397261</v>
      </c>
      <c r="M74" s="30">
        <v>41677</v>
      </c>
      <c r="N74" s="30">
        <v>42224</v>
      </c>
      <c r="O74" s="34" t="s">
        <v>431</v>
      </c>
      <c r="P74" s="28">
        <v>2</v>
      </c>
      <c r="Q74" s="32" t="s">
        <v>317</v>
      </c>
      <c r="R74" s="32" t="s">
        <v>280</v>
      </c>
      <c r="S74" s="28">
        <v>20479</v>
      </c>
      <c r="T74" s="28">
        <v>22000</v>
      </c>
      <c r="U74" s="32" t="s">
        <v>304</v>
      </c>
      <c r="V74" s="35">
        <v>5</v>
      </c>
      <c r="W74" s="36">
        <v>5</v>
      </c>
      <c r="X74" s="36">
        <v>5</v>
      </c>
      <c r="Y74" s="36">
        <v>5</v>
      </c>
      <c r="Z74" s="36">
        <v>5</v>
      </c>
      <c r="AA74" s="36">
        <v>3</v>
      </c>
      <c r="AB74" s="36">
        <v>5</v>
      </c>
      <c r="AC74" s="36">
        <v>5</v>
      </c>
      <c r="AD74" s="36">
        <v>4</v>
      </c>
      <c r="AE74" s="36">
        <v>5</v>
      </c>
      <c r="AF74" s="36">
        <v>4</v>
      </c>
      <c r="AG74" s="36">
        <v>5</v>
      </c>
      <c r="AH74" s="36">
        <v>5</v>
      </c>
      <c r="AI74" s="36">
        <v>5</v>
      </c>
      <c r="AJ74" s="36">
        <v>1</v>
      </c>
      <c r="AK74" s="37">
        <v>1</v>
      </c>
      <c r="AL74" s="38">
        <f t="shared" si="9"/>
        <v>3.4</v>
      </c>
      <c r="AM74" s="38">
        <f t="shared" si="10"/>
        <v>5</v>
      </c>
      <c r="AN74" s="38">
        <f t="shared" si="11"/>
        <v>4.333333333333333</v>
      </c>
    </row>
    <row r="75" spans="1:40" s="39" customFormat="1" ht="60" customHeight="1" x14ac:dyDescent="0.25">
      <c r="A75" s="28">
        <v>73</v>
      </c>
      <c r="B75" s="28">
        <v>325</v>
      </c>
      <c r="C75" s="34" t="s">
        <v>432</v>
      </c>
      <c r="D75" s="28" t="s">
        <v>251</v>
      </c>
      <c r="E75" s="28" t="s">
        <v>251</v>
      </c>
      <c r="F75" s="30">
        <v>31645</v>
      </c>
      <c r="G75" s="30">
        <f t="shared" ca="1" si="7"/>
        <v>43018</v>
      </c>
      <c r="H75" s="31">
        <f t="shared" ca="1" si="8"/>
        <v>31</v>
      </c>
      <c r="I75" s="32" t="s">
        <v>433</v>
      </c>
      <c r="J75" s="40" t="s">
        <v>433</v>
      </c>
      <c r="K75" s="28">
        <v>7</v>
      </c>
      <c r="L75" s="33">
        <f t="shared" ca="1" si="6"/>
        <v>3.6739726027397261</v>
      </c>
      <c r="M75" s="30">
        <v>41677</v>
      </c>
      <c r="N75" s="30">
        <v>42224</v>
      </c>
      <c r="O75" s="34" t="s">
        <v>385</v>
      </c>
      <c r="P75" s="28">
        <v>2</v>
      </c>
      <c r="Q75" s="32" t="s">
        <v>317</v>
      </c>
      <c r="R75" s="32" t="s">
        <v>280</v>
      </c>
      <c r="S75" s="28">
        <v>19356</v>
      </c>
      <c r="T75" s="28">
        <v>21000</v>
      </c>
      <c r="U75" s="32" t="s">
        <v>304</v>
      </c>
      <c r="V75" s="35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7"/>
      <c r="AL75" s="38" t="e">
        <f t="shared" si="9"/>
        <v>#DIV/0!</v>
      </c>
      <c r="AM75" s="38" t="e">
        <f t="shared" si="10"/>
        <v>#DIV/0!</v>
      </c>
      <c r="AN75" s="38" t="e">
        <f t="shared" si="11"/>
        <v>#DIV/0!</v>
      </c>
    </row>
    <row r="76" spans="1:40" s="39" customFormat="1" ht="60" customHeight="1" x14ac:dyDescent="0.25">
      <c r="A76" s="28">
        <v>74</v>
      </c>
      <c r="B76" s="28">
        <v>326</v>
      </c>
      <c r="C76" s="34" t="s">
        <v>434</v>
      </c>
      <c r="D76" s="28" t="s">
        <v>251</v>
      </c>
      <c r="E76" s="28" t="s">
        <v>251</v>
      </c>
      <c r="F76" s="30">
        <v>31573</v>
      </c>
      <c r="G76" s="30">
        <f t="shared" ca="1" si="7"/>
        <v>43018</v>
      </c>
      <c r="H76" s="31">
        <f t="shared" ca="1" si="8"/>
        <v>31</v>
      </c>
      <c r="I76" s="32" t="s">
        <v>384</v>
      </c>
      <c r="J76" s="40" t="s">
        <v>298</v>
      </c>
      <c r="K76" s="28">
        <v>6</v>
      </c>
      <c r="L76" s="33">
        <f t="shared" ca="1" si="6"/>
        <v>3.6849315068493151</v>
      </c>
      <c r="M76" s="30">
        <v>41673</v>
      </c>
      <c r="N76" s="30">
        <v>41855</v>
      </c>
      <c r="O76" s="34" t="s">
        <v>435</v>
      </c>
      <c r="P76" s="28">
        <v>1</v>
      </c>
      <c r="Q76" s="32" t="s">
        <v>294</v>
      </c>
      <c r="R76" s="32" t="s">
        <v>280</v>
      </c>
      <c r="S76" s="28">
        <v>12000</v>
      </c>
      <c r="T76" s="28">
        <v>170000</v>
      </c>
      <c r="U76" s="32" t="s">
        <v>304</v>
      </c>
      <c r="V76" s="35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7"/>
      <c r="AL76" s="38" t="e">
        <f t="shared" si="9"/>
        <v>#DIV/0!</v>
      </c>
      <c r="AM76" s="38" t="e">
        <f t="shared" si="10"/>
        <v>#DIV/0!</v>
      </c>
      <c r="AN76" s="38" t="e">
        <f t="shared" si="11"/>
        <v>#DIV/0!</v>
      </c>
    </row>
    <row r="77" spans="1:40" s="39" customFormat="1" ht="60" customHeight="1" x14ac:dyDescent="0.25">
      <c r="A77" s="28">
        <v>75</v>
      </c>
      <c r="B77" s="43">
        <v>336</v>
      </c>
      <c r="C77" s="44" t="s">
        <v>436</v>
      </c>
      <c r="D77" s="28" t="s">
        <v>251</v>
      </c>
      <c r="E77" s="43" t="s">
        <v>258</v>
      </c>
      <c r="F77" s="45">
        <v>32781</v>
      </c>
      <c r="G77" s="30">
        <f t="shared" ca="1" si="7"/>
        <v>43018</v>
      </c>
      <c r="H77" s="31">
        <f t="shared" ca="1" si="8"/>
        <v>28</v>
      </c>
      <c r="I77" s="35" t="s">
        <v>403</v>
      </c>
      <c r="J77" s="40" t="s">
        <v>408</v>
      </c>
      <c r="K77" s="43">
        <v>0</v>
      </c>
      <c r="L77" s="33">
        <f t="shared" ca="1" si="6"/>
        <v>3.5013698630136987</v>
      </c>
      <c r="M77" s="45">
        <v>41740</v>
      </c>
      <c r="N77" s="45">
        <v>42320</v>
      </c>
      <c r="O77" s="44" t="s">
        <v>426</v>
      </c>
      <c r="P77" s="43"/>
      <c r="Q77" s="35" t="s">
        <v>331</v>
      </c>
      <c r="R77" s="32" t="s">
        <v>280</v>
      </c>
      <c r="S77" s="43">
        <v>10000</v>
      </c>
      <c r="T77" s="28">
        <v>15000</v>
      </c>
      <c r="U77" s="28" t="s">
        <v>304</v>
      </c>
      <c r="V77" s="35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7"/>
      <c r="AL77" s="38" t="e">
        <f t="shared" si="9"/>
        <v>#DIV/0!</v>
      </c>
      <c r="AM77" s="38" t="e">
        <f t="shared" si="10"/>
        <v>#DIV/0!</v>
      </c>
      <c r="AN77" s="38" t="e">
        <f t="shared" si="11"/>
        <v>#DIV/0!</v>
      </c>
    </row>
    <row r="78" spans="1:40" s="39" customFormat="1" ht="60" customHeight="1" x14ac:dyDescent="0.25">
      <c r="A78" s="28">
        <v>76</v>
      </c>
      <c r="B78" s="43">
        <v>340</v>
      </c>
      <c r="C78" s="44" t="s">
        <v>90</v>
      </c>
      <c r="D78" s="28" t="s">
        <v>251</v>
      </c>
      <c r="E78" s="43" t="s">
        <v>258</v>
      </c>
      <c r="F78" s="45">
        <v>32670</v>
      </c>
      <c r="G78" s="30">
        <f t="shared" ca="1" si="7"/>
        <v>43018</v>
      </c>
      <c r="H78" s="31">
        <f t="shared" ca="1" si="8"/>
        <v>28</v>
      </c>
      <c r="I78" s="35" t="s">
        <v>350</v>
      </c>
      <c r="J78" s="40" t="s">
        <v>350</v>
      </c>
      <c r="K78" s="43">
        <v>4.2</v>
      </c>
      <c r="L78" s="33">
        <f t="shared" ca="1" si="6"/>
        <v>3.4438356164383563</v>
      </c>
      <c r="M78" s="45">
        <v>41761</v>
      </c>
      <c r="N78" s="45">
        <v>41946</v>
      </c>
      <c r="O78" s="44" t="s">
        <v>437</v>
      </c>
      <c r="P78" s="43">
        <v>2</v>
      </c>
      <c r="Q78" s="35" t="s">
        <v>267</v>
      </c>
      <c r="R78" s="32" t="s">
        <v>263</v>
      </c>
      <c r="S78" s="43">
        <v>17612</v>
      </c>
      <c r="T78" s="43">
        <v>23282</v>
      </c>
      <c r="U78" s="32" t="s">
        <v>256</v>
      </c>
      <c r="V78" s="35">
        <v>5</v>
      </c>
      <c r="W78" s="36"/>
      <c r="X78" s="36">
        <v>3</v>
      </c>
      <c r="Y78" s="36">
        <v>5</v>
      </c>
      <c r="Z78" s="36">
        <v>3</v>
      </c>
      <c r="AA78" s="36">
        <v>5</v>
      </c>
      <c r="AB78" s="36">
        <v>5</v>
      </c>
      <c r="AC78" s="36">
        <v>4</v>
      </c>
      <c r="AD78" s="36">
        <v>4</v>
      </c>
      <c r="AE78" s="36">
        <v>4</v>
      </c>
      <c r="AF78" s="36">
        <v>5</v>
      </c>
      <c r="AG78" s="36">
        <v>5</v>
      </c>
      <c r="AH78" s="36">
        <v>2</v>
      </c>
      <c r="AI78" s="36">
        <v>5</v>
      </c>
      <c r="AJ78" s="36">
        <v>2</v>
      </c>
      <c r="AK78" s="37">
        <v>1</v>
      </c>
      <c r="AL78" s="38">
        <f t="shared" si="9"/>
        <v>3.25</v>
      </c>
      <c r="AM78" s="38">
        <f t="shared" si="10"/>
        <v>3.4</v>
      </c>
      <c r="AN78" s="38">
        <f t="shared" si="11"/>
        <v>4.333333333333333</v>
      </c>
    </row>
    <row r="79" spans="1:40" s="39" customFormat="1" ht="60" customHeight="1" x14ac:dyDescent="0.25">
      <c r="A79" s="28">
        <v>77</v>
      </c>
      <c r="B79" s="43">
        <v>341</v>
      </c>
      <c r="C79" s="44" t="s">
        <v>438</v>
      </c>
      <c r="D79" s="28" t="s">
        <v>251</v>
      </c>
      <c r="E79" s="43" t="s">
        <v>251</v>
      </c>
      <c r="F79" s="45">
        <v>31905</v>
      </c>
      <c r="G79" s="30">
        <f t="shared" ca="1" si="7"/>
        <v>43018</v>
      </c>
      <c r="H79" s="31">
        <f t="shared" ca="1" si="8"/>
        <v>30</v>
      </c>
      <c r="I79" s="35" t="s">
        <v>439</v>
      </c>
      <c r="J79" s="40" t="s">
        <v>329</v>
      </c>
      <c r="K79" s="43">
        <v>8</v>
      </c>
      <c r="L79" s="33">
        <f t="shared" ca="1" si="6"/>
        <v>3.4438356164383563</v>
      </c>
      <c r="M79" s="45">
        <v>41761</v>
      </c>
      <c r="N79" s="45">
        <v>42126</v>
      </c>
      <c r="O79" s="44" t="s">
        <v>336</v>
      </c>
      <c r="P79" s="43">
        <v>1</v>
      </c>
      <c r="Q79" s="35" t="s">
        <v>440</v>
      </c>
      <c r="R79" s="35" t="s">
        <v>292</v>
      </c>
      <c r="S79" s="43">
        <v>18234</v>
      </c>
      <c r="T79" s="43">
        <v>22398</v>
      </c>
      <c r="U79" s="32" t="s">
        <v>256</v>
      </c>
      <c r="V79" s="35">
        <v>4</v>
      </c>
      <c r="W79" s="36">
        <v>5</v>
      </c>
      <c r="X79" s="36">
        <v>5</v>
      </c>
      <c r="Y79" s="36">
        <v>5</v>
      </c>
      <c r="Z79" s="36">
        <v>4</v>
      </c>
      <c r="AA79" s="36">
        <v>5</v>
      </c>
      <c r="AB79" s="36">
        <v>5</v>
      </c>
      <c r="AC79" s="36">
        <v>5</v>
      </c>
      <c r="AD79" s="36">
        <v>5</v>
      </c>
      <c r="AE79" s="36">
        <v>5</v>
      </c>
      <c r="AF79" s="36">
        <v>5</v>
      </c>
      <c r="AG79" s="36">
        <v>5</v>
      </c>
      <c r="AH79" s="36">
        <v>5</v>
      </c>
      <c r="AI79" s="36">
        <v>4</v>
      </c>
      <c r="AJ79" s="36">
        <v>2</v>
      </c>
      <c r="AK79" s="37">
        <v>2</v>
      </c>
      <c r="AL79" s="38">
        <f t="shared" si="9"/>
        <v>3.6</v>
      </c>
      <c r="AM79" s="38">
        <f t="shared" si="10"/>
        <v>4.8</v>
      </c>
      <c r="AN79" s="38">
        <f t="shared" si="11"/>
        <v>5</v>
      </c>
    </row>
    <row r="80" spans="1:40" s="39" customFormat="1" ht="60" customHeight="1" x14ac:dyDescent="0.25">
      <c r="A80" s="28">
        <v>78</v>
      </c>
      <c r="B80" s="43">
        <v>344</v>
      </c>
      <c r="C80" s="44" t="s">
        <v>441</v>
      </c>
      <c r="D80" s="28" t="s">
        <v>251</v>
      </c>
      <c r="E80" s="43" t="s">
        <v>258</v>
      </c>
      <c r="F80" s="45">
        <v>32767</v>
      </c>
      <c r="G80" s="30">
        <f t="shared" ca="1" si="7"/>
        <v>43018</v>
      </c>
      <c r="H80" s="31">
        <f t="shared" ca="1" si="8"/>
        <v>28</v>
      </c>
      <c r="I80" s="35" t="s">
        <v>442</v>
      </c>
      <c r="J80" s="40" t="s">
        <v>408</v>
      </c>
      <c r="K80" s="43">
        <v>2.6</v>
      </c>
      <c r="L80" s="33">
        <f t="shared" ca="1" si="6"/>
        <v>3.43013698630137</v>
      </c>
      <c r="M80" s="45">
        <v>41766</v>
      </c>
      <c r="N80" s="45">
        <v>41951</v>
      </c>
      <c r="O80" s="44" t="s">
        <v>398</v>
      </c>
      <c r="P80" s="43">
        <v>2</v>
      </c>
      <c r="Q80" s="35" t="s">
        <v>365</v>
      </c>
      <c r="R80" s="32" t="s">
        <v>280</v>
      </c>
      <c r="S80" s="43">
        <v>22163</v>
      </c>
      <c r="T80" s="43">
        <v>33677</v>
      </c>
      <c r="U80" s="32" t="s">
        <v>256</v>
      </c>
      <c r="V80" s="35">
        <v>4</v>
      </c>
      <c r="W80" s="36">
        <v>4</v>
      </c>
      <c r="X80" s="36">
        <v>3</v>
      </c>
      <c r="Y80" s="36">
        <v>5</v>
      </c>
      <c r="Z80" s="36">
        <v>2</v>
      </c>
      <c r="AA80" s="36">
        <v>5</v>
      </c>
      <c r="AB80" s="36">
        <v>3</v>
      </c>
      <c r="AC80" s="36">
        <v>4</v>
      </c>
      <c r="AD80" s="36">
        <v>5</v>
      </c>
      <c r="AE80" s="36">
        <v>3</v>
      </c>
      <c r="AF80" s="36">
        <v>4</v>
      </c>
      <c r="AG80" s="36">
        <v>4</v>
      </c>
      <c r="AH80" s="36">
        <v>3</v>
      </c>
      <c r="AI80" s="36">
        <v>4</v>
      </c>
      <c r="AJ80" s="36">
        <v>2</v>
      </c>
      <c r="AK80" s="37">
        <v>1</v>
      </c>
      <c r="AL80" s="38">
        <f t="shared" si="9"/>
        <v>3</v>
      </c>
      <c r="AM80" s="38">
        <f t="shared" si="10"/>
        <v>3.2</v>
      </c>
      <c r="AN80" s="38">
        <f t="shared" si="11"/>
        <v>4.333333333333333</v>
      </c>
    </row>
    <row r="81" spans="1:40" s="39" customFormat="1" ht="60" customHeight="1" x14ac:dyDescent="0.25">
      <c r="A81" s="28">
        <v>79</v>
      </c>
      <c r="B81" s="43">
        <v>345</v>
      </c>
      <c r="C81" s="44" t="s">
        <v>92</v>
      </c>
      <c r="D81" s="43" t="s">
        <v>251</v>
      </c>
      <c r="E81" s="43" t="s">
        <v>251</v>
      </c>
      <c r="F81" s="45">
        <v>30466</v>
      </c>
      <c r="G81" s="30">
        <f t="shared" ca="1" si="7"/>
        <v>43018</v>
      </c>
      <c r="H81" s="31">
        <f t="shared" ca="1" si="8"/>
        <v>34</v>
      </c>
      <c r="I81" s="35" t="s">
        <v>384</v>
      </c>
      <c r="J81" s="40" t="s">
        <v>298</v>
      </c>
      <c r="K81" s="43">
        <v>11</v>
      </c>
      <c r="L81" s="33">
        <f t="shared" ca="1" si="6"/>
        <v>3.3972602739726026</v>
      </c>
      <c r="M81" s="45">
        <v>41778</v>
      </c>
      <c r="N81" s="45">
        <v>41963</v>
      </c>
      <c r="O81" s="44" t="s">
        <v>343</v>
      </c>
      <c r="P81" s="43">
        <v>4</v>
      </c>
      <c r="Q81" s="32" t="s">
        <v>300</v>
      </c>
      <c r="R81" s="35" t="s">
        <v>263</v>
      </c>
      <c r="S81" s="43">
        <v>43841</v>
      </c>
      <c r="T81" s="43">
        <v>56348</v>
      </c>
      <c r="U81" s="32" t="s">
        <v>256</v>
      </c>
      <c r="V81" s="35">
        <v>4</v>
      </c>
      <c r="W81" s="36">
        <v>4</v>
      </c>
      <c r="X81" s="36">
        <v>3</v>
      </c>
      <c r="Y81" s="36">
        <v>4</v>
      </c>
      <c r="Z81" s="36">
        <v>3</v>
      </c>
      <c r="AA81" s="36">
        <v>4</v>
      </c>
      <c r="AB81" s="36">
        <v>4</v>
      </c>
      <c r="AC81" s="36">
        <v>4</v>
      </c>
      <c r="AD81" s="36">
        <v>4</v>
      </c>
      <c r="AE81" s="36">
        <v>3</v>
      </c>
      <c r="AF81" s="36">
        <v>4</v>
      </c>
      <c r="AG81" s="36">
        <v>3</v>
      </c>
      <c r="AH81" s="36">
        <v>4</v>
      </c>
      <c r="AI81" s="36">
        <v>3</v>
      </c>
      <c r="AJ81" s="36">
        <v>3</v>
      </c>
      <c r="AK81" s="37">
        <v>2</v>
      </c>
      <c r="AL81" s="38">
        <f t="shared" si="9"/>
        <v>3.2</v>
      </c>
      <c r="AM81" s="38">
        <f t="shared" si="10"/>
        <v>3.4</v>
      </c>
      <c r="AN81" s="38">
        <f t="shared" si="11"/>
        <v>4</v>
      </c>
    </row>
    <row r="82" spans="1:40" s="39" customFormat="1" ht="60" customHeight="1" x14ac:dyDescent="0.25">
      <c r="A82" s="28">
        <v>80</v>
      </c>
      <c r="B82" s="43">
        <v>350</v>
      </c>
      <c r="C82" s="44" t="s">
        <v>443</v>
      </c>
      <c r="D82" s="43" t="s">
        <v>251</v>
      </c>
      <c r="E82" s="43" t="s">
        <v>251</v>
      </c>
      <c r="F82" s="45">
        <v>25218</v>
      </c>
      <c r="G82" s="30">
        <f t="shared" ca="1" si="7"/>
        <v>43018</v>
      </c>
      <c r="H82" s="31">
        <f t="shared" ca="1" si="8"/>
        <v>49</v>
      </c>
      <c r="I82" s="35" t="s">
        <v>444</v>
      </c>
      <c r="J82" s="40" t="s">
        <v>445</v>
      </c>
      <c r="K82" s="43" t="s">
        <v>446</v>
      </c>
      <c r="L82" s="33">
        <f t="shared" ca="1" si="6"/>
        <v>3.3589041095890413</v>
      </c>
      <c r="M82" s="45">
        <v>41792</v>
      </c>
      <c r="N82" s="45">
        <v>41976</v>
      </c>
      <c r="O82" s="44" t="s">
        <v>343</v>
      </c>
      <c r="P82" s="43"/>
      <c r="Q82" s="35" t="s">
        <v>447</v>
      </c>
      <c r="R82" s="32" t="s">
        <v>280</v>
      </c>
      <c r="S82" s="43">
        <v>38000</v>
      </c>
      <c r="T82" s="43">
        <v>38000</v>
      </c>
      <c r="U82" s="32" t="s">
        <v>304</v>
      </c>
      <c r="V82" s="35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7"/>
      <c r="AL82" s="38" t="e">
        <f t="shared" si="9"/>
        <v>#DIV/0!</v>
      </c>
      <c r="AM82" s="38" t="e">
        <f t="shared" si="10"/>
        <v>#DIV/0!</v>
      </c>
      <c r="AN82" s="38" t="e">
        <f t="shared" si="11"/>
        <v>#DIV/0!</v>
      </c>
    </row>
    <row r="83" spans="1:40" s="39" customFormat="1" ht="60" customHeight="1" x14ac:dyDescent="0.25">
      <c r="A83" s="28">
        <v>81</v>
      </c>
      <c r="B83" s="43">
        <v>354</v>
      </c>
      <c r="C83" s="44" t="s">
        <v>448</v>
      </c>
      <c r="D83" s="43" t="s">
        <v>251</v>
      </c>
      <c r="E83" s="43" t="s">
        <v>251</v>
      </c>
      <c r="F83" s="45">
        <v>28690</v>
      </c>
      <c r="G83" s="30">
        <f t="shared" ca="1" si="7"/>
        <v>43018</v>
      </c>
      <c r="H83" s="31">
        <f t="shared" ca="1" si="8"/>
        <v>39</v>
      </c>
      <c r="I83" s="46" t="s">
        <v>449</v>
      </c>
      <c r="J83" s="40" t="s">
        <v>350</v>
      </c>
      <c r="K83" s="43">
        <v>0</v>
      </c>
      <c r="L83" s="33">
        <f t="shared" ca="1" si="6"/>
        <v>3.3616438356164382</v>
      </c>
      <c r="M83" s="45">
        <v>41791</v>
      </c>
      <c r="N83" s="45">
        <v>41975</v>
      </c>
      <c r="O83" s="44" t="s">
        <v>450</v>
      </c>
      <c r="P83" s="43">
        <v>1</v>
      </c>
      <c r="Q83" s="35" t="s">
        <v>331</v>
      </c>
      <c r="R83" s="32" t="s">
        <v>280</v>
      </c>
      <c r="S83" s="43">
        <v>11000</v>
      </c>
      <c r="T83" s="43">
        <v>15000</v>
      </c>
      <c r="U83" s="32" t="s">
        <v>304</v>
      </c>
      <c r="V83" s="43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7"/>
      <c r="AL83" s="38" t="e">
        <f t="shared" si="9"/>
        <v>#DIV/0!</v>
      </c>
      <c r="AM83" s="38" t="e">
        <f t="shared" si="10"/>
        <v>#DIV/0!</v>
      </c>
      <c r="AN83" s="38" t="e">
        <f t="shared" si="11"/>
        <v>#DIV/0!</v>
      </c>
    </row>
    <row r="84" spans="1:40" s="39" customFormat="1" ht="60" customHeight="1" x14ac:dyDescent="0.25">
      <c r="A84" s="28">
        <v>82</v>
      </c>
      <c r="B84" s="43">
        <v>355</v>
      </c>
      <c r="C84" s="44" t="s">
        <v>451</v>
      </c>
      <c r="D84" s="43" t="s">
        <v>251</v>
      </c>
      <c r="E84" s="43" t="s">
        <v>258</v>
      </c>
      <c r="F84" s="45">
        <v>31550</v>
      </c>
      <c r="G84" s="30">
        <f t="shared" ca="1" si="7"/>
        <v>43018</v>
      </c>
      <c r="H84" s="31">
        <f t="shared" ca="1" si="8"/>
        <v>31</v>
      </c>
      <c r="I84" s="35" t="s">
        <v>452</v>
      </c>
      <c r="J84" s="40" t="s">
        <v>453</v>
      </c>
      <c r="K84" s="43">
        <v>0</v>
      </c>
      <c r="L84" s="33">
        <f t="shared" ca="1" si="6"/>
        <v>3.3479452054794518</v>
      </c>
      <c r="M84" s="45">
        <v>41796</v>
      </c>
      <c r="N84" s="45">
        <v>41980</v>
      </c>
      <c r="O84" s="44" t="s">
        <v>336</v>
      </c>
      <c r="P84" s="43">
        <v>1</v>
      </c>
      <c r="Q84" s="35" t="s">
        <v>331</v>
      </c>
      <c r="R84" s="32" t="s">
        <v>280</v>
      </c>
      <c r="S84" s="43">
        <v>10000</v>
      </c>
      <c r="T84" s="43">
        <v>15000</v>
      </c>
      <c r="U84" s="32" t="s">
        <v>304</v>
      </c>
      <c r="V84" s="43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7"/>
      <c r="AL84" s="38" t="e">
        <f t="shared" si="9"/>
        <v>#DIV/0!</v>
      </c>
      <c r="AM84" s="38" t="e">
        <f t="shared" si="10"/>
        <v>#DIV/0!</v>
      </c>
      <c r="AN84" s="38" t="e">
        <f t="shared" si="11"/>
        <v>#DIV/0!</v>
      </c>
    </row>
    <row r="85" spans="1:40" s="39" customFormat="1" ht="60" customHeight="1" x14ac:dyDescent="0.25">
      <c r="A85" s="28">
        <v>83</v>
      </c>
      <c r="B85" s="43">
        <v>361</v>
      </c>
      <c r="C85" s="44" t="s">
        <v>94</v>
      </c>
      <c r="D85" s="43" t="s">
        <v>251</v>
      </c>
      <c r="E85" s="43" t="s">
        <v>258</v>
      </c>
      <c r="F85" s="45">
        <v>32570</v>
      </c>
      <c r="G85" s="30">
        <f t="shared" ca="1" si="7"/>
        <v>43018</v>
      </c>
      <c r="H85" s="31">
        <f t="shared" ca="1" si="8"/>
        <v>29</v>
      </c>
      <c r="I85" s="35" t="s">
        <v>454</v>
      </c>
      <c r="J85" s="40"/>
      <c r="K85" s="43">
        <v>1.1100000000000001</v>
      </c>
      <c r="L85" s="33">
        <f t="shared" ca="1" si="6"/>
        <v>3.3013698630136985</v>
      </c>
      <c r="M85" s="45">
        <v>41813</v>
      </c>
      <c r="N85" s="45">
        <v>41997</v>
      </c>
      <c r="O85" s="44" t="s">
        <v>385</v>
      </c>
      <c r="P85" s="43">
        <v>2</v>
      </c>
      <c r="Q85" s="35" t="s">
        <v>262</v>
      </c>
      <c r="R85" s="35" t="s">
        <v>263</v>
      </c>
      <c r="S85" s="43">
        <v>14202</v>
      </c>
      <c r="T85" s="43">
        <v>28827</v>
      </c>
      <c r="U85" s="32" t="s">
        <v>256</v>
      </c>
      <c r="V85" s="35">
        <v>4</v>
      </c>
      <c r="W85" s="36">
        <v>3</v>
      </c>
      <c r="X85" s="36">
        <v>4</v>
      </c>
      <c r="Y85" s="36">
        <v>5</v>
      </c>
      <c r="Z85" s="36">
        <v>3</v>
      </c>
      <c r="AA85" s="36">
        <v>5</v>
      </c>
      <c r="AB85" s="36">
        <v>5</v>
      </c>
      <c r="AC85" s="36">
        <v>4</v>
      </c>
      <c r="AD85" s="36">
        <v>2</v>
      </c>
      <c r="AE85" s="36">
        <v>2</v>
      </c>
      <c r="AF85" s="36">
        <v>3</v>
      </c>
      <c r="AG85" s="36">
        <v>3</v>
      </c>
      <c r="AH85" s="36">
        <v>4</v>
      </c>
      <c r="AI85" s="36">
        <v>2</v>
      </c>
      <c r="AJ85" s="36">
        <v>3</v>
      </c>
      <c r="AK85" s="37">
        <v>3</v>
      </c>
      <c r="AL85" s="38">
        <f t="shared" si="9"/>
        <v>3.2</v>
      </c>
      <c r="AM85" s="38">
        <f t="shared" si="10"/>
        <v>3.6</v>
      </c>
      <c r="AN85" s="38">
        <f t="shared" si="11"/>
        <v>3</v>
      </c>
    </row>
    <row r="86" spans="1:40" s="39" customFormat="1" ht="60" customHeight="1" x14ac:dyDescent="0.25">
      <c r="A86" s="28">
        <v>84</v>
      </c>
      <c r="B86" s="28">
        <v>363</v>
      </c>
      <c r="C86" s="44" t="s">
        <v>455</v>
      </c>
      <c r="D86" s="43" t="s">
        <v>251</v>
      </c>
      <c r="E86" s="43" t="s">
        <v>251</v>
      </c>
      <c r="F86" s="45">
        <v>27181</v>
      </c>
      <c r="G86" s="30">
        <f t="shared" ca="1" si="7"/>
        <v>43018</v>
      </c>
      <c r="H86" s="31">
        <f t="shared" ca="1" si="8"/>
        <v>43</v>
      </c>
      <c r="I86" s="35" t="s">
        <v>322</v>
      </c>
      <c r="J86" s="40" t="s">
        <v>456</v>
      </c>
      <c r="K86" s="43">
        <v>17</v>
      </c>
      <c r="L86" s="33">
        <f t="shared" ca="1" si="6"/>
        <v>3.2520547945205478</v>
      </c>
      <c r="M86" s="45">
        <v>41831</v>
      </c>
      <c r="N86" s="45">
        <v>42016</v>
      </c>
      <c r="O86" s="44" t="s">
        <v>457</v>
      </c>
      <c r="P86" s="43">
        <v>3</v>
      </c>
      <c r="Q86" s="35" t="s">
        <v>331</v>
      </c>
      <c r="R86" s="35" t="s">
        <v>280</v>
      </c>
      <c r="S86" s="43">
        <v>22000</v>
      </c>
      <c r="T86" s="43">
        <v>25000</v>
      </c>
      <c r="U86" s="28" t="s">
        <v>304</v>
      </c>
      <c r="V86" s="35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7"/>
      <c r="AL86" s="38" t="e">
        <f t="shared" si="9"/>
        <v>#DIV/0!</v>
      </c>
      <c r="AM86" s="38" t="e">
        <f t="shared" si="10"/>
        <v>#DIV/0!</v>
      </c>
      <c r="AN86" s="38" t="e">
        <f t="shared" si="11"/>
        <v>#DIV/0!</v>
      </c>
    </row>
    <row r="87" spans="1:40" s="39" customFormat="1" ht="60" customHeight="1" x14ac:dyDescent="0.25">
      <c r="A87" s="28">
        <v>85</v>
      </c>
      <c r="B87" s="43">
        <v>366</v>
      </c>
      <c r="C87" s="44" t="s">
        <v>96</v>
      </c>
      <c r="D87" s="43" t="s">
        <v>251</v>
      </c>
      <c r="E87" s="43" t="s">
        <v>251</v>
      </c>
      <c r="F87" s="45">
        <v>24866</v>
      </c>
      <c r="G87" s="30">
        <f t="shared" ca="1" si="7"/>
        <v>43018</v>
      </c>
      <c r="H87" s="31">
        <f t="shared" ca="1" si="8"/>
        <v>50</v>
      </c>
      <c r="I87" s="35" t="s">
        <v>458</v>
      </c>
      <c r="J87" s="40" t="s">
        <v>459</v>
      </c>
      <c r="K87" s="43">
        <v>23</v>
      </c>
      <c r="L87" s="33">
        <f t="shared" ca="1" si="6"/>
        <v>3.2356164383561645</v>
      </c>
      <c r="M87" s="45">
        <v>41837</v>
      </c>
      <c r="N87" s="45">
        <v>42022</v>
      </c>
      <c r="O87" s="44" t="s">
        <v>460</v>
      </c>
      <c r="P87" s="43">
        <v>5</v>
      </c>
      <c r="Q87" s="32" t="s">
        <v>300</v>
      </c>
      <c r="R87" s="35" t="s">
        <v>263</v>
      </c>
      <c r="S87" s="43">
        <v>75000</v>
      </c>
      <c r="T87" s="43">
        <v>90000</v>
      </c>
      <c r="U87" s="32" t="s">
        <v>256</v>
      </c>
      <c r="V87" s="35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7"/>
      <c r="AL87" s="38" t="e">
        <f t="shared" si="9"/>
        <v>#DIV/0!</v>
      </c>
      <c r="AM87" s="38" t="e">
        <f t="shared" si="10"/>
        <v>#DIV/0!</v>
      </c>
      <c r="AN87" s="38" t="e">
        <f t="shared" si="11"/>
        <v>#DIV/0!</v>
      </c>
    </row>
    <row r="88" spans="1:40" s="39" customFormat="1" ht="60" customHeight="1" x14ac:dyDescent="0.25">
      <c r="A88" s="28">
        <v>86</v>
      </c>
      <c r="B88" s="43">
        <v>368</v>
      </c>
      <c r="C88" s="44" t="s">
        <v>461</v>
      </c>
      <c r="D88" s="43" t="s">
        <v>251</v>
      </c>
      <c r="E88" s="43" t="s">
        <v>251</v>
      </c>
      <c r="F88" s="45">
        <v>31495</v>
      </c>
      <c r="G88" s="30">
        <f t="shared" ca="1" si="7"/>
        <v>43018</v>
      </c>
      <c r="H88" s="31">
        <f t="shared" ca="1" si="8"/>
        <v>32</v>
      </c>
      <c r="I88" s="35" t="s">
        <v>462</v>
      </c>
      <c r="J88" s="35" t="s">
        <v>462</v>
      </c>
      <c r="K88" s="43">
        <v>6.5</v>
      </c>
      <c r="L88" s="33">
        <f t="shared" ca="1" si="6"/>
        <v>3.2246575342465755</v>
      </c>
      <c r="M88" s="45">
        <v>41841</v>
      </c>
      <c r="N88" s="45">
        <v>42026</v>
      </c>
      <c r="O88" s="44" t="s">
        <v>463</v>
      </c>
      <c r="P88" s="43">
        <v>1</v>
      </c>
      <c r="Q88" s="35" t="s">
        <v>331</v>
      </c>
      <c r="R88" s="35" t="s">
        <v>280</v>
      </c>
      <c r="S88" s="43">
        <v>120000</v>
      </c>
      <c r="T88" s="43">
        <v>32000</v>
      </c>
      <c r="U88" s="28" t="s">
        <v>256</v>
      </c>
      <c r="V88" s="35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7"/>
      <c r="AL88" s="38" t="e">
        <f t="shared" si="9"/>
        <v>#DIV/0!</v>
      </c>
      <c r="AM88" s="38" t="e">
        <f t="shared" si="10"/>
        <v>#DIV/0!</v>
      </c>
      <c r="AN88" s="38" t="e">
        <f t="shared" si="11"/>
        <v>#DIV/0!</v>
      </c>
    </row>
    <row r="89" spans="1:40" s="39" customFormat="1" ht="60" customHeight="1" x14ac:dyDescent="0.25">
      <c r="A89" s="28">
        <v>87</v>
      </c>
      <c r="B89" s="43">
        <v>371</v>
      </c>
      <c r="C89" s="44" t="s">
        <v>98</v>
      </c>
      <c r="D89" s="43" t="s">
        <v>257</v>
      </c>
      <c r="E89" s="43" t="s">
        <v>251</v>
      </c>
      <c r="F89" s="45">
        <v>32453</v>
      </c>
      <c r="G89" s="30">
        <f t="shared" ca="1" si="7"/>
        <v>43018</v>
      </c>
      <c r="H89" s="31">
        <f t="shared" ca="1" si="8"/>
        <v>29</v>
      </c>
      <c r="I89" s="35" t="s">
        <v>464</v>
      </c>
      <c r="J89" s="40" t="s">
        <v>260</v>
      </c>
      <c r="K89" s="43">
        <v>0</v>
      </c>
      <c r="L89" s="33">
        <f t="shared" ca="1" si="6"/>
        <v>3.1863013698630138</v>
      </c>
      <c r="M89" s="45">
        <v>41855</v>
      </c>
      <c r="N89" s="45">
        <v>42220</v>
      </c>
      <c r="O89" s="44" t="s">
        <v>465</v>
      </c>
      <c r="P89" s="43">
        <v>2</v>
      </c>
      <c r="Q89" s="35" t="s">
        <v>466</v>
      </c>
      <c r="R89" s="35" t="s">
        <v>263</v>
      </c>
      <c r="S89" s="43">
        <v>9000</v>
      </c>
      <c r="T89" s="43">
        <v>19956</v>
      </c>
      <c r="U89" s="32" t="s">
        <v>256</v>
      </c>
      <c r="V89" s="35">
        <v>4</v>
      </c>
      <c r="W89" s="36">
        <v>5</v>
      </c>
      <c r="X89" s="36">
        <v>3</v>
      </c>
      <c r="Y89" s="36">
        <v>5</v>
      </c>
      <c r="Z89" s="36">
        <v>2</v>
      </c>
      <c r="AA89" s="36">
        <v>5</v>
      </c>
      <c r="AB89" s="36">
        <v>4</v>
      </c>
      <c r="AC89" s="36">
        <v>5</v>
      </c>
      <c r="AD89" s="36">
        <v>5</v>
      </c>
      <c r="AE89" s="36">
        <v>5</v>
      </c>
      <c r="AF89" s="36">
        <v>5</v>
      </c>
      <c r="AG89" s="36">
        <v>3</v>
      </c>
      <c r="AH89" s="36">
        <v>2</v>
      </c>
      <c r="AI89" s="36">
        <v>4</v>
      </c>
      <c r="AJ89" s="36">
        <v>5</v>
      </c>
      <c r="AK89" s="37">
        <v>1</v>
      </c>
      <c r="AL89" s="38">
        <f t="shared" si="9"/>
        <v>3.6</v>
      </c>
      <c r="AM89" s="38">
        <f t="shared" si="10"/>
        <v>3.4</v>
      </c>
      <c r="AN89" s="38">
        <f t="shared" si="11"/>
        <v>5</v>
      </c>
    </row>
    <row r="90" spans="1:40" s="39" customFormat="1" ht="60" customHeight="1" x14ac:dyDescent="0.25">
      <c r="A90" s="28">
        <v>88</v>
      </c>
      <c r="B90" s="43">
        <v>376</v>
      </c>
      <c r="C90" s="44" t="s">
        <v>100</v>
      </c>
      <c r="D90" s="43" t="s">
        <v>257</v>
      </c>
      <c r="E90" s="43" t="s">
        <v>258</v>
      </c>
      <c r="F90" s="45">
        <v>34066</v>
      </c>
      <c r="G90" s="30">
        <f t="shared" ca="1" si="7"/>
        <v>43018</v>
      </c>
      <c r="H90" s="31">
        <f t="shared" ca="1" si="8"/>
        <v>25</v>
      </c>
      <c r="I90" s="35" t="s">
        <v>403</v>
      </c>
      <c r="J90" s="40" t="s">
        <v>408</v>
      </c>
      <c r="K90" s="43">
        <v>0</v>
      </c>
      <c r="L90" s="33">
        <f t="shared" ca="1" si="6"/>
        <v>3.0136986301369864</v>
      </c>
      <c r="M90" s="45">
        <v>41918</v>
      </c>
      <c r="N90" s="45">
        <v>42467</v>
      </c>
      <c r="O90" s="44" t="s">
        <v>404</v>
      </c>
      <c r="P90" s="43">
        <v>2</v>
      </c>
      <c r="Q90" s="35" t="s">
        <v>467</v>
      </c>
      <c r="R90" s="35" t="s">
        <v>280</v>
      </c>
      <c r="S90" s="43">
        <v>10000</v>
      </c>
      <c r="T90" s="43">
        <v>33582</v>
      </c>
      <c r="U90" s="32" t="s">
        <v>256</v>
      </c>
      <c r="V90" s="35">
        <v>4</v>
      </c>
      <c r="W90" s="36">
        <v>4</v>
      </c>
      <c r="X90" s="36">
        <v>5</v>
      </c>
      <c r="Y90" s="36">
        <v>4</v>
      </c>
      <c r="Z90" s="36">
        <v>3</v>
      </c>
      <c r="AA90" s="36">
        <v>5</v>
      </c>
      <c r="AB90" s="36">
        <v>4</v>
      </c>
      <c r="AC90" s="36">
        <v>5</v>
      </c>
      <c r="AD90" s="36">
        <v>4</v>
      </c>
      <c r="AE90" s="36">
        <v>4</v>
      </c>
      <c r="AF90" s="36">
        <v>4</v>
      </c>
      <c r="AG90" s="36">
        <v>4</v>
      </c>
      <c r="AH90" s="36">
        <v>4</v>
      </c>
      <c r="AI90" s="36">
        <v>4</v>
      </c>
      <c r="AJ90" s="36">
        <v>2</v>
      </c>
      <c r="AK90" s="37">
        <v>2</v>
      </c>
      <c r="AL90" s="38">
        <f t="shared" si="9"/>
        <v>3.2</v>
      </c>
      <c r="AM90" s="38">
        <f t="shared" si="10"/>
        <v>4</v>
      </c>
      <c r="AN90" s="38">
        <f t="shared" si="11"/>
        <v>4.333333333333333</v>
      </c>
    </row>
    <row r="91" spans="1:40" s="39" customFormat="1" ht="60" customHeight="1" x14ac:dyDescent="0.25">
      <c r="A91" s="28">
        <v>89</v>
      </c>
      <c r="B91" s="43">
        <v>377</v>
      </c>
      <c r="C91" s="44" t="s">
        <v>468</v>
      </c>
      <c r="D91" s="43" t="s">
        <v>257</v>
      </c>
      <c r="E91" s="43" t="s">
        <v>258</v>
      </c>
      <c r="F91" s="45">
        <v>34283</v>
      </c>
      <c r="G91" s="30">
        <f t="shared" ca="1" si="7"/>
        <v>43018</v>
      </c>
      <c r="H91" s="31">
        <f t="shared" ca="1" si="8"/>
        <v>24</v>
      </c>
      <c r="I91" s="35" t="s">
        <v>469</v>
      </c>
      <c r="J91" s="40" t="s">
        <v>470</v>
      </c>
      <c r="K91" s="43">
        <v>0</v>
      </c>
      <c r="L91" s="33">
        <f t="shared" ca="1" si="6"/>
        <v>2.9945205479452053</v>
      </c>
      <c r="M91" s="45">
        <v>41925</v>
      </c>
      <c r="N91" s="45">
        <v>42474</v>
      </c>
      <c r="O91" s="44" t="s">
        <v>424</v>
      </c>
      <c r="P91" s="43">
        <v>2</v>
      </c>
      <c r="Q91" s="35" t="s">
        <v>411</v>
      </c>
      <c r="R91" s="35" t="s">
        <v>280</v>
      </c>
      <c r="S91" s="43">
        <v>10000</v>
      </c>
      <c r="T91" s="43">
        <v>26000</v>
      </c>
      <c r="U91" s="32" t="s">
        <v>304</v>
      </c>
      <c r="V91" s="35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7"/>
      <c r="AL91" s="38" t="e">
        <f t="shared" si="9"/>
        <v>#DIV/0!</v>
      </c>
      <c r="AM91" s="38" t="e">
        <f t="shared" si="10"/>
        <v>#DIV/0!</v>
      </c>
      <c r="AN91" s="38" t="e">
        <f t="shared" si="11"/>
        <v>#DIV/0!</v>
      </c>
    </row>
    <row r="92" spans="1:40" s="39" customFormat="1" ht="60" customHeight="1" x14ac:dyDescent="0.25">
      <c r="A92" s="28">
        <v>90</v>
      </c>
      <c r="B92" s="43">
        <v>380</v>
      </c>
      <c r="C92" s="44" t="s">
        <v>471</v>
      </c>
      <c r="D92" s="43" t="s">
        <v>251</v>
      </c>
      <c r="E92" s="43" t="s">
        <v>258</v>
      </c>
      <c r="F92" s="45">
        <v>33819</v>
      </c>
      <c r="G92" s="30">
        <f t="shared" ca="1" si="7"/>
        <v>43018</v>
      </c>
      <c r="H92" s="31">
        <f t="shared" ca="1" si="8"/>
        <v>25</v>
      </c>
      <c r="I92" s="35" t="s">
        <v>403</v>
      </c>
      <c r="J92" s="40" t="s">
        <v>408</v>
      </c>
      <c r="K92" s="43">
        <v>0</v>
      </c>
      <c r="L92" s="33">
        <f t="shared" ca="1" si="6"/>
        <v>2.9753424657534246</v>
      </c>
      <c r="M92" s="45">
        <v>41932</v>
      </c>
      <c r="N92" s="45">
        <v>42481</v>
      </c>
      <c r="O92" s="44" t="s">
        <v>424</v>
      </c>
      <c r="P92" s="43">
        <v>2</v>
      </c>
      <c r="Q92" s="35" t="s">
        <v>472</v>
      </c>
      <c r="R92" s="35" t="s">
        <v>280</v>
      </c>
      <c r="S92" s="43">
        <v>10000</v>
      </c>
      <c r="T92" s="43">
        <v>25000</v>
      </c>
      <c r="U92" s="32" t="s">
        <v>304</v>
      </c>
      <c r="V92" s="35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7"/>
      <c r="AL92" s="38" t="e">
        <f t="shared" si="9"/>
        <v>#DIV/0!</v>
      </c>
      <c r="AM92" s="38" t="e">
        <f t="shared" si="10"/>
        <v>#DIV/0!</v>
      </c>
      <c r="AN92" s="38" t="e">
        <f t="shared" si="11"/>
        <v>#DIV/0!</v>
      </c>
    </row>
    <row r="93" spans="1:40" s="39" customFormat="1" ht="60" customHeight="1" x14ac:dyDescent="0.25">
      <c r="A93" s="28">
        <v>91</v>
      </c>
      <c r="B93" s="43">
        <v>382</v>
      </c>
      <c r="C93" s="44" t="s">
        <v>102</v>
      </c>
      <c r="D93" s="43" t="s">
        <v>251</v>
      </c>
      <c r="E93" s="43" t="s">
        <v>251</v>
      </c>
      <c r="F93" s="45">
        <v>28273</v>
      </c>
      <c r="G93" s="30">
        <f t="shared" ca="1" si="7"/>
        <v>43018</v>
      </c>
      <c r="H93" s="31">
        <f t="shared" ca="1" si="8"/>
        <v>40</v>
      </c>
      <c r="I93" s="35" t="s">
        <v>473</v>
      </c>
      <c r="J93" s="40" t="s">
        <v>474</v>
      </c>
      <c r="K93" s="43">
        <v>13</v>
      </c>
      <c r="L93" s="33">
        <f t="shared" ca="1" si="6"/>
        <v>2.9424657534246577</v>
      </c>
      <c r="M93" s="45">
        <v>41944</v>
      </c>
      <c r="N93" s="45">
        <v>42369</v>
      </c>
      <c r="O93" s="44" t="s">
        <v>266</v>
      </c>
      <c r="P93" s="43">
        <v>4</v>
      </c>
      <c r="Q93" s="35" t="s">
        <v>279</v>
      </c>
      <c r="R93" s="35" t="s">
        <v>280</v>
      </c>
      <c r="S93" s="43">
        <v>81071</v>
      </c>
      <c r="T93" s="43">
        <v>99071</v>
      </c>
      <c r="U93" s="32" t="s">
        <v>256</v>
      </c>
      <c r="V93" s="35">
        <v>4</v>
      </c>
      <c r="W93" s="36">
        <v>3</v>
      </c>
      <c r="X93" s="36">
        <v>4</v>
      </c>
      <c r="Y93" s="36">
        <v>4</v>
      </c>
      <c r="Z93" s="36">
        <v>2</v>
      </c>
      <c r="AA93" s="36">
        <v>4</v>
      </c>
      <c r="AB93" s="36"/>
      <c r="AC93" s="36">
        <v>2</v>
      </c>
      <c r="AD93" s="36">
        <v>4</v>
      </c>
      <c r="AE93" s="36">
        <v>4</v>
      </c>
      <c r="AF93" s="36">
        <v>4</v>
      </c>
      <c r="AG93" s="36">
        <v>2</v>
      </c>
      <c r="AH93" s="36">
        <v>3</v>
      </c>
      <c r="AI93" s="36">
        <v>4</v>
      </c>
      <c r="AJ93" s="36">
        <v>3</v>
      </c>
      <c r="AK93" s="37">
        <v>2</v>
      </c>
      <c r="AL93" s="38">
        <f t="shared" si="9"/>
        <v>2.8</v>
      </c>
      <c r="AM93" s="38">
        <f t="shared" si="10"/>
        <v>3.4</v>
      </c>
      <c r="AN93" s="38">
        <f t="shared" si="11"/>
        <v>3.3333333333333335</v>
      </c>
    </row>
    <row r="94" spans="1:40" s="39" customFormat="1" ht="60" customHeight="1" x14ac:dyDescent="0.25">
      <c r="A94" s="28">
        <v>92</v>
      </c>
      <c r="B94" s="43">
        <v>383</v>
      </c>
      <c r="C94" s="44" t="s">
        <v>475</v>
      </c>
      <c r="D94" s="43" t="s">
        <v>251</v>
      </c>
      <c r="E94" s="43" t="s">
        <v>251</v>
      </c>
      <c r="F94" s="45">
        <v>28069</v>
      </c>
      <c r="G94" s="30">
        <f t="shared" ca="1" si="7"/>
        <v>43018</v>
      </c>
      <c r="H94" s="31">
        <f t="shared" ca="1" si="8"/>
        <v>41</v>
      </c>
      <c r="I94" s="35" t="s">
        <v>476</v>
      </c>
      <c r="J94" s="40" t="s">
        <v>260</v>
      </c>
      <c r="K94" s="43">
        <v>14</v>
      </c>
      <c r="L94" s="33">
        <f t="shared" ca="1" si="6"/>
        <v>2.9424657534246577</v>
      </c>
      <c r="M94" s="45">
        <v>41944</v>
      </c>
      <c r="N94" s="45">
        <v>42126</v>
      </c>
      <c r="O94" s="44" t="s">
        <v>477</v>
      </c>
      <c r="P94" s="43"/>
      <c r="Q94" s="35" t="s">
        <v>478</v>
      </c>
      <c r="R94" s="35" t="s">
        <v>478</v>
      </c>
      <c r="S94" s="43">
        <v>200000</v>
      </c>
      <c r="T94" s="43">
        <v>200000</v>
      </c>
      <c r="U94" s="32" t="s">
        <v>304</v>
      </c>
      <c r="V94" s="35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7"/>
      <c r="AL94" s="38" t="e">
        <f t="shared" si="9"/>
        <v>#DIV/0!</v>
      </c>
      <c r="AM94" s="38" t="e">
        <f t="shared" si="10"/>
        <v>#DIV/0!</v>
      </c>
      <c r="AN94" s="38" t="e">
        <f t="shared" si="11"/>
        <v>#DIV/0!</v>
      </c>
    </row>
    <row r="95" spans="1:40" s="39" customFormat="1" ht="60" customHeight="1" x14ac:dyDescent="0.25">
      <c r="A95" s="28">
        <v>93</v>
      </c>
      <c r="B95" s="43">
        <v>384</v>
      </c>
      <c r="C95" s="44" t="s">
        <v>104</v>
      </c>
      <c r="D95" s="43" t="s">
        <v>251</v>
      </c>
      <c r="E95" s="43" t="s">
        <v>251</v>
      </c>
      <c r="F95" s="45">
        <v>26314</v>
      </c>
      <c r="G95" s="30">
        <f t="shared" ca="1" si="7"/>
        <v>43018</v>
      </c>
      <c r="H95" s="31">
        <f t="shared" ca="1" si="8"/>
        <v>46</v>
      </c>
      <c r="I95" s="35" t="s">
        <v>373</v>
      </c>
      <c r="J95" s="40" t="s">
        <v>373</v>
      </c>
      <c r="K95" s="43">
        <v>16</v>
      </c>
      <c r="L95" s="33">
        <f t="shared" ca="1" si="6"/>
        <v>2.9068493150684933</v>
      </c>
      <c r="M95" s="45">
        <v>41957</v>
      </c>
      <c r="N95" s="45">
        <v>42180</v>
      </c>
      <c r="O95" s="44" t="s">
        <v>326</v>
      </c>
      <c r="P95" s="43">
        <v>3</v>
      </c>
      <c r="Q95" s="35" t="s">
        <v>479</v>
      </c>
      <c r="R95" s="35" t="s">
        <v>280</v>
      </c>
      <c r="S95" s="43">
        <v>50000</v>
      </c>
      <c r="T95" s="43">
        <v>66248</v>
      </c>
      <c r="U95" s="32" t="s">
        <v>256</v>
      </c>
      <c r="V95" s="35">
        <v>4</v>
      </c>
      <c r="W95" s="36"/>
      <c r="X95" s="36">
        <v>2</v>
      </c>
      <c r="Y95" s="36">
        <v>5</v>
      </c>
      <c r="Z95" s="36">
        <v>5</v>
      </c>
      <c r="AA95" s="36">
        <v>4</v>
      </c>
      <c r="AB95" s="36">
        <v>5</v>
      </c>
      <c r="AC95" s="36">
        <v>5</v>
      </c>
      <c r="AD95" s="36">
        <v>4</v>
      </c>
      <c r="AE95" s="36">
        <v>5</v>
      </c>
      <c r="AF95" s="36">
        <v>5</v>
      </c>
      <c r="AG95" s="36"/>
      <c r="AH95" s="36">
        <v>5</v>
      </c>
      <c r="AI95" s="36">
        <v>4</v>
      </c>
      <c r="AJ95" s="36">
        <v>2</v>
      </c>
      <c r="AK95" s="37">
        <v>1</v>
      </c>
      <c r="AL95" s="38">
        <f t="shared" si="9"/>
        <v>2.3333333333333335</v>
      </c>
      <c r="AM95" s="38">
        <f t="shared" si="10"/>
        <v>4.4000000000000004</v>
      </c>
      <c r="AN95" s="38">
        <f t="shared" si="11"/>
        <v>4.666666666666667</v>
      </c>
    </row>
    <row r="96" spans="1:40" s="39" customFormat="1" ht="60" customHeight="1" x14ac:dyDescent="0.25">
      <c r="A96" s="28">
        <v>94</v>
      </c>
      <c r="B96" s="43">
        <v>386</v>
      </c>
      <c r="C96" s="44" t="s">
        <v>106</v>
      </c>
      <c r="D96" s="43" t="s">
        <v>251</v>
      </c>
      <c r="E96" s="43" t="s">
        <v>251</v>
      </c>
      <c r="F96" s="45">
        <v>23575</v>
      </c>
      <c r="G96" s="30">
        <f t="shared" ca="1" si="7"/>
        <v>43018</v>
      </c>
      <c r="H96" s="31">
        <f t="shared" ca="1" si="8"/>
        <v>53</v>
      </c>
      <c r="I96" s="35" t="s">
        <v>268</v>
      </c>
      <c r="J96" s="40" t="s">
        <v>268</v>
      </c>
      <c r="K96" s="43">
        <v>24</v>
      </c>
      <c r="L96" s="33">
        <f t="shared" ca="1" si="6"/>
        <v>2.9068493150684933</v>
      </c>
      <c r="M96" s="45">
        <v>41957</v>
      </c>
      <c r="N96" s="45">
        <v>42222</v>
      </c>
      <c r="O96" s="44" t="s">
        <v>480</v>
      </c>
      <c r="P96" s="43">
        <v>2</v>
      </c>
      <c r="Q96" s="35" t="s">
        <v>331</v>
      </c>
      <c r="R96" s="35" t="s">
        <v>280</v>
      </c>
      <c r="S96" s="43">
        <v>10000</v>
      </c>
      <c r="T96" s="43">
        <v>10272</v>
      </c>
      <c r="U96" s="28" t="s">
        <v>256</v>
      </c>
      <c r="V96" s="35">
        <v>4</v>
      </c>
      <c r="W96" s="36">
        <v>5</v>
      </c>
      <c r="X96" s="36">
        <v>4</v>
      </c>
      <c r="Y96" s="36">
        <v>4</v>
      </c>
      <c r="Z96" s="36">
        <v>4</v>
      </c>
      <c r="AA96" s="36">
        <v>5</v>
      </c>
      <c r="AB96" s="36">
        <v>4</v>
      </c>
      <c r="AC96" s="36">
        <v>5</v>
      </c>
      <c r="AD96" s="36">
        <v>3</v>
      </c>
      <c r="AE96" s="36">
        <v>4</v>
      </c>
      <c r="AF96" s="36">
        <v>4</v>
      </c>
      <c r="AG96" s="36">
        <v>3</v>
      </c>
      <c r="AH96" s="36">
        <v>4</v>
      </c>
      <c r="AI96" s="36">
        <v>4</v>
      </c>
      <c r="AJ96" s="36">
        <v>2</v>
      </c>
      <c r="AK96" s="37">
        <v>2</v>
      </c>
      <c r="AL96" s="38">
        <f t="shared" si="9"/>
        <v>3.2</v>
      </c>
      <c r="AM96" s="38">
        <f t="shared" si="10"/>
        <v>4</v>
      </c>
      <c r="AN96" s="38">
        <f t="shared" si="11"/>
        <v>4</v>
      </c>
    </row>
    <row r="97" spans="1:40" s="39" customFormat="1" ht="60" customHeight="1" x14ac:dyDescent="0.25">
      <c r="A97" s="28">
        <v>95</v>
      </c>
      <c r="B97" s="43">
        <v>388</v>
      </c>
      <c r="C97" s="44" t="s">
        <v>108</v>
      </c>
      <c r="D97" s="43" t="s">
        <v>251</v>
      </c>
      <c r="E97" s="43" t="s">
        <v>258</v>
      </c>
      <c r="F97" s="45">
        <v>33683</v>
      </c>
      <c r="G97" s="30">
        <f t="shared" ca="1" si="7"/>
        <v>43018</v>
      </c>
      <c r="H97" s="31">
        <f t="shared" ca="1" si="8"/>
        <v>26</v>
      </c>
      <c r="I97" s="35" t="s">
        <v>481</v>
      </c>
      <c r="J97" s="40" t="s">
        <v>482</v>
      </c>
      <c r="K97" s="43">
        <v>0</v>
      </c>
      <c r="L97" s="33">
        <f t="shared" ca="1" si="6"/>
        <v>2.8958904109589043</v>
      </c>
      <c r="M97" s="45">
        <v>41961</v>
      </c>
      <c r="N97" s="45">
        <v>42327</v>
      </c>
      <c r="O97" s="44" t="s">
        <v>424</v>
      </c>
      <c r="P97" s="43">
        <v>2</v>
      </c>
      <c r="Q97" s="35" t="s">
        <v>331</v>
      </c>
      <c r="R97" s="35" t="s">
        <v>280</v>
      </c>
      <c r="S97" s="47">
        <v>10000</v>
      </c>
      <c r="T97" s="43">
        <v>24511</v>
      </c>
      <c r="U97" s="32" t="s">
        <v>256</v>
      </c>
      <c r="V97" s="35">
        <v>3</v>
      </c>
      <c r="W97" s="36">
        <v>3</v>
      </c>
      <c r="X97" s="36">
        <v>4</v>
      </c>
      <c r="Y97" s="36">
        <v>4</v>
      </c>
      <c r="Z97" s="36">
        <v>4</v>
      </c>
      <c r="AA97" s="36">
        <v>4</v>
      </c>
      <c r="AB97" s="36">
        <v>3</v>
      </c>
      <c r="AC97" s="36">
        <v>3</v>
      </c>
      <c r="AD97" s="36">
        <v>3</v>
      </c>
      <c r="AE97" s="36">
        <v>3</v>
      </c>
      <c r="AF97" s="36">
        <v>4</v>
      </c>
      <c r="AG97" s="36">
        <v>2</v>
      </c>
      <c r="AH97" s="36">
        <v>3</v>
      </c>
      <c r="AI97" s="36">
        <v>3</v>
      </c>
      <c r="AJ97" s="36">
        <v>4</v>
      </c>
      <c r="AK97" s="37">
        <v>1</v>
      </c>
      <c r="AL97" s="38">
        <f t="shared" si="9"/>
        <v>2.6</v>
      </c>
      <c r="AM97" s="38">
        <f t="shared" si="10"/>
        <v>3.6</v>
      </c>
      <c r="AN97" s="38">
        <f t="shared" si="11"/>
        <v>3.3333333333333335</v>
      </c>
    </row>
    <row r="98" spans="1:40" s="39" customFormat="1" ht="60" customHeight="1" x14ac:dyDescent="0.25">
      <c r="A98" s="28">
        <v>96</v>
      </c>
      <c r="B98" s="43">
        <v>392</v>
      </c>
      <c r="C98" s="44" t="s">
        <v>483</v>
      </c>
      <c r="D98" s="43" t="s">
        <v>251</v>
      </c>
      <c r="E98" s="43" t="s">
        <v>258</v>
      </c>
      <c r="F98" s="45">
        <v>33429</v>
      </c>
      <c r="G98" s="30">
        <f t="shared" ca="1" si="7"/>
        <v>43018</v>
      </c>
      <c r="H98" s="31">
        <f t="shared" ca="1" si="8"/>
        <v>26</v>
      </c>
      <c r="I98" s="35" t="s">
        <v>350</v>
      </c>
      <c r="J98" s="40" t="s">
        <v>350</v>
      </c>
      <c r="K98" s="43">
        <v>3.5</v>
      </c>
      <c r="L98" s="33">
        <f t="shared" ca="1" si="6"/>
        <v>2.8493150684931505</v>
      </c>
      <c r="M98" s="45">
        <v>41978</v>
      </c>
      <c r="N98" s="45">
        <v>42161</v>
      </c>
      <c r="O98" s="44" t="s">
        <v>484</v>
      </c>
      <c r="P98" s="43">
        <v>1</v>
      </c>
      <c r="Q98" s="35" t="s">
        <v>485</v>
      </c>
      <c r="R98" s="35" t="s">
        <v>280</v>
      </c>
      <c r="S98" s="43">
        <v>12000</v>
      </c>
      <c r="T98" s="43">
        <v>15000</v>
      </c>
      <c r="U98" s="32" t="s">
        <v>304</v>
      </c>
      <c r="V98" s="43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7"/>
      <c r="AL98" s="38" t="e">
        <f t="shared" si="9"/>
        <v>#DIV/0!</v>
      </c>
      <c r="AM98" s="38" t="e">
        <f t="shared" si="10"/>
        <v>#DIV/0!</v>
      </c>
      <c r="AN98" s="38" t="e">
        <f t="shared" si="11"/>
        <v>#DIV/0!</v>
      </c>
    </row>
    <row r="99" spans="1:40" s="39" customFormat="1" ht="60" customHeight="1" x14ac:dyDescent="0.25">
      <c r="A99" s="28">
        <v>97</v>
      </c>
      <c r="B99" s="43">
        <v>394</v>
      </c>
      <c r="C99" s="44" t="s">
        <v>486</v>
      </c>
      <c r="D99" s="43" t="s">
        <v>251</v>
      </c>
      <c r="E99" s="43" t="s">
        <v>251</v>
      </c>
      <c r="F99" s="45">
        <v>28251</v>
      </c>
      <c r="G99" s="30">
        <f t="shared" ca="1" si="7"/>
        <v>43018</v>
      </c>
      <c r="H99" s="31">
        <f t="shared" ca="1" si="8"/>
        <v>40</v>
      </c>
      <c r="I99" s="35" t="s">
        <v>373</v>
      </c>
      <c r="J99" s="40" t="s">
        <v>373</v>
      </c>
      <c r="K99" s="43">
        <v>14</v>
      </c>
      <c r="L99" s="33">
        <f t="shared" ca="1" si="6"/>
        <v>2.8301369863013699</v>
      </c>
      <c r="M99" s="45">
        <v>41985</v>
      </c>
      <c r="N99" s="45">
        <v>42168</v>
      </c>
      <c r="O99" s="44" t="s">
        <v>326</v>
      </c>
      <c r="P99" s="43"/>
      <c r="Q99" s="35" t="s">
        <v>317</v>
      </c>
      <c r="R99" s="35" t="s">
        <v>487</v>
      </c>
      <c r="S99" s="43">
        <v>35000</v>
      </c>
      <c r="T99" s="43">
        <v>35000</v>
      </c>
      <c r="U99" s="32" t="s">
        <v>304</v>
      </c>
      <c r="V99" s="35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7"/>
      <c r="AL99" s="38" t="e">
        <f t="shared" si="9"/>
        <v>#DIV/0!</v>
      </c>
      <c r="AM99" s="38" t="e">
        <f t="shared" si="10"/>
        <v>#DIV/0!</v>
      </c>
      <c r="AN99" s="38" t="e">
        <f t="shared" si="11"/>
        <v>#DIV/0!</v>
      </c>
    </row>
    <row r="100" spans="1:40" s="39" customFormat="1" ht="60" customHeight="1" x14ac:dyDescent="0.25">
      <c r="A100" s="28">
        <v>98</v>
      </c>
      <c r="B100" s="43">
        <v>395</v>
      </c>
      <c r="C100" s="44" t="s">
        <v>488</v>
      </c>
      <c r="D100" s="43" t="s">
        <v>251</v>
      </c>
      <c r="E100" s="43" t="s">
        <v>258</v>
      </c>
      <c r="F100" s="45">
        <v>32154</v>
      </c>
      <c r="G100" s="30">
        <f t="shared" ca="1" si="7"/>
        <v>43018</v>
      </c>
      <c r="H100" s="31">
        <f t="shared" ca="1" si="8"/>
        <v>30</v>
      </c>
      <c r="I100" s="35" t="s">
        <v>489</v>
      </c>
      <c r="J100" s="40" t="s">
        <v>489</v>
      </c>
      <c r="K100" s="43">
        <v>5.0999999999999996</v>
      </c>
      <c r="L100" s="33">
        <f t="shared" ca="1" si="6"/>
        <v>2.8301369863013699</v>
      </c>
      <c r="M100" s="45">
        <v>41985</v>
      </c>
      <c r="N100" s="45">
        <v>42168</v>
      </c>
      <c r="O100" s="44" t="s">
        <v>385</v>
      </c>
      <c r="P100" s="43">
        <v>2</v>
      </c>
      <c r="Q100" s="35" t="s">
        <v>490</v>
      </c>
      <c r="R100" s="35" t="s">
        <v>280</v>
      </c>
      <c r="S100" s="43">
        <v>15624</v>
      </c>
      <c r="T100" s="43">
        <v>17000</v>
      </c>
      <c r="U100" s="32" t="s">
        <v>304</v>
      </c>
      <c r="V100" s="35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7"/>
      <c r="AL100" s="38" t="e">
        <f t="shared" si="9"/>
        <v>#DIV/0!</v>
      </c>
      <c r="AM100" s="38" t="e">
        <f t="shared" si="10"/>
        <v>#DIV/0!</v>
      </c>
      <c r="AN100" s="38" t="e">
        <f t="shared" si="11"/>
        <v>#DIV/0!</v>
      </c>
    </row>
    <row r="101" spans="1:40" s="39" customFormat="1" ht="60" customHeight="1" x14ac:dyDescent="0.25">
      <c r="A101" s="28">
        <v>99</v>
      </c>
      <c r="B101" s="43">
        <v>397</v>
      </c>
      <c r="C101" s="44" t="s">
        <v>491</v>
      </c>
      <c r="D101" s="43" t="s">
        <v>251</v>
      </c>
      <c r="E101" s="43" t="s">
        <v>251</v>
      </c>
      <c r="F101" s="45">
        <v>24838</v>
      </c>
      <c r="G101" s="30">
        <f t="shared" ca="1" si="7"/>
        <v>43018</v>
      </c>
      <c r="H101" s="31">
        <f t="shared" ca="1" si="8"/>
        <v>50</v>
      </c>
      <c r="I101" s="35" t="s">
        <v>373</v>
      </c>
      <c r="J101" s="40" t="s">
        <v>373</v>
      </c>
      <c r="K101" s="43">
        <v>22</v>
      </c>
      <c r="L101" s="33">
        <f t="shared" ca="1" si="6"/>
        <v>2.8493150684931505</v>
      </c>
      <c r="M101" s="45">
        <v>41978</v>
      </c>
      <c r="N101" s="45">
        <v>41066</v>
      </c>
      <c r="O101" s="44" t="s">
        <v>492</v>
      </c>
      <c r="P101" s="43">
        <v>5</v>
      </c>
      <c r="Q101" s="35" t="s">
        <v>331</v>
      </c>
      <c r="R101" s="35" t="s">
        <v>280</v>
      </c>
      <c r="S101" s="43">
        <v>92307</v>
      </c>
      <c r="T101" s="43">
        <v>82000</v>
      </c>
      <c r="U101" s="32" t="s">
        <v>304</v>
      </c>
      <c r="V101" s="35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7"/>
      <c r="AL101" s="38" t="e">
        <f t="shared" si="9"/>
        <v>#DIV/0!</v>
      </c>
      <c r="AM101" s="38" t="e">
        <f t="shared" si="10"/>
        <v>#DIV/0!</v>
      </c>
      <c r="AN101" s="38" t="e">
        <f t="shared" si="11"/>
        <v>#DIV/0!</v>
      </c>
    </row>
    <row r="102" spans="1:40" s="39" customFormat="1" ht="60" customHeight="1" x14ac:dyDescent="0.25">
      <c r="A102" s="28">
        <v>100</v>
      </c>
      <c r="B102" s="43">
        <v>399</v>
      </c>
      <c r="C102" s="44" t="s">
        <v>493</v>
      </c>
      <c r="D102" s="43" t="s">
        <v>251</v>
      </c>
      <c r="E102" s="43" t="s">
        <v>251</v>
      </c>
      <c r="F102" s="45">
        <v>28444</v>
      </c>
      <c r="G102" s="30">
        <f t="shared" ca="1" si="7"/>
        <v>43018</v>
      </c>
      <c r="H102" s="31">
        <f t="shared" ca="1" si="8"/>
        <v>40</v>
      </c>
      <c r="I102" s="35" t="s">
        <v>494</v>
      </c>
      <c r="J102" s="40" t="s">
        <v>335</v>
      </c>
      <c r="K102" s="43">
        <v>14</v>
      </c>
      <c r="L102" s="33">
        <f t="shared" ca="1" si="6"/>
        <v>2.8109589041095893</v>
      </c>
      <c r="M102" s="45">
        <v>41992</v>
      </c>
      <c r="N102" s="45">
        <v>42175</v>
      </c>
      <c r="O102" s="44" t="s">
        <v>450</v>
      </c>
      <c r="P102" s="43">
        <v>1</v>
      </c>
      <c r="Q102" s="35" t="s">
        <v>331</v>
      </c>
      <c r="R102" s="35" t="s">
        <v>280</v>
      </c>
      <c r="S102" s="43">
        <v>12000</v>
      </c>
      <c r="T102" s="43">
        <v>15000</v>
      </c>
      <c r="U102" s="32" t="s">
        <v>304</v>
      </c>
      <c r="V102" s="43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7"/>
      <c r="AL102" s="38" t="e">
        <f t="shared" si="9"/>
        <v>#DIV/0!</v>
      </c>
      <c r="AM102" s="38" t="e">
        <f t="shared" si="10"/>
        <v>#DIV/0!</v>
      </c>
      <c r="AN102" s="38" t="e">
        <f t="shared" si="11"/>
        <v>#DIV/0!</v>
      </c>
    </row>
    <row r="103" spans="1:40" s="39" customFormat="1" ht="60" customHeight="1" x14ac:dyDescent="0.25">
      <c r="A103" s="28">
        <v>101</v>
      </c>
      <c r="B103" s="43">
        <v>400</v>
      </c>
      <c r="C103" s="44" t="s">
        <v>495</v>
      </c>
      <c r="D103" s="43" t="s">
        <v>257</v>
      </c>
      <c r="E103" s="43" t="s">
        <v>258</v>
      </c>
      <c r="F103" s="45">
        <v>30889</v>
      </c>
      <c r="G103" s="30">
        <f t="shared" ca="1" si="7"/>
        <v>43018</v>
      </c>
      <c r="H103" s="31">
        <f t="shared" ca="1" si="8"/>
        <v>33</v>
      </c>
      <c r="I103" s="35" t="s">
        <v>496</v>
      </c>
      <c r="J103" s="40" t="s">
        <v>497</v>
      </c>
      <c r="K103" s="43">
        <v>9</v>
      </c>
      <c r="L103" s="33">
        <f t="shared" ca="1" si="6"/>
        <v>2.7945205479452055</v>
      </c>
      <c r="M103" s="45">
        <v>41998</v>
      </c>
      <c r="N103" s="45">
        <v>42181</v>
      </c>
      <c r="O103" s="44" t="s">
        <v>497</v>
      </c>
      <c r="P103" s="43"/>
      <c r="Q103" s="35" t="s">
        <v>466</v>
      </c>
      <c r="R103" s="35" t="s">
        <v>263</v>
      </c>
      <c r="S103" s="43">
        <v>38000</v>
      </c>
      <c r="T103" s="43">
        <v>38000</v>
      </c>
      <c r="U103" s="32" t="s">
        <v>304</v>
      </c>
      <c r="V103" s="35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7"/>
      <c r="AL103" s="38" t="e">
        <f t="shared" si="9"/>
        <v>#DIV/0!</v>
      </c>
      <c r="AM103" s="38" t="e">
        <f t="shared" si="10"/>
        <v>#DIV/0!</v>
      </c>
      <c r="AN103" s="38" t="e">
        <f t="shared" si="11"/>
        <v>#DIV/0!</v>
      </c>
    </row>
    <row r="104" spans="1:40" s="39" customFormat="1" ht="60" customHeight="1" x14ac:dyDescent="0.25">
      <c r="A104" s="28">
        <v>102</v>
      </c>
      <c r="B104" s="43">
        <v>403</v>
      </c>
      <c r="C104" s="44" t="s">
        <v>110</v>
      </c>
      <c r="D104" s="43" t="s">
        <v>251</v>
      </c>
      <c r="E104" s="43" t="s">
        <v>251</v>
      </c>
      <c r="F104" s="45">
        <v>30272</v>
      </c>
      <c r="G104" s="30">
        <f t="shared" ca="1" si="7"/>
        <v>43018</v>
      </c>
      <c r="H104" s="31">
        <f t="shared" ca="1" si="8"/>
        <v>35</v>
      </c>
      <c r="I104" s="35" t="s">
        <v>498</v>
      </c>
      <c r="J104" s="40" t="s">
        <v>335</v>
      </c>
      <c r="K104" s="43">
        <v>12</v>
      </c>
      <c r="L104" s="33">
        <f t="shared" ca="1" si="6"/>
        <v>2.8082191780821919</v>
      </c>
      <c r="M104" s="45">
        <v>41993</v>
      </c>
      <c r="N104" s="45">
        <v>42228</v>
      </c>
      <c r="O104" s="44" t="s">
        <v>465</v>
      </c>
      <c r="P104" s="43">
        <v>2</v>
      </c>
      <c r="Q104" s="35" t="s">
        <v>337</v>
      </c>
      <c r="R104" s="35" t="s">
        <v>280</v>
      </c>
      <c r="S104" s="43">
        <v>19180</v>
      </c>
      <c r="T104" s="43">
        <v>23800</v>
      </c>
      <c r="U104" s="28" t="s">
        <v>256</v>
      </c>
      <c r="V104" s="35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7"/>
      <c r="AL104" s="38" t="e">
        <f t="shared" si="9"/>
        <v>#DIV/0!</v>
      </c>
      <c r="AM104" s="38" t="e">
        <f t="shared" si="10"/>
        <v>#DIV/0!</v>
      </c>
      <c r="AN104" s="38" t="e">
        <f t="shared" si="11"/>
        <v>#DIV/0!</v>
      </c>
    </row>
    <row r="105" spans="1:40" s="39" customFormat="1" ht="60" customHeight="1" x14ac:dyDescent="0.25">
      <c r="A105" s="28">
        <v>103</v>
      </c>
      <c r="B105" s="43">
        <v>404</v>
      </c>
      <c r="C105" s="44" t="s">
        <v>499</v>
      </c>
      <c r="D105" s="43" t="s">
        <v>257</v>
      </c>
      <c r="E105" s="43" t="s">
        <v>258</v>
      </c>
      <c r="F105" s="45">
        <v>34640</v>
      </c>
      <c r="G105" s="30">
        <f t="shared" ca="1" si="7"/>
        <v>43018</v>
      </c>
      <c r="H105" s="31">
        <f t="shared" ca="1" si="8"/>
        <v>23</v>
      </c>
      <c r="I105" s="35" t="s">
        <v>500</v>
      </c>
      <c r="J105" s="35" t="s">
        <v>500</v>
      </c>
      <c r="K105" s="43">
        <v>2</v>
      </c>
      <c r="L105" s="33">
        <f t="shared" ca="1" si="6"/>
        <v>2.7753424657534245</v>
      </c>
      <c r="M105" s="45">
        <v>42005</v>
      </c>
      <c r="N105" s="45">
        <v>42186</v>
      </c>
      <c r="O105" s="44" t="s">
        <v>501</v>
      </c>
      <c r="P105" s="43"/>
      <c r="Q105" s="35" t="s">
        <v>262</v>
      </c>
      <c r="R105" s="35" t="s">
        <v>263</v>
      </c>
      <c r="S105" s="43"/>
      <c r="T105" s="43">
        <v>10300</v>
      </c>
      <c r="U105" s="32" t="s">
        <v>304</v>
      </c>
      <c r="V105" s="35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7"/>
      <c r="AL105" s="38" t="e">
        <f t="shared" si="9"/>
        <v>#DIV/0!</v>
      </c>
      <c r="AM105" s="38" t="e">
        <f t="shared" si="10"/>
        <v>#DIV/0!</v>
      </c>
      <c r="AN105" s="38" t="e">
        <f t="shared" si="11"/>
        <v>#DIV/0!</v>
      </c>
    </row>
    <row r="106" spans="1:40" s="39" customFormat="1" ht="60" customHeight="1" x14ac:dyDescent="0.25">
      <c r="A106" s="28">
        <v>104</v>
      </c>
      <c r="B106" s="43">
        <v>405</v>
      </c>
      <c r="C106" s="44" t="s">
        <v>112</v>
      </c>
      <c r="D106" s="43" t="s">
        <v>251</v>
      </c>
      <c r="E106" s="43" t="s">
        <v>258</v>
      </c>
      <c r="F106" s="45">
        <v>32849</v>
      </c>
      <c r="G106" s="30">
        <f t="shared" ca="1" si="7"/>
        <v>43018</v>
      </c>
      <c r="H106" s="31">
        <f t="shared" ca="1" si="8"/>
        <v>28</v>
      </c>
      <c r="I106" s="35" t="s">
        <v>403</v>
      </c>
      <c r="J106" s="40" t="s">
        <v>408</v>
      </c>
      <c r="K106" s="43">
        <v>0</v>
      </c>
      <c r="L106" s="33">
        <f t="shared" ca="1" si="6"/>
        <v>2.7698630136986302</v>
      </c>
      <c r="M106" s="45">
        <v>42007</v>
      </c>
      <c r="N106" s="45">
        <v>42373</v>
      </c>
      <c r="O106" s="44" t="s">
        <v>424</v>
      </c>
      <c r="P106" s="43">
        <v>2</v>
      </c>
      <c r="Q106" s="35" t="s">
        <v>331</v>
      </c>
      <c r="R106" s="35" t="s">
        <v>280</v>
      </c>
      <c r="S106" s="43">
        <v>10000</v>
      </c>
      <c r="T106" s="43">
        <v>21122</v>
      </c>
      <c r="U106" s="32" t="s">
        <v>256</v>
      </c>
      <c r="V106" s="35">
        <v>4</v>
      </c>
      <c r="W106" s="36">
        <v>4</v>
      </c>
      <c r="X106" s="36">
        <v>4</v>
      </c>
      <c r="Y106" s="36">
        <v>4</v>
      </c>
      <c r="Z106" s="36">
        <v>4</v>
      </c>
      <c r="AA106" s="36">
        <v>5</v>
      </c>
      <c r="AB106" s="36">
        <v>4</v>
      </c>
      <c r="AC106" s="36">
        <v>4</v>
      </c>
      <c r="AD106" s="36">
        <v>4</v>
      </c>
      <c r="AE106" s="36">
        <v>4</v>
      </c>
      <c r="AF106" s="36">
        <v>3</v>
      </c>
      <c r="AG106" s="36">
        <v>4</v>
      </c>
      <c r="AH106" s="36">
        <v>4</v>
      </c>
      <c r="AI106" s="36">
        <v>4</v>
      </c>
      <c r="AJ106" s="36">
        <v>3</v>
      </c>
      <c r="AK106" s="37">
        <v>2</v>
      </c>
      <c r="AL106" s="38">
        <f t="shared" si="9"/>
        <v>3.4</v>
      </c>
      <c r="AM106" s="38">
        <f t="shared" si="10"/>
        <v>4</v>
      </c>
      <c r="AN106" s="38">
        <f t="shared" si="11"/>
        <v>3.6666666666666665</v>
      </c>
    </row>
    <row r="107" spans="1:40" s="39" customFormat="1" ht="60" customHeight="1" x14ac:dyDescent="0.25">
      <c r="A107" s="28">
        <v>105</v>
      </c>
      <c r="B107" s="43">
        <v>406</v>
      </c>
      <c r="C107" s="44" t="s">
        <v>502</v>
      </c>
      <c r="D107" s="43" t="s">
        <v>251</v>
      </c>
      <c r="E107" s="43" t="s">
        <v>251</v>
      </c>
      <c r="F107" s="45">
        <v>31432</v>
      </c>
      <c r="G107" s="30">
        <f t="shared" ca="1" si="7"/>
        <v>43018</v>
      </c>
      <c r="H107" s="31">
        <f t="shared" ca="1" si="8"/>
        <v>32</v>
      </c>
      <c r="I107" s="35" t="s">
        <v>503</v>
      </c>
      <c r="J107" s="40" t="s">
        <v>260</v>
      </c>
      <c r="K107" s="43">
        <v>4</v>
      </c>
      <c r="L107" s="33">
        <f t="shared" ca="1" si="6"/>
        <v>2.7452054794520548</v>
      </c>
      <c r="M107" s="45">
        <v>42016</v>
      </c>
      <c r="N107" s="45">
        <v>42196</v>
      </c>
      <c r="O107" s="44" t="s">
        <v>326</v>
      </c>
      <c r="P107" s="43">
        <v>3</v>
      </c>
      <c r="Q107" s="35" t="s">
        <v>478</v>
      </c>
      <c r="R107" s="35" t="s">
        <v>263</v>
      </c>
      <c r="S107" s="43">
        <v>43990</v>
      </c>
      <c r="T107" s="43">
        <v>42000</v>
      </c>
      <c r="U107" s="32" t="s">
        <v>304</v>
      </c>
      <c r="V107" s="35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7"/>
      <c r="AL107" s="38" t="e">
        <f t="shared" si="9"/>
        <v>#DIV/0!</v>
      </c>
      <c r="AM107" s="38" t="e">
        <f t="shared" si="10"/>
        <v>#DIV/0!</v>
      </c>
      <c r="AN107" s="38" t="e">
        <f t="shared" si="11"/>
        <v>#DIV/0!</v>
      </c>
    </row>
    <row r="108" spans="1:40" s="39" customFormat="1" ht="60" customHeight="1" x14ac:dyDescent="0.25">
      <c r="A108" s="28">
        <v>106</v>
      </c>
      <c r="B108" s="43">
        <v>407</v>
      </c>
      <c r="C108" s="44" t="s">
        <v>504</v>
      </c>
      <c r="D108" s="43" t="s">
        <v>251</v>
      </c>
      <c r="E108" s="43" t="s">
        <v>251</v>
      </c>
      <c r="F108" s="45">
        <v>31536</v>
      </c>
      <c r="G108" s="30">
        <f t="shared" ca="1" si="7"/>
        <v>43018</v>
      </c>
      <c r="H108" s="31">
        <f t="shared" ca="1" si="8"/>
        <v>31</v>
      </c>
      <c r="I108" s="35" t="s">
        <v>505</v>
      </c>
      <c r="J108" s="40" t="s">
        <v>356</v>
      </c>
      <c r="K108" s="43">
        <v>8</v>
      </c>
      <c r="L108" s="33">
        <f t="shared" ca="1" si="6"/>
        <v>2.7452054794520548</v>
      </c>
      <c r="M108" s="45">
        <v>42016</v>
      </c>
      <c r="N108" s="45">
        <v>42284</v>
      </c>
      <c r="O108" s="44" t="s">
        <v>326</v>
      </c>
      <c r="P108" s="43">
        <v>3</v>
      </c>
      <c r="Q108" s="35" t="s">
        <v>262</v>
      </c>
      <c r="R108" s="35" t="s">
        <v>280</v>
      </c>
      <c r="S108" s="43">
        <v>32109</v>
      </c>
      <c r="T108" s="43">
        <v>25000</v>
      </c>
      <c r="U108" s="32" t="s">
        <v>304</v>
      </c>
      <c r="V108" s="35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7"/>
      <c r="AL108" s="38" t="e">
        <f t="shared" si="9"/>
        <v>#DIV/0!</v>
      </c>
      <c r="AM108" s="38" t="e">
        <f t="shared" si="10"/>
        <v>#DIV/0!</v>
      </c>
      <c r="AN108" s="38" t="e">
        <f t="shared" si="11"/>
        <v>#DIV/0!</v>
      </c>
    </row>
    <row r="109" spans="1:40" s="39" customFormat="1" ht="60" customHeight="1" x14ac:dyDescent="0.25">
      <c r="A109" s="28">
        <v>107</v>
      </c>
      <c r="B109" s="43">
        <v>411</v>
      </c>
      <c r="C109" s="44" t="s">
        <v>114</v>
      </c>
      <c r="D109" s="43" t="s">
        <v>251</v>
      </c>
      <c r="E109" s="43" t="s">
        <v>258</v>
      </c>
      <c r="F109" s="45">
        <v>32599</v>
      </c>
      <c r="G109" s="30">
        <f t="shared" ca="1" si="7"/>
        <v>43018</v>
      </c>
      <c r="H109" s="31">
        <f t="shared" ca="1" si="8"/>
        <v>29</v>
      </c>
      <c r="I109" s="35" t="s">
        <v>498</v>
      </c>
      <c r="J109" s="40" t="s">
        <v>335</v>
      </c>
      <c r="K109" s="43">
        <v>6</v>
      </c>
      <c r="L109" s="33">
        <f t="shared" ca="1" si="6"/>
        <v>2.7643835616438355</v>
      </c>
      <c r="M109" s="45">
        <v>42009</v>
      </c>
      <c r="N109" s="45">
        <v>42222</v>
      </c>
      <c r="O109" s="44" t="s">
        <v>302</v>
      </c>
      <c r="P109" s="43">
        <v>2</v>
      </c>
      <c r="Q109" s="35" t="s">
        <v>331</v>
      </c>
      <c r="R109" s="35" t="s">
        <v>280</v>
      </c>
      <c r="S109" s="43">
        <v>23881</v>
      </c>
      <c r="T109" s="43">
        <v>26282</v>
      </c>
      <c r="U109" s="28" t="s">
        <v>256</v>
      </c>
      <c r="V109" s="35">
        <v>5</v>
      </c>
      <c r="W109" s="36">
        <v>5</v>
      </c>
      <c r="X109" s="36">
        <v>5</v>
      </c>
      <c r="Y109" s="36">
        <v>5</v>
      </c>
      <c r="Z109" s="36">
        <v>4</v>
      </c>
      <c r="AA109" s="36">
        <v>5</v>
      </c>
      <c r="AB109" s="36">
        <v>5</v>
      </c>
      <c r="AC109" s="36">
        <v>5</v>
      </c>
      <c r="AD109" s="36">
        <v>5</v>
      </c>
      <c r="AE109" s="36">
        <v>5</v>
      </c>
      <c r="AF109" s="36">
        <v>5</v>
      </c>
      <c r="AG109" s="36">
        <v>5</v>
      </c>
      <c r="AH109" s="36">
        <v>4</v>
      </c>
      <c r="AI109" s="36">
        <v>4</v>
      </c>
      <c r="AJ109" s="36">
        <v>1</v>
      </c>
      <c r="AK109" s="37">
        <v>1</v>
      </c>
      <c r="AL109" s="38">
        <f t="shared" si="9"/>
        <v>3.4</v>
      </c>
      <c r="AM109" s="38">
        <f t="shared" si="10"/>
        <v>4.5999999999999996</v>
      </c>
      <c r="AN109" s="38">
        <f t="shared" si="11"/>
        <v>5</v>
      </c>
    </row>
    <row r="110" spans="1:40" s="39" customFormat="1" ht="60" customHeight="1" x14ac:dyDescent="0.25">
      <c r="A110" s="28">
        <v>108</v>
      </c>
      <c r="B110" s="43">
        <v>413</v>
      </c>
      <c r="C110" s="44" t="s">
        <v>506</v>
      </c>
      <c r="D110" s="43" t="s">
        <v>251</v>
      </c>
      <c r="E110" s="43" t="s">
        <v>258</v>
      </c>
      <c r="F110" s="45">
        <v>33307</v>
      </c>
      <c r="G110" s="30">
        <f t="shared" ca="1" si="7"/>
        <v>43018</v>
      </c>
      <c r="H110" s="31">
        <f t="shared" ca="1" si="8"/>
        <v>27</v>
      </c>
      <c r="I110" s="35" t="s">
        <v>403</v>
      </c>
      <c r="J110" s="40" t="s">
        <v>408</v>
      </c>
      <c r="K110" s="43">
        <v>1.4</v>
      </c>
      <c r="L110" s="33">
        <f t="shared" ca="1" si="6"/>
        <v>2.7150684931506848</v>
      </c>
      <c r="M110" s="45">
        <v>42027</v>
      </c>
      <c r="N110" s="45">
        <v>42393</v>
      </c>
      <c r="O110" s="44" t="s">
        <v>426</v>
      </c>
      <c r="P110" s="43">
        <v>1</v>
      </c>
      <c r="Q110" s="35" t="s">
        <v>324</v>
      </c>
      <c r="R110" s="35" t="s">
        <v>507</v>
      </c>
      <c r="S110" s="43"/>
      <c r="T110" s="43">
        <v>18000</v>
      </c>
      <c r="U110" s="32" t="s">
        <v>304</v>
      </c>
      <c r="V110" s="35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7"/>
      <c r="AL110" s="38" t="e">
        <f t="shared" si="9"/>
        <v>#DIV/0!</v>
      </c>
      <c r="AM110" s="38" t="e">
        <f t="shared" si="10"/>
        <v>#DIV/0!</v>
      </c>
      <c r="AN110" s="38" t="e">
        <f t="shared" si="11"/>
        <v>#DIV/0!</v>
      </c>
    </row>
    <row r="111" spans="1:40" s="39" customFormat="1" ht="60" customHeight="1" x14ac:dyDescent="0.25">
      <c r="A111" s="28">
        <v>109</v>
      </c>
      <c r="B111" s="43">
        <v>415</v>
      </c>
      <c r="C111" s="44" t="s">
        <v>508</v>
      </c>
      <c r="D111" s="43" t="s">
        <v>251</v>
      </c>
      <c r="E111" s="43" t="s">
        <v>258</v>
      </c>
      <c r="F111" s="45">
        <v>32866</v>
      </c>
      <c r="G111" s="30">
        <f t="shared" ca="1" si="7"/>
        <v>43018</v>
      </c>
      <c r="H111" s="31">
        <f t="shared" ca="1" si="8"/>
        <v>28</v>
      </c>
      <c r="I111" s="35" t="s">
        <v>260</v>
      </c>
      <c r="J111" s="40" t="s">
        <v>260</v>
      </c>
      <c r="K111" s="43">
        <v>2</v>
      </c>
      <c r="L111" s="33">
        <f t="shared" ca="1" si="6"/>
        <v>2.7013698630136984</v>
      </c>
      <c r="M111" s="45">
        <v>42032</v>
      </c>
      <c r="N111" s="45">
        <v>42277</v>
      </c>
      <c r="O111" s="44" t="s">
        <v>357</v>
      </c>
      <c r="P111" s="43">
        <v>2</v>
      </c>
      <c r="Q111" s="35" t="s">
        <v>509</v>
      </c>
      <c r="R111" s="35" t="s">
        <v>507</v>
      </c>
      <c r="S111" s="43"/>
      <c r="T111" s="43">
        <v>25000</v>
      </c>
      <c r="U111" s="32" t="s">
        <v>304</v>
      </c>
      <c r="V111" s="35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7"/>
      <c r="AL111" s="38" t="e">
        <f t="shared" si="9"/>
        <v>#DIV/0!</v>
      </c>
      <c r="AM111" s="38" t="e">
        <f t="shared" si="10"/>
        <v>#DIV/0!</v>
      </c>
      <c r="AN111" s="38" t="e">
        <f t="shared" si="11"/>
        <v>#DIV/0!</v>
      </c>
    </row>
    <row r="112" spans="1:40" s="39" customFormat="1" ht="60" customHeight="1" x14ac:dyDescent="0.25">
      <c r="A112" s="28">
        <v>110</v>
      </c>
      <c r="B112" s="43">
        <v>416</v>
      </c>
      <c r="C112" s="44" t="s">
        <v>116</v>
      </c>
      <c r="D112" s="43" t="s">
        <v>251</v>
      </c>
      <c r="E112" s="43" t="s">
        <v>251</v>
      </c>
      <c r="F112" s="45">
        <v>27601</v>
      </c>
      <c r="G112" s="30">
        <f t="shared" ca="1" si="7"/>
        <v>43018</v>
      </c>
      <c r="H112" s="31">
        <f t="shared" ca="1" si="8"/>
        <v>42</v>
      </c>
      <c r="I112" s="35" t="s">
        <v>419</v>
      </c>
      <c r="J112" s="40" t="s">
        <v>335</v>
      </c>
      <c r="K112" s="43">
        <v>19</v>
      </c>
      <c r="L112" s="33">
        <f t="shared" ca="1" si="6"/>
        <v>2.6904109589041094</v>
      </c>
      <c r="M112" s="45">
        <v>42036</v>
      </c>
      <c r="N112" s="45">
        <v>42218</v>
      </c>
      <c r="O112" s="44" t="s">
        <v>510</v>
      </c>
      <c r="P112" s="43">
        <v>1</v>
      </c>
      <c r="Q112" s="35" t="s">
        <v>337</v>
      </c>
      <c r="R112" s="35" t="s">
        <v>292</v>
      </c>
      <c r="S112" s="43">
        <v>21398</v>
      </c>
      <c r="T112" s="43">
        <v>25623</v>
      </c>
      <c r="U112" s="32" t="s">
        <v>256</v>
      </c>
      <c r="V112" s="35">
        <v>4</v>
      </c>
      <c r="W112" s="36">
        <v>5</v>
      </c>
      <c r="X112" s="36">
        <v>5</v>
      </c>
      <c r="Y112" s="36">
        <v>5</v>
      </c>
      <c r="Z112" s="36">
        <v>4</v>
      </c>
      <c r="AA112" s="36">
        <v>5</v>
      </c>
      <c r="AB112" s="36">
        <v>5</v>
      </c>
      <c r="AC112" s="36">
        <v>5</v>
      </c>
      <c r="AD112" s="36">
        <v>5</v>
      </c>
      <c r="AE112" s="36">
        <v>5</v>
      </c>
      <c r="AF112" s="36">
        <v>5</v>
      </c>
      <c r="AG112" s="36">
        <v>4</v>
      </c>
      <c r="AH112" s="36"/>
      <c r="AI112" s="36">
        <v>4</v>
      </c>
      <c r="AJ112" s="36">
        <v>2</v>
      </c>
      <c r="AK112" s="37">
        <v>2</v>
      </c>
      <c r="AL112" s="38">
        <f t="shared" si="9"/>
        <v>3.4</v>
      </c>
      <c r="AM112" s="38">
        <f t="shared" si="10"/>
        <v>4.75</v>
      </c>
      <c r="AN112" s="38">
        <f t="shared" si="11"/>
        <v>5</v>
      </c>
    </row>
    <row r="113" spans="1:40" s="39" customFormat="1" ht="60" customHeight="1" x14ac:dyDescent="0.25">
      <c r="A113" s="28">
        <v>111</v>
      </c>
      <c r="B113" s="43">
        <v>417</v>
      </c>
      <c r="C113" s="44" t="s">
        <v>511</v>
      </c>
      <c r="D113" s="43" t="s">
        <v>251</v>
      </c>
      <c r="E113" s="43" t="s">
        <v>258</v>
      </c>
      <c r="F113" s="45">
        <v>32750</v>
      </c>
      <c r="G113" s="30">
        <f t="shared" ca="1" si="7"/>
        <v>43018</v>
      </c>
      <c r="H113" s="31">
        <f t="shared" ca="1" si="8"/>
        <v>28</v>
      </c>
      <c r="I113" s="35" t="s">
        <v>512</v>
      </c>
      <c r="J113" s="40" t="s">
        <v>335</v>
      </c>
      <c r="K113" s="43">
        <v>4</v>
      </c>
      <c r="L113" s="33">
        <f t="shared" ca="1" si="6"/>
        <v>2.6136986301369864</v>
      </c>
      <c r="M113" s="45">
        <v>42064</v>
      </c>
      <c r="N113" s="45">
        <v>42431</v>
      </c>
      <c r="O113" s="44" t="s">
        <v>513</v>
      </c>
      <c r="P113" s="43">
        <v>1</v>
      </c>
      <c r="Q113" s="35" t="s">
        <v>337</v>
      </c>
      <c r="R113" s="35" t="s">
        <v>292</v>
      </c>
      <c r="S113" s="43">
        <v>10491</v>
      </c>
      <c r="T113" s="43">
        <v>11000</v>
      </c>
      <c r="U113" s="32" t="s">
        <v>304</v>
      </c>
      <c r="V113" s="35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7"/>
      <c r="AL113" s="38" t="e">
        <f t="shared" si="9"/>
        <v>#DIV/0!</v>
      </c>
      <c r="AM113" s="38" t="e">
        <f t="shared" si="10"/>
        <v>#DIV/0!</v>
      </c>
      <c r="AN113" s="38" t="e">
        <f t="shared" si="11"/>
        <v>#DIV/0!</v>
      </c>
    </row>
    <row r="114" spans="1:40" s="39" customFormat="1" ht="60" customHeight="1" x14ac:dyDescent="0.25">
      <c r="A114" s="28">
        <v>112</v>
      </c>
      <c r="B114" s="43">
        <v>418</v>
      </c>
      <c r="C114" s="44" t="s">
        <v>514</v>
      </c>
      <c r="D114" s="43" t="s">
        <v>251</v>
      </c>
      <c r="E114" s="43" t="s">
        <v>258</v>
      </c>
      <c r="F114" s="45">
        <v>33184</v>
      </c>
      <c r="G114" s="30">
        <f t="shared" ca="1" si="7"/>
        <v>43018</v>
      </c>
      <c r="H114" s="31">
        <f t="shared" ca="1" si="8"/>
        <v>27</v>
      </c>
      <c r="I114" s="35" t="s">
        <v>403</v>
      </c>
      <c r="J114" s="40" t="s">
        <v>408</v>
      </c>
      <c r="K114" s="43">
        <v>1</v>
      </c>
      <c r="L114" s="33">
        <f t="shared" ca="1" si="6"/>
        <v>2.6767123287671235</v>
      </c>
      <c r="M114" s="45">
        <v>42041</v>
      </c>
      <c r="N114" s="45">
        <v>42223</v>
      </c>
      <c r="O114" s="44" t="s">
        <v>515</v>
      </c>
      <c r="P114" s="43">
        <v>2</v>
      </c>
      <c r="Q114" s="35" t="s">
        <v>317</v>
      </c>
      <c r="R114" s="35" t="s">
        <v>280</v>
      </c>
      <c r="S114" s="43">
        <v>17882</v>
      </c>
      <c r="T114" s="43">
        <v>16000</v>
      </c>
      <c r="U114" s="32" t="s">
        <v>256</v>
      </c>
      <c r="V114" s="35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7"/>
      <c r="AL114" s="38" t="e">
        <f t="shared" si="9"/>
        <v>#DIV/0!</v>
      </c>
      <c r="AM114" s="38" t="e">
        <f t="shared" si="10"/>
        <v>#DIV/0!</v>
      </c>
      <c r="AN114" s="38" t="e">
        <f t="shared" si="11"/>
        <v>#DIV/0!</v>
      </c>
    </row>
    <row r="115" spans="1:40" s="39" customFormat="1" ht="60" customHeight="1" x14ac:dyDescent="0.25">
      <c r="A115" s="28">
        <v>113</v>
      </c>
      <c r="B115" s="43">
        <v>419</v>
      </c>
      <c r="C115" s="44" t="s">
        <v>516</v>
      </c>
      <c r="D115" s="43" t="s">
        <v>257</v>
      </c>
      <c r="E115" s="43" t="s">
        <v>258</v>
      </c>
      <c r="F115" s="45">
        <v>32709</v>
      </c>
      <c r="G115" s="30">
        <f t="shared" ca="1" si="7"/>
        <v>43018</v>
      </c>
      <c r="H115" s="31">
        <f t="shared" ca="1" si="8"/>
        <v>28</v>
      </c>
      <c r="I115" s="35" t="s">
        <v>517</v>
      </c>
      <c r="J115" s="40" t="s">
        <v>518</v>
      </c>
      <c r="K115" s="43">
        <v>3</v>
      </c>
      <c r="L115" s="33">
        <f t="shared" ca="1" si="6"/>
        <v>2.6575342465753424</v>
      </c>
      <c r="M115" s="45">
        <v>42048</v>
      </c>
      <c r="N115" s="45">
        <v>42230</v>
      </c>
      <c r="O115" s="44" t="s">
        <v>266</v>
      </c>
      <c r="P115" s="43"/>
      <c r="Q115" s="35" t="s">
        <v>466</v>
      </c>
      <c r="R115" s="35" t="s">
        <v>507</v>
      </c>
      <c r="S115" s="43">
        <v>62000</v>
      </c>
      <c r="T115" s="43">
        <v>62000</v>
      </c>
      <c r="U115" s="32" t="s">
        <v>304</v>
      </c>
      <c r="V115" s="35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7"/>
      <c r="AL115" s="38" t="e">
        <f t="shared" si="9"/>
        <v>#DIV/0!</v>
      </c>
      <c r="AM115" s="38" t="e">
        <f t="shared" si="10"/>
        <v>#DIV/0!</v>
      </c>
      <c r="AN115" s="38" t="e">
        <f t="shared" si="11"/>
        <v>#DIV/0!</v>
      </c>
    </row>
    <row r="116" spans="1:40" s="39" customFormat="1" ht="60" customHeight="1" x14ac:dyDescent="0.25">
      <c r="A116" s="28">
        <v>114</v>
      </c>
      <c r="B116" s="43">
        <v>420</v>
      </c>
      <c r="C116" s="44" t="s">
        <v>519</v>
      </c>
      <c r="D116" s="43" t="s">
        <v>251</v>
      </c>
      <c r="E116" s="38" t="s">
        <v>258</v>
      </c>
      <c r="F116" s="48">
        <v>31828</v>
      </c>
      <c r="G116" s="30">
        <f t="shared" ca="1" si="7"/>
        <v>43018</v>
      </c>
      <c r="H116" s="31">
        <f t="shared" ca="1" si="8"/>
        <v>31</v>
      </c>
      <c r="I116" s="36" t="s">
        <v>520</v>
      </c>
      <c r="J116" s="40" t="s">
        <v>521</v>
      </c>
      <c r="K116" s="38">
        <v>4.0999999999999996</v>
      </c>
      <c r="L116" s="33">
        <f t="shared" ca="1" si="6"/>
        <v>2.6301369863013697</v>
      </c>
      <c r="M116" s="48">
        <v>42058</v>
      </c>
      <c r="N116" s="48">
        <v>42239</v>
      </c>
      <c r="O116" s="49" t="s">
        <v>357</v>
      </c>
      <c r="P116" s="43">
        <v>2</v>
      </c>
      <c r="Q116" s="36" t="s">
        <v>522</v>
      </c>
      <c r="R116" s="36" t="s">
        <v>507</v>
      </c>
      <c r="S116" s="43">
        <v>31509</v>
      </c>
      <c r="T116" s="43">
        <v>38000</v>
      </c>
      <c r="U116" s="32"/>
      <c r="V116" s="35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7"/>
      <c r="AL116" s="38" t="e">
        <f t="shared" si="9"/>
        <v>#DIV/0!</v>
      </c>
      <c r="AM116" s="38" t="e">
        <f t="shared" si="10"/>
        <v>#DIV/0!</v>
      </c>
      <c r="AN116" s="38" t="e">
        <f t="shared" si="11"/>
        <v>#DIV/0!</v>
      </c>
    </row>
    <row r="117" spans="1:40" s="39" customFormat="1" ht="60" customHeight="1" x14ac:dyDescent="0.25">
      <c r="A117" s="28">
        <v>115</v>
      </c>
      <c r="B117" s="43">
        <v>421</v>
      </c>
      <c r="C117" s="44" t="s">
        <v>118</v>
      </c>
      <c r="D117" s="43" t="s">
        <v>251</v>
      </c>
      <c r="E117" s="43" t="s">
        <v>258</v>
      </c>
      <c r="F117" s="45">
        <v>33574</v>
      </c>
      <c r="G117" s="30">
        <f t="shared" ca="1" si="7"/>
        <v>43018</v>
      </c>
      <c r="H117" s="31">
        <f t="shared" ca="1" si="8"/>
        <v>26</v>
      </c>
      <c r="I117" s="35" t="s">
        <v>373</v>
      </c>
      <c r="J117" s="40" t="s">
        <v>373</v>
      </c>
      <c r="K117" s="43">
        <v>3.4</v>
      </c>
      <c r="L117" s="33">
        <f t="shared" ca="1" si="6"/>
        <v>2.6273972602739728</v>
      </c>
      <c r="M117" s="45">
        <v>42059</v>
      </c>
      <c r="N117" s="45">
        <v>42241</v>
      </c>
      <c r="O117" s="44" t="s">
        <v>515</v>
      </c>
      <c r="P117" s="43">
        <v>2</v>
      </c>
      <c r="Q117" s="35" t="s">
        <v>317</v>
      </c>
      <c r="R117" s="35" t="s">
        <v>280</v>
      </c>
      <c r="S117" s="43">
        <v>25577</v>
      </c>
      <c r="T117" s="43">
        <v>28579</v>
      </c>
      <c r="U117" s="32" t="s">
        <v>256</v>
      </c>
      <c r="V117" s="35"/>
      <c r="W117" s="36">
        <v>4</v>
      </c>
      <c r="X117" s="36">
        <v>4</v>
      </c>
      <c r="Y117" s="36">
        <v>5</v>
      </c>
      <c r="Z117" s="36">
        <v>4</v>
      </c>
      <c r="AA117" s="36">
        <v>5</v>
      </c>
      <c r="AB117" s="36">
        <v>4</v>
      </c>
      <c r="AC117" s="36">
        <v>4</v>
      </c>
      <c r="AD117" s="36">
        <v>4</v>
      </c>
      <c r="AE117" s="36">
        <v>4</v>
      </c>
      <c r="AF117" s="36">
        <v>4</v>
      </c>
      <c r="AG117" s="36">
        <v>5</v>
      </c>
      <c r="AH117" s="36">
        <v>4</v>
      </c>
      <c r="AI117" s="36">
        <v>4</v>
      </c>
      <c r="AJ117" s="36">
        <v>3</v>
      </c>
      <c r="AK117" s="37">
        <v>2</v>
      </c>
      <c r="AL117" s="38">
        <f t="shared" si="9"/>
        <v>3.5</v>
      </c>
      <c r="AM117" s="38">
        <f t="shared" si="10"/>
        <v>4.2</v>
      </c>
      <c r="AN117" s="38">
        <f t="shared" si="11"/>
        <v>4</v>
      </c>
    </row>
    <row r="118" spans="1:40" s="39" customFormat="1" ht="60" customHeight="1" x14ac:dyDescent="0.25">
      <c r="A118" s="28">
        <v>116</v>
      </c>
      <c r="B118" s="43">
        <v>422</v>
      </c>
      <c r="C118" s="44" t="s">
        <v>523</v>
      </c>
      <c r="D118" s="43" t="s">
        <v>251</v>
      </c>
      <c r="E118" s="43" t="s">
        <v>251</v>
      </c>
      <c r="F118" s="45">
        <v>31552</v>
      </c>
      <c r="G118" s="30">
        <f t="shared" ca="1" si="7"/>
        <v>43018</v>
      </c>
      <c r="H118" s="31">
        <f t="shared" ca="1" si="8"/>
        <v>31</v>
      </c>
      <c r="I118" s="35" t="s">
        <v>419</v>
      </c>
      <c r="J118" s="40" t="s">
        <v>335</v>
      </c>
      <c r="K118" s="43">
        <v>6</v>
      </c>
      <c r="L118" s="33">
        <f t="shared" ca="1" si="6"/>
        <v>2.6136986301369864</v>
      </c>
      <c r="M118" s="45">
        <v>42064</v>
      </c>
      <c r="N118" s="45">
        <v>42431</v>
      </c>
      <c r="O118" s="44" t="s">
        <v>513</v>
      </c>
      <c r="P118" s="43">
        <v>1</v>
      </c>
      <c r="Q118" s="35" t="s">
        <v>337</v>
      </c>
      <c r="R118" s="35" t="s">
        <v>292</v>
      </c>
      <c r="S118" s="43">
        <v>10491</v>
      </c>
      <c r="T118" s="43">
        <v>11000</v>
      </c>
      <c r="U118" s="32" t="s">
        <v>304</v>
      </c>
      <c r="V118" s="35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7"/>
      <c r="AL118" s="38" t="e">
        <f t="shared" si="9"/>
        <v>#DIV/0!</v>
      </c>
      <c r="AM118" s="38" t="e">
        <f t="shared" si="10"/>
        <v>#DIV/0!</v>
      </c>
      <c r="AN118" s="38" t="e">
        <f t="shared" si="11"/>
        <v>#DIV/0!</v>
      </c>
    </row>
    <row r="119" spans="1:40" s="39" customFormat="1" ht="60" customHeight="1" x14ac:dyDescent="0.25">
      <c r="A119" s="28">
        <v>117</v>
      </c>
      <c r="B119" s="43">
        <v>423</v>
      </c>
      <c r="C119" s="44" t="s">
        <v>524</v>
      </c>
      <c r="D119" s="43" t="s">
        <v>257</v>
      </c>
      <c r="E119" s="43" t="s">
        <v>251</v>
      </c>
      <c r="F119" s="45">
        <v>31740</v>
      </c>
      <c r="G119" s="30">
        <f t="shared" ca="1" si="7"/>
        <v>43018</v>
      </c>
      <c r="H119" s="31">
        <f t="shared" ca="1" si="8"/>
        <v>31</v>
      </c>
      <c r="I119" s="35" t="s">
        <v>476</v>
      </c>
      <c r="J119" s="40" t="s">
        <v>260</v>
      </c>
      <c r="K119" s="43">
        <v>4</v>
      </c>
      <c r="L119" s="33">
        <f t="shared" ca="1" si="6"/>
        <v>2.5287671232876714</v>
      </c>
      <c r="M119" s="45">
        <v>42095</v>
      </c>
      <c r="N119" s="45">
        <v>42279</v>
      </c>
      <c r="O119" s="44" t="s">
        <v>326</v>
      </c>
      <c r="P119" s="43">
        <v>3</v>
      </c>
      <c r="Q119" s="35" t="s">
        <v>478</v>
      </c>
      <c r="R119" s="35" t="s">
        <v>507</v>
      </c>
      <c r="S119" s="43">
        <v>43990</v>
      </c>
      <c r="T119" s="43">
        <v>39000</v>
      </c>
      <c r="U119" s="32" t="s">
        <v>304</v>
      </c>
      <c r="V119" s="35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7"/>
      <c r="AL119" s="38" t="e">
        <f t="shared" si="9"/>
        <v>#DIV/0!</v>
      </c>
      <c r="AM119" s="38" t="e">
        <f t="shared" si="10"/>
        <v>#DIV/0!</v>
      </c>
      <c r="AN119" s="38" t="e">
        <f t="shared" si="11"/>
        <v>#DIV/0!</v>
      </c>
    </row>
    <row r="120" spans="1:40" s="39" customFormat="1" ht="60" customHeight="1" x14ac:dyDescent="0.25">
      <c r="A120" s="28">
        <v>118</v>
      </c>
      <c r="B120" s="43">
        <v>425</v>
      </c>
      <c r="C120" s="44" t="s">
        <v>120</v>
      </c>
      <c r="D120" s="43" t="s">
        <v>251</v>
      </c>
      <c r="E120" s="43" t="s">
        <v>258</v>
      </c>
      <c r="F120" s="45">
        <v>27583</v>
      </c>
      <c r="G120" s="30">
        <f t="shared" ca="1" si="7"/>
        <v>43018</v>
      </c>
      <c r="H120" s="31">
        <f t="shared" ca="1" si="8"/>
        <v>42</v>
      </c>
      <c r="I120" s="35" t="s">
        <v>285</v>
      </c>
      <c r="J120" s="40" t="s">
        <v>285</v>
      </c>
      <c r="K120" s="43">
        <v>0</v>
      </c>
      <c r="L120" s="33">
        <f t="shared" ca="1" si="6"/>
        <v>2.6136986301369864</v>
      </c>
      <c r="M120" s="45">
        <v>42064</v>
      </c>
      <c r="N120" s="45">
        <v>42248</v>
      </c>
      <c r="O120" s="44" t="s">
        <v>275</v>
      </c>
      <c r="P120" s="43">
        <v>1</v>
      </c>
      <c r="Q120" s="35" t="s">
        <v>294</v>
      </c>
      <c r="R120" s="35" t="s">
        <v>525</v>
      </c>
      <c r="S120" s="43">
        <v>10983</v>
      </c>
      <c r="T120" s="43">
        <v>13255</v>
      </c>
      <c r="U120" s="32" t="s">
        <v>304</v>
      </c>
      <c r="V120" s="35">
        <v>4</v>
      </c>
      <c r="W120" s="36">
        <v>4</v>
      </c>
      <c r="X120" s="36">
        <v>5</v>
      </c>
      <c r="Y120" s="36">
        <v>4</v>
      </c>
      <c r="Z120" s="36">
        <v>4</v>
      </c>
      <c r="AA120" s="36">
        <v>5</v>
      </c>
      <c r="AB120" s="36">
        <v>4</v>
      </c>
      <c r="AC120" s="36">
        <v>5</v>
      </c>
      <c r="AD120" s="36">
        <v>5</v>
      </c>
      <c r="AE120" s="36">
        <v>4</v>
      </c>
      <c r="AF120" s="36">
        <v>5</v>
      </c>
      <c r="AG120" s="36">
        <v>5</v>
      </c>
      <c r="AH120" s="36">
        <v>4</v>
      </c>
      <c r="AI120" s="36">
        <v>5</v>
      </c>
      <c r="AJ120" s="36"/>
      <c r="AK120" s="37"/>
      <c r="AL120" s="38">
        <f t="shared" si="9"/>
        <v>4.333333333333333</v>
      </c>
      <c r="AM120" s="38">
        <f t="shared" si="10"/>
        <v>4.2</v>
      </c>
      <c r="AN120" s="38">
        <f t="shared" si="11"/>
        <v>5</v>
      </c>
    </row>
    <row r="121" spans="1:40" s="39" customFormat="1" ht="60" customHeight="1" x14ac:dyDescent="0.25">
      <c r="A121" s="28">
        <v>119</v>
      </c>
      <c r="B121" s="43">
        <v>426</v>
      </c>
      <c r="C121" s="44" t="s">
        <v>526</v>
      </c>
      <c r="D121" s="43" t="s">
        <v>251</v>
      </c>
      <c r="E121" s="43" t="s">
        <v>251</v>
      </c>
      <c r="F121" s="45">
        <v>29312</v>
      </c>
      <c r="G121" s="30">
        <f t="shared" ca="1" si="7"/>
        <v>43018</v>
      </c>
      <c r="H121" s="31">
        <f t="shared" ca="1" si="8"/>
        <v>38</v>
      </c>
      <c r="I121" s="35" t="s">
        <v>527</v>
      </c>
      <c r="J121" s="40" t="s">
        <v>528</v>
      </c>
      <c r="K121" s="43">
        <v>14</v>
      </c>
      <c r="L121" s="33">
        <f t="shared" ca="1" si="6"/>
        <v>2.591780821917808</v>
      </c>
      <c r="M121" s="45">
        <v>42072</v>
      </c>
      <c r="N121" s="45">
        <v>42257</v>
      </c>
      <c r="O121" s="44" t="s">
        <v>343</v>
      </c>
      <c r="P121" s="43">
        <v>4</v>
      </c>
      <c r="Q121" s="35" t="s">
        <v>331</v>
      </c>
      <c r="R121" s="35" t="s">
        <v>525</v>
      </c>
      <c r="S121" s="43">
        <v>58334</v>
      </c>
      <c r="T121" s="43">
        <v>47321</v>
      </c>
      <c r="U121" s="32" t="s">
        <v>304</v>
      </c>
      <c r="V121" s="35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7"/>
      <c r="AL121" s="38" t="e">
        <f t="shared" si="9"/>
        <v>#DIV/0!</v>
      </c>
      <c r="AM121" s="38" t="e">
        <f t="shared" si="10"/>
        <v>#DIV/0!</v>
      </c>
      <c r="AN121" s="38" t="e">
        <f t="shared" si="11"/>
        <v>#DIV/0!</v>
      </c>
    </row>
    <row r="122" spans="1:40" s="39" customFormat="1" ht="60" customHeight="1" x14ac:dyDescent="0.25">
      <c r="A122" s="28">
        <v>120</v>
      </c>
      <c r="B122" s="43">
        <v>427</v>
      </c>
      <c r="C122" s="44" t="s">
        <v>529</v>
      </c>
      <c r="D122" s="43" t="s">
        <v>251</v>
      </c>
      <c r="E122" s="43" t="s">
        <v>258</v>
      </c>
      <c r="F122" s="45">
        <v>33604</v>
      </c>
      <c r="G122" s="30">
        <f t="shared" ca="1" si="7"/>
        <v>43018</v>
      </c>
      <c r="H122" s="31">
        <f t="shared" ca="1" si="8"/>
        <v>26</v>
      </c>
      <c r="I122" s="35" t="s">
        <v>530</v>
      </c>
      <c r="J122" s="40" t="s">
        <v>531</v>
      </c>
      <c r="K122" s="43">
        <v>0</v>
      </c>
      <c r="L122" s="33">
        <f t="shared" ca="1" si="6"/>
        <v>2.5890410958904111</v>
      </c>
      <c r="M122" s="45">
        <v>42073</v>
      </c>
      <c r="N122" s="45"/>
      <c r="O122" s="44" t="s">
        <v>426</v>
      </c>
      <c r="P122" s="43">
        <v>1</v>
      </c>
      <c r="Q122" s="35" t="s">
        <v>472</v>
      </c>
      <c r="R122" s="35" t="s">
        <v>280</v>
      </c>
      <c r="S122" s="43">
        <v>10000</v>
      </c>
      <c r="T122" s="43">
        <v>15000</v>
      </c>
      <c r="U122" s="32" t="s">
        <v>304</v>
      </c>
      <c r="V122" s="35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7"/>
      <c r="AL122" s="38" t="e">
        <f t="shared" si="9"/>
        <v>#DIV/0!</v>
      </c>
      <c r="AM122" s="38" t="e">
        <f t="shared" si="10"/>
        <v>#DIV/0!</v>
      </c>
      <c r="AN122" s="38" t="e">
        <f t="shared" si="11"/>
        <v>#DIV/0!</v>
      </c>
    </row>
    <row r="123" spans="1:40" s="39" customFormat="1" ht="60" customHeight="1" x14ac:dyDescent="0.25">
      <c r="A123" s="28">
        <v>121</v>
      </c>
      <c r="B123" s="43">
        <v>429</v>
      </c>
      <c r="C123" s="44" t="s">
        <v>532</v>
      </c>
      <c r="D123" s="43" t="s">
        <v>251</v>
      </c>
      <c r="E123" s="43" t="s">
        <v>258</v>
      </c>
      <c r="F123" s="45">
        <v>31762</v>
      </c>
      <c r="G123" s="30">
        <f t="shared" ca="1" si="7"/>
        <v>43018</v>
      </c>
      <c r="H123" s="31">
        <f t="shared" ca="1" si="8"/>
        <v>31</v>
      </c>
      <c r="I123" s="35" t="s">
        <v>358</v>
      </c>
      <c r="J123" s="40" t="s">
        <v>298</v>
      </c>
      <c r="K123" s="43">
        <v>5</v>
      </c>
      <c r="L123" s="33">
        <f t="shared" ca="1" si="6"/>
        <v>2.5534246575342467</v>
      </c>
      <c r="M123" s="45">
        <v>42086</v>
      </c>
      <c r="N123" s="45">
        <v>42271</v>
      </c>
      <c r="O123" s="44" t="s">
        <v>385</v>
      </c>
      <c r="P123" s="43"/>
      <c r="Q123" s="35" t="s">
        <v>472</v>
      </c>
      <c r="R123" s="35" t="s">
        <v>507</v>
      </c>
      <c r="S123" s="43">
        <v>22000</v>
      </c>
      <c r="T123" s="43">
        <v>22000</v>
      </c>
      <c r="U123" s="32" t="s">
        <v>304</v>
      </c>
      <c r="V123" s="35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7"/>
      <c r="AL123" s="38" t="e">
        <f t="shared" si="9"/>
        <v>#DIV/0!</v>
      </c>
      <c r="AM123" s="38" t="e">
        <f t="shared" si="10"/>
        <v>#DIV/0!</v>
      </c>
      <c r="AN123" s="38" t="e">
        <f t="shared" si="11"/>
        <v>#DIV/0!</v>
      </c>
    </row>
    <row r="124" spans="1:40" s="39" customFormat="1" ht="60" customHeight="1" x14ac:dyDescent="0.25">
      <c r="A124" s="28">
        <v>122</v>
      </c>
      <c r="B124" s="43">
        <v>430</v>
      </c>
      <c r="C124" s="44" t="s">
        <v>533</v>
      </c>
      <c r="D124" s="43" t="s">
        <v>251</v>
      </c>
      <c r="E124" s="43" t="s">
        <v>258</v>
      </c>
      <c r="F124" s="45">
        <v>35197</v>
      </c>
      <c r="G124" s="30">
        <f t="shared" ca="1" si="7"/>
        <v>43018</v>
      </c>
      <c r="H124" s="31">
        <f t="shared" ca="1" si="8"/>
        <v>21</v>
      </c>
      <c r="I124" s="35" t="s">
        <v>293</v>
      </c>
      <c r="J124" s="40" t="s">
        <v>268</v>
      </c>
      <c r="K124" s="43">
        <v>2</v>
      </c>
      <c r="L124" s="33">
        <f t="shared" ca="1" si="6"/>
        <v>2.5287671232876714</v>
      </c>
      <c r="M124" s="45">
        <v>42095</v>
      </c>
      <c r="N124" s="45">
        <v>42279</v>
      </c>
      <c r="O124" s="44" t="s">
        <v>275</v>
      </c>
      <c r="P124" s="43"/>
      <c r="Q124" s="35" t="s">
        <v>273</v>
      </c>
      <c r="R124" s="35" t="s">
        <v>507</v>
      </c>
      <c r="S124" s="43">
        <v>10000</v>
      </c>
      <c r="T124" s="43">
        <v>10000</v>
      </c>
      <c r="U124" s="32" t="s">
        <v>304</v>
      </c>
      <c r="V124" s="35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7"/>
      <c r="AL124" s="38" t="e">
        <f t="shared" si="9"/>
        <v>#DIV/0!</v>
      </c>
      <c r="AM124" s="38" t="e">
        <f t="shared" si="10"/>
        <v>#DIV/0!</v>
      </c>
      <c r="AN124" s="38" t="e">
        <f t="shared" si="11"/>
        <v>#DIV/0!</v>
      </c>
    </row>
    <row r="125" spans="1:40" s="39" customFormat="1" ht="60" customHeight="1" x14ac:dyDescent="0.25">
      <c r="A125" s="28">
        <v>123</v>
      </c>
      <c r="B125" s="43">
        <v>431</v>
      </c>
      <c r="C125" s="44" t="s">
        <v>122</v>
      </c>
      <c r="D125" s="43" t="s">
        <v>251</v>
      </c>
      <c r="E125" s="43" t="s">
        <v>251</v>
      </c>
      <c r="F125" s="45">
        <v>29027</v>
      </c>
      <c r="G125" s="30">
        <f t="shared" ca="1" si="7"/>
        <v>43018</v>
      </c>
      <c r="H125" s="31">
        <f t="shared" ca="1" si="8"/>
        <v>38</v>
      </c>
      <c r="I125" s="35" t="s">
        <v>293</v>
      </c>
      <c r="J125" s="40" t="s">
        <v>268</v>
      </c>
      <c r="K125" s="43">
        <v>4</v>
      </c>
      <c r="L125" s="33">
        <f t="shared" ca="1" si="6"/>
        <v>2.5287671232876714</v>
      </c>
      <c r="M125" s="45">
        <v>42095</v>
      </c>
      <c r="N125" s="45">
        <v>42279</v>
      </c>
      <c r="O125" s="44" t="s">
        <v>272</v>
      </c>
      <c r="P125" s="43">
        <v>1</v>
      </c>
      <c r="Q125" s="35" t="s">
        <v>273</v>
      </c>
      <c r="R125" s="35" t="s">
        <v>507</v>
      </c>
      <c r="S125" s="43">
        <v>15087</v>
      </c>
      <c r="T125" s="43">
        <v>15087</v>
      </c>
      <c r="U125" s="32" t="s">
        <v>256</v>
      </c>
      <c r="V125" s="35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7"/>
      <c r="AL125" s="38" t="e">
        <f t="shared" si="9"/>
        <v>#DIV/0!</v>
      </c>
      <c r="AM125" s="38" t="e">
        <f t="shared" si="10"/>
        <v>#DIV/0!</v>
      </c>
      <c r="AN125" s="38" t="e">
        <f t="shared" si="11"/>
        <v>#DIV/0!</v>
      </c>
    </row>
    <row r="126" spans="1:40" s="39" customFormat="1" ht="60" customHeight="1" x14ac:dyDescent="0.25">
      <c r="A126" s="28">
        <v>124</v>
      </c>
      <c r="B126" s="43">
        <v>432</v>
      </c>
      <c r="C126" s="44" t="s">
        <v>124</v>
      </c>
      <c r="D126" s="43" t="s">
        <v>251</v>
      </c>
      <c r="E126" s="43" t="s">
        <v>251</v>
      </c>
      <c r="F126" s="45">
        <v>29356</v>
      </c>
      <c r="G126" s="30">
        <f t="shared" ca="1" si="7"/>
        <v>43018</v>
      </c>
      <c r="H126" s="31">
        <f t="shared" ca="1" si="8"/>
        <v>37</v>
      </c>
      <c r="I126" s="35" t="s">
        <v>271</v>
      </c>
      <c r="J126" s="40" t="s">
        <v>534</v>
      </c>
      <c r="K126" s="43">
        <v>5</v>
      </c>
      <c r="L126" s="33">
        <f t="shared" ca="1" si="6"/>
        <v>2.5287671232876714</v>
      </c>
      <c r="M126" s="45">
        <v>42095</v>
      </c>
      <c r="N126" s="45">
        <v>42279</v>
      </c>
      <c r="O126" s="44" t="s">
        <v>272</v>
      </c>
      <c r="P126" s="43">
        <v>1</v>
      </c>
      <c r="Q126" s="35" t="s">
        <v>273</v>
      </c>
      <c r="R126" s="35" t="s">
        <v>507</v>
      </c>
      <c r="S126" s="43">
        <v>15087</v>
      </c>
      <c r="T126" s="43">
        <v>15087</v>
      </c>
      <c r="U126" s="32" t="s">
        <v>256</v>
      </c>
      <c r="V126" s="35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7"/>
      <c r="AL126" s="38" t="e">
        <f t="shared" si="9"/>
        <v>#DIV/0!</v>
      </c>
      <c r="AM126" s="38" t="e">
        <f t="shared" si="10"/>
        <v>#DIV/0!</v>
      </c>
      <c r="AN126" s="38" t="e">
        <f t="shared" si="11"/>
        <v>#DIV/0!</v>
      </c>
    </row>
    <row r="127" spans="1:40" s="39" customFormat="1" ht="60" customHeight="1" x14ac:dyDescent="0.25">
      <c r="A127" s="28">
        <v>125</v>
      </c>
      <c r="B127" s="43">
        <v>433</v>
      </c>
      <c r="C127" s="44" t="s">
        <v>535</v>
      </c>
      <c r="D127" s="43" t="s">
        <v>251</v>
      </c>
      <c r="E127" s="43" t="s">
        <v>251</v>
      </c>
      <c r="F127" s="45">
        <v>32440</v>
      </c>
      <c r="G127" s="30">
        <f t="shared" ca="1" si="7"/>
        <v>43018</v>
      </c>
      <c r="H127" s="31">
        <f t="shared" ca="1" si="8"/>
        <v>29</v>
      </c>
      <c r="I127" s="35" t="s">
        <v>536</v>
      </c>
      <c r="J127" s="40" t="s">
        <v>260</v>
      </c>
      <c r="K127" s="43">
        <v>1.6</v>
      </c>
      <c r="L127" s="33">
        <f t="shared" ca="1" si="6"/>
        <v>2.495890410958904</v>
      </c>
      <c r="M127" s="45">
        <v>42107</v>
      </c>
      <c r="N127" s="45">
        <v>42291</v>
      </c>
      <c r="O127" s="44" t="s">
        <v>385</v>
      </c>
      <c r="P127" s="43">
        <v>2</v>
      </c>
      <c r="Q127" s="35" t="s">
        <v>472</v>
      </c>
      <c r="R127" s="35" t="s">
        <v>537</v>
      </c>
      <c r="S127" s="43">
        <v>15000</v>
      </c>
      <c r="T127" s="43">
        <v>15000</v>
      </c>
      <c r="U127" s="32" t="s">
        <v>304</v>
      </c>
      <c r="V127" s="35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7"/>
      <c r="AL127" s="38" t="e">
        <f t="shared" si="9"/>
        <v>#DIV/0!</v>
      </c>
      <c r="AM127" s="38" t="e">
        <f t="shared" si="10"/>
        <v>#DIV/0!</v>
      </c>
      <c r="AN127" s="38" t="e">
        <f t="shared" si="11"/>
        <v>#DIV/0!</v>
      </c>
    </row>
    <row r="128" spans="1:40" s="39" customFormat="1" ht="60" customHeight="1" x14ac:dyDescent="0.25">
      <c r="A128" s="28">
        <v>126</v>
      </c>
      <c r="B128" s="43">
        <v>434</v>
      </c>
      <c r="C128" s="44" t="s">
        <v>538</v>
      </c>
      <c r="D128" s="43" t="s">
        <v>251</v>
      </c>
      <c r="E128" s="43" t="s">
        <v>258</v>
      </c>
      <c r="F128" s="45">
        <v>32073</v>
      </c>
      <c r="G128" s="30">
        <f t="shared" ca="1" si="7"/>
        <v>43018</v>
      </c>
      <c r="H128" s="31">
        <f t="shared" ca="1" si="8"/>
        <v>30</v>
      </c>
      <c r="I128" s="35" t="s">
        <v>276</v>
      </c>
      <c r="J128" s="40" t="s">
        <v>539</v>
      </c>
      <c r="K128" s="43">
        <v>2.5</v>
      </c>
      <c r="L128" s="33">
        <f t="shared" ca="1" si="6"/>
        <v>2.495890410958904</v>
      </c>
      <c r="M128" s="45">
        <v>42107</v>
      </c>
      <c r="N128" s="45">
        <v>42291</v>
      </c>
      <c r="O128" s="50" t="s">
        <v>385</v>
      </c>
      <c r="P128" s="43"/>
      <c r="Q128" s="35" t="s">
        <v>294</v>
      </c>
      <c r="R128" s="35" t="s">
        <v>540</v>
      </c>
      <c r="S128" s="43">
        <v>14000</v>
      </c>
      <c r="T128" s="43">
        <v>14000</v>
      </c>
      <c r="U128" s="32" t="s">
        <v>304</v>
      </c>
      <c r="V128" s="35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7"/>
      <c r="AL128" s="38" t="e">
        <f t="shared" si="9"/>
        <v>#DIV/0!</v>
      </c>
      <c r="AM128" s="38" t="e">
        <f t="shared" si="10"/>
        <v>#DIV/0!</v>
      </c>
      <c r="AN128" s="38" t="e">
        <f t="shared" si="11"/>
        <v>#DIV/0!</v>
      </c>
    </row>
    <row r="129" spans="1:40" s="39" customFormat="1" ht="60" customHeight="1" x14ac:dyDescent="0.25">
      <c r="A129" s="28">
        <v>127</v>
      </c>
      <c r="B129" s="43">
        <v>435</v>
      </c>
      <c r="C129" s="44" t="s">
        <v>541</v>
      </c>
      <c r="D129" s="43" t="s">
        <v>251</v>
      </c>
      <c r="E129" s="43" t="s">
        <v>251</v>
      </c>
      <c r="F129" s="45">
        <v>30662</v>
      </c>
      <c r="G129" s="30">
        <f t="shared" ca="1" si="7"/>
        <v>43018</v>
      </c>
      <c r="H129" s="31">
        <f t="shared" ca="1" si="8"/>
        <v>34</v>
      </c>
      <c r="I129" s="35" t="s">
        <v>542</v>
      </c>
      <c r="J129" s="40" t="s">
        <v>530</v>
      </c>
      <c r="K129" s="43">
        <v>5.7</v>
      </c>
      <c r="L129" s="33">
        <f t="shared" ca="1" si="6"/>
        <v>2.4657534246575343</v>
      </c>
      <c r="M129" s="45">
        <v>42118</v>
      </c>
      <c r="N129" s="45">
        <v>42336</v>
      </c>
      <c r="O129" s="44" t="s">
        <v>326</v>
      </c>
      <c r="P129" s="43">
        <v>3</v>
      </c>
      <c r="Q129" s="35" t="s">
        <v>331</v>
      </c>
      <c r="R129" s="35" t="s">
        <v>540</v>
      </c>
      <c r="S129" s="43">
        <v>38471</v>
      </c>
      <c r="T129" s="43">
        <v>38471</v>
      </c>
      <c r="U129" s="32" t="s">
        <v>304</v>
      </c>
      <c r="V129" s="35">
        <v>5</v>
      </c>
      <c r="W129" s="36">
        <v>5</v>
      </c>
      <c r="X129" s="36">
        <v>4</v>
      </c>
      <c r="Y129" s="36">
        <v>5</v>
      </c>
      <c r="Z129" s="36">
        <v>1</v>
      </c>
      <c r="AA129" s="36">
        <v>5</v>
      </c>
      <c r="AB129" s="36">
        <v>4</v>
      </c>
      <c r="AC129" s="36">
        <v>4</v>
      </c>
      <c r="AD129" s="36">
        <v>4</v>
      </c>
      <c r="AE129" s="36">
        <v>4</v>
      </c>
      <c r="AF129" s="36">
        <v>5</v>
      </c>
      <c r="AG129" s="36">
        <v>4</v>
      </c>
      <c r="AH129" s="36">
        <v>4</v>
      </c>
      <c r="AI129" s="36">
        <v>5</v>
      </c>
      <c r="AJ129" s="36">
        <v>2</v>
      </c>
      <c r="AK129" s="37">
        <v>1</v>
      </c>
      <c r="AL129" s="38">
        <f t="shared" si="9"/>
        <v>3.4</v>
      </c>
      <c r="AM129" s="38">
        <f t="shared" si="10"/>
        <v>3.6</v>
      </c>
      <c r="AN129" s="38">
        <f t="shared" si="11"/>
        <v>4.333333333333333</v>
      </c>
    </row>
    <row r="130" spans="1:40" s="39" customFormat="1" ht="60" customHeight="1" x14ac:dyDescent="0.25">
      <c r="A130" s="28">
        <v>128</v>
      </c>
      <c r="B130" s="43">
        <v>436</v>
      </c>
      <c r="C130" s="44" t="s">
        <v>543</v>
      </c>
      <c r="D130" s="43" t="s">
        <v>251</v>
      </c>
      <c r="E130" s="43" t="s">
        <v>251</v>
      </c>
      <c r="F130" s="45">
        <v>29952</v>
      </c>
      <c r="G130" s="30">
        <f t="shared" ca="1" si="7"/>
        <v>43018</v>
      </c>
      <c r="H130" s="31">
        <f t="shared" ca="1" si="8"/>
        <v>36</v>
      </c>
      <c r="I130" s="35" t="s">
        <v>544</v>
      </c>
      <c r="J130" s="40" t="s">
        <v>379</v>
      </c>
      <c r="K130" s="43">
        <v>9</v>
      </c>
      <c r="L130" s="33">
        <f t="shared" ca="1" si="6"/>
        <v>2.4219178082191779</v>
      </c>
      <c r="M130" s="45">
        <v>42134</v>
      </c>
      <c r="N130" s="45">
        <v>42319</v>
      </c>
      <c r="O130" s="44" t="s">
        <v>343</v>
      </c>
      <c r="P130" s="43">
        <v>4</v>
      </c>
      <c r="Q130" s="35" t="s">
        <v>545</v>
      </c>
      <c r="R130" s="35" t="s">
        <v>280</v>
      </c>
      <c r="S130" s="43">
        <v>55828</v>
      </c>
      <c r="T130" s="43">
        <v>55828</v>
      </c>
      <c r="U130" s="28" t="s">
        <v>304</v>
      </c>
      <c r="V130" s="35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7"/>
      <c r="AL130" s="38" t="e">
        <f t="shared" si="9"/>
        <v>#DIV/0!</v>
      </c>
      <c r="AM130" s="38" t="e">
        <f t="shared" si="10"/>
        <v>#DIV/0!</v>
      </c>
      <c r="AN130" s="38" t="e">
        <f t="shared" si="11"/>
        <v>#DIV/0!</v>
      </c>
    </row>
    <row r="131" spans="1:40" s="39" customFormat="1" ht="60" customHeight="1" x14ac:dyDescent="0.25">
      <c r="A131" s="28">
        <v>129</v>
      </c>
      <c r="B131" s="43">
        <v>437</v>
      </c>
      <c r="C131" s="44" t="s">
        <v>546</v>
      </c>
      <c r="D131" s="43" t="s">
        <v>251</v>
      </c>
      <c r="E131" s="43" t="s">
        <v>258</v>
      </c>
      <c r="F131" s="45">
        <v>33892</v>
      </c>
      <c r="G131" s="30">
        <f t="shared" ca="1" si="7"/>
        <v>43018</v>
      </c>
      <c r="H131" s="31">
        <f t="shared" ca="1" si="8"/>
        <v>25</v>
      </c>
      <c r="I131" s="35" t="s">
        <v>547</v>
      </c>
      <c r="J131" s="40" t="s">
        <v>548</v>
      </c>
      <c r="K131" s="43">
        <v>0</v>
      </c>
      <c r="L131" s="33">
        <f t="shared" ref="L131:L194" ca="1" si="12">(G131-M131)/365</f>
        <v>2.3780821917808219</v>
      </c>
      <c r="M131" s="45">
        <v>42150</v>
      </c>
      <c r="N131" s="45">
        <v>42515</v>
      </c>
      <c r="O131" s="44" t="s">
        <v>424</v>
      </c>
      <c r="P131" s="43">
        <v>2</v>
      </c>
      <c r="Q131" s="35" t="s">
        <v>324</v>
      </c>
      <c r="R131" s="35" t="s">
        <v>280</v>
      </c>
      <c r="S131" s="43">
        <v>18000</v>
      </c>
      <c r="T131" s="43">
        <v>18000</v>
      </c>
      <c r="U131" s="32" t="s">
        <v>256</v>
      </c>
      <c r="V131" s="35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7"/>
      <c r="AL131" s="38" t="e">
        <f t="shared" si="9"/>
        <v>#DIV/0!</v>
      </c>
      <c r="AM131" s="38" t="e">
        <f t="shared" si="10"/>
        <v>#DIV/0!</v>
      </c>
      <c r="AN131" s="38" t="e">
        <f t="shared" si="11"/>
        <v>#DIV/0!</v>
      </c>
    </row>
    <row r="132" spans="1:40" s="39" customFormat="1" ht="60" customHeight="1" x14ac:dyDescent="0.25">
      <c r="A132" s="28">
        <v>130</v>
      </c>
      <c r="B132" s="43">
        <v>438</v>
      </c>
      <c r="C132" s="44" t="s">
        <v>549</v>
      </c>
      <c r="D132" s="43" t="s">
        <v>251</v>
      </c>
      <c r="E132" s="43" t="s">
        <v>258</v>
      </c>
      <c r="F132" s="45">
        <v>33153</v>
      </c>
      <c r="G132" s="30">
        <f t="shared" ref="G132:G196" ca="1" si="13">TODAY()</f>
        <v>43018</v>
      </c>
      <c r="H132" s="31">
        <f t="shared" ref="H132:H165" ca="1" si="14">ROUND((G132-F132)/365,0)</f>
        <v>27</v>
      </c>
      <c r="I132" s="35" t="s">
        <v>547</v>
      </c>
      <c r="J132" s="40" t="s">
        <v>548</v>
      </c>
      <c r="K132" s="43">
        <v>0</v>
      </c>
      <c r="L132" s="33">
        <f t="shared" ca="1" si="12"/>
        <v>2.3780821917808219</v>
      </c>
      <c r="M132" s="45">
        <v>42150</v>
      </c>
      <c r="N132" s="45">
        <v>42515</v>
      </c>
      <c r="O132" s="44" t="s">
        <v>424</v>
      </c>
      <c r="P132" s="43">
        <v>2</v>
      </c>
      <c r="Q132" s="35" t="s">
        <v>324</v>
      </c>
      <c r="R132" s="35" t="s">
        <v>280</v>
      </c>
      <c r="S132" s="43">
        <v>17000</v>
      </c>
      <c r="T132" s="43">
        <v>17000</v>
      </c>
      <c r="U132" s="32" t="s">
        <v>256</v>
      </c>
      <c r="V132" s="35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7"/>
      <c r="AL132" s="38" t="e">
        <f t="shared" ref="AL132:AL195" si="15">AVERAGE(V132,W132,AG132,AJ132,AK132)</f>
        <v>#DIV/0!</v>
      </c>
      <c r="AM132" s="38" t="e">
        <f t="shared" ref="AM132:AM195" si="16">AVERAGE(X132,Y132,Z132,AE132,AH132)</f>
        <v>#DIV/0!</v>
      </c>
      <c r="AN132" s="38" t="e">
        <f t="shared" ref="AN132:AN195" si="17">AVERAGE(AC132,AD132,AF132)</f>
        <v>#DIV/0!</v>
      </c>
    </row>
    <row r="133" spans="1:40" s="39" customFormat="1" ht="60" customHeight="1" x14ac:dyDescent="0.25">
      <c r="A133" s="28">
        <v>131</v>
      </c>
      <c r="B133" s="43">
        <v>439</v>
      </c>
      <c r="C133" s="44" t="s">
        <v>126</v>
      </c>
      <c r="D133" s="43" t="s">
        <v>251</v>
      </c>
      <c r="E133" s="43" t="s">
        <v>258</v>
      </c>
      <c r="F133" s="45">
        <v>31794</v>
      </c>
      <c r="G133" s="30">
        <f t="shared" ca="1" si="13"/>
        <v>43018</v>
      </c>
      <c r="H133" s="31">
        <f t="shared" ca="1" si="14"/>
        <v>31</v>
      </c>
      <c r="I133" s="35" t="s">
        <v>547</v>
      </c>
      <c r="J133" s="40" t="s">
        <v>548</v>
      </c>
      <c r="K133" s="43">
        <v>0</v>
      </c>
      <c r="L133" s="33">
        <f t="shared" ca="1" si="12"/>
        <v>2.3780821917808219</v>
      </c>
      <c r="M133" s="45">
        <v>42150</v>
      </c>
      <c r="N133" s="45">
        <v>42515</v>
      </c>
      <c r="O133" s="44" t="s">
        <v>424</v>
      </c>
      <c r="P133" s="43">
        <v>2</v>
      </c>
      <c r="Q133" s="35" t="s">
        <v>324</v>
      </c>
      <c r="R133" s="35" t="s">
        <v>280</v>
      </c>
      <c r="S133" s="43">
        <v>19798</v>
      </c>
      <c r="T133" s="43">
        <v>19798</v>
      </c>
      <c r="U133" s="32" t="s">
        <v>256</v>
      </c>
      <c r="V133" s="35">
        <v>3</v>
      </c>
      <c r="W133" s="35">
        <v>3</v>
      </c>
      <c r="X133" s="35">
        <v>3</v>
      </c>
      <c r="Y133" s="35">
        <v>3</v>
      </c>
      <c r="Z133" s="35">
        <v>3</v>
      </c>
      <c r="AA133" s="35">
        <v>3</v>
      </c>
      <c r="AB133" s="35">
        <v>3</v>
      </c>
      <c r="AC133" s="35">
        <v>3</v>
      </c>
      <c r="AD133" s="35">
        <v>3</v>
      </c>
      <c r="AE133" s="35">
        <v>3</v>
      </c>
      <c r="AF133" s="35">
        <v>3</v>
      </c>
      <c r="AG133" s="35">
        <v>3</v>
      </c>
      <c r="AH133" s="35">
        <v>3</v>
      </c>
      <c r="AI133" s="35">
        <v>3</v>
      </c>
      <c r="AJ133" s="35">
        <v>3</v>
      </c>
      <c r="AK133" s="51">
        <v>3</v>
      </c>
      <c r="AL133" s="38">
        <f t="shared" si="15"/>
        <v>3</v>
      </c>
      <c r="AM133" s="38">
        <f t="shared" si="16"/>
        <v>3</v>
      </c>
      <c r="AN133" s="38">
        <f t="shared" si="17"/>
        <v>3</v>
      </c>
    </row>
    <row r="134" spans="1:40" s="39" customFormat="1" ht="60" customHeight="1" x14ac:dyDescent="0.25">
      <c r="A134" s="28">
        <v>132</v>
      </c>
      <c r="B134" s="43">
        <v>440</v>
      </c>
      <c r="C134" s="44" t="s">
        <v>128</v>
      </c>
      <c r="D134" s="43" t="s">
        <v>251</v>
      </c>
      <c r="E134" s="43" t="s">
        <v>251</v>
      </c>
      <c r="F134" s="45">
        <v>29386</v>
      </c>
      <c r="G134" s="30">
        <f t="shared" ca="1" si="13"/>
        <v>43018</v>
      </c>
      <c r="H134" s="31">
        <f t="shared" ca="1" si="14"/>
        <v>37</v>
      </c>
      <c r="I134" s="35" t="s">
        <v>285</v>
      </c>
      <c r="J134" s="40" t="s">
        <v>285</v>
      </c>
      <c r="K134" s="43">
        <v>0</v>
      </c>
      <c r="L134" s="33">
        <f t="shared" ca="1" si="12"/>
        <v>2.3698630136986303</v>
      </c>
      <c r="M134" s="45">
        <v>42153</v>
      </c>
      <c r="N134" s="45">
        <v>42518</v>
      </c>
      <c r="O134" s="44" t="s">
        <v>550</v>
      </c>
      <c r="P134" s="43">
        <v>1</v>
      </c>
      <c r="Q134" s="35" t="s">
        <v>294</v>
      </c>
      <c r="R134" s="35" t="s">
        <v>280</v>
      </c>
      <c r="S134" s="43">
        <v>12257</v>
      </c>
      <c r="T134" s="43">
        <v>12257</v>
      </c>
      <c r="U134" s="32" t="s">
        <v>256</v>
      </c>
      <c r="V134" s="35">
        <v>4</v>
      </c>
      <c r="W134" s="36">
        <v>4</v>
      </c>
      <c r="X134" s="36">
        <v>4</v>
      </c>
      <c r="Y134" s="36">
        <v>5</v>
      </c>
      <c r="Z134" s="36">
        <v>5</v>
      </c>
      <c r="AA134" s="36">
        <v>4</v>
      </c>
      <c r="AB134" s="36">
        <v>4</v>
      </c>
      <c r="AC134" s="36">
        <v>5</v>
      </c>
      <c r="AD134" s="36">
        <v>4</v>
      </c>
      <c r="AE134" s="36">
        <v>4</v>
      </c>
      <c r="AF134" s="36">
        <v>4</v>
      </c>
      <c r="AG134" s="36">
        <v>4</v>
      </c>
      <c r="AH134" s="36">
        <v>5</v>
      </c>
      <c r="AI134" s="36">
        <v>4</v>
      </c>
      <c r="AJ134" s="36">
        <v>1</v>
      </c>
      <c r="AK134" s="37">
        <v>2</v>
      </c>
      <c r="AL134" s="38">
        <f t="shared" si="15"/>
        <v>3</v>
      </c>
      <c r="AM134" s="38">
        <f t="shared" si="16"/>
        <v>4.5999999999999996</v>
      </c>
      <c r="AN134" s="38">
        <f t="shared" si="17"/>
        <v>4.333333333333333</v>
      </c>
    </row>
    <row r="135" spans="1:40" s="39" customFormat="1" ht="60" customHeight="1" x14ac:dyDescent="0.25">
      <c r="A135" s="28">
        <v>133</v>
      </c>
      <c r="B135" s="43">
        <v>441</v>
      </c>
      <c r="C135" s="44" t="s">
        <v>551</v>
      </c>
      <c r="D135" s="43" t="s">
        <v>251</v>
      </c>
      <c r="E135" s="43" t="s">
        <v>251</v>
      </c>
      <c r="F135" s="45">
        <v>30197</v>
      </c>
      <c r="G135" s="30">
        <f t="shared" ca="1" si="13"/>
        <v>43018</v>
      </c>
      <c r="H135" s="31">
        <f t="shared" ca="1" si="14"/>
        <v>35</v>
      </c>
      <c r="I135" s="35" t="s">
        <v>403</v>
      </c>
      <c r="J135" s="40" t="s">
        <v>408</v>
      </c>
      <c r="K135" s="43">
        <v>8</v>
      </c>
      <c r="L135" s="33">
        <f t="shared" ca="1" si="12"/>
        <v>2.3616438356164382</v>
      </c>
      <c r="M135" s="45">
        <v>42156</v>
      </c>
      <c r="N135" s="45">
        <v>42339</v>
      </c>
      <c r="O135" s="44" t="s">
        <v>343</v>
      </c>
      <c r="P135" s="43">
        <v>4</v>
      </c>
      <c r="Q135" s="35" t="s">
        <v>365</v>
      </c>
      <c r="R135" s="35" t="s">
        <v>280</v>
      </c>
      <c r="S135" s="43">
        <v>80000</v>
      </c>
      <c r="T135" s="43">
        <v>80000</v>
      </c>
      <c r="U135" s="32" t="s">
        <v>304</v>
      </c>
      <c r="V135" s="35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7"/>
      <c r="AL135" s="38" t="e">
        <f t="shared" si="15"/>
        <v>#DIV/0!</v>
      </c>
      <c r="AM135" s="38" t="e">
        <f t="shared" si="16"/>
        <v>#DIV/0!</v>
      </c>
      <c r="AN135" s="38" t="e">
        <f t="shared" si="17"/>
        <v>#DIV/0!</v>
      </c>
    </row>
    <row r="136" spans="1:40" s="39" customFormat="1" ht="60" customHeight="1" x14ac:dyDescent="0.25">
      <c r="A136" s="28">
        <v>134</v>
      </c>
      <c r="B136" s="43">
        <v>442</v>
      </c>
      <c r="C136" s="44" t="s">
        <v>130</v>
      </c>
      <c r="D136" s="43" t="s">
        <v>251</v>
      </c>
      <c r="E136" s="43" t="s">
        <v>258</v>
      </c>
      <c r="F136" s="45">
        <v>33133</v>
      </c>
      <c r="G136" s="30">
        <f t="shared" ca="1" si="13"/>
        <v>43018</v>
      </c>
      <c r="H136" s="31">
        <f t="shared" ca="1" si="14"/>
        <v>27</v>
      </c>
      <c r="I136" s="35" t="s">
        <v>547</v>
      </c>
      <c r="J136" s="40" t="s">
        <v>548</v>
      </c>
      <c r="K136" s="43">
        <v>0</v>
      </c>
      <c r="L136" s="33">
        <f t="shared" ca="1" si="12"/>
        <v>2.3260273972602739</v>
      </c>
      <c r="M136" s="45">
        <v>42169</v>
      </c>
      <c r="N136" s="45">
        <v>42534</v>
      </c>
      <c r="O136" s="44" t="s">
        <v>424</v>
      </c>
      <c r="P136" s="43">
        <v>2</v>
      </c>
      <c r="Q136" s="35" t="s">
        <v>317</v>
      </c>
      <c r="R136" s="35" t="s">
        <v>280</v>
      </c>
      <c r="S136" s="43">
        <v>19798</v>
      </c>
      <c r="T136" s="43">
        <v>19798</v>
      </c>
      <c r="U136" s="32" t="s">
        <v>256</v>
      </c>
      <c r="V136" s="35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7"/>
      <c r="AL136" s="38" t="e">
        <f t="shared" si="15"/>
        <v>#DIV/0!</v>
      </c>
      <c r="AM136" s="38" t="e">
        <f t="shared" si="16"/>
        <v>#DIV/0!</v>
      </c>
      <c r="AN136" s="38" t="e">
        <f t="shared" si="17"/>
        <v>#DIV/0!</v>
      </c>
    </row>
    <row r="137" spans="1:40" s="39" customFormat="1" ht="60" customHeight="1" x14ac:dyDescent="0.25">
      <c r="A137" s="28">
        <v>135</v>
      </c>
      <c r="B137" s="43">
        <v>443</v>
      </c>
      <c r="C137" s="44" t="s">
        <v>552</v>
      </c>
      <c r="D137" s="43" t="s">
        <v>251</v>
      </c>
      <c r="E137" s="43" t="s">
        <v>258</v>
      </c>
      <c r="F137" s="45">
        <v>26063</v>
      </c>
      <c r="G137" s="30">
        <f t="shared" ca="1" si="13"/>
        <v>43018</v>
      </c>
      <c r="H137" s="31">
        <f t="shared" ca="1" si="14"/>
        <v>46</v>
      </c>
      <c r="I137" s="35" t="s">
        <v>285</v>
      </c>
      <c r="J137" s="40" t="s">
        <v>285</v>
      </c>
      <c r="K137" s="43">
        <v>8</v>
      </c>
      <c r="L137" s="33">
        <f t="shared" ca="1" si="12"/>
        <v>2.3260273972602739</v>
      </c>
      <c r="M137" s="45">
        <v>42169</v>
      </c>
      <c r="N137" s="45">
        <v>42351</v>
      </c>
      <c r="O137" s="44" t="s">
        <v>302</v>
      </c>
      <c r="P137" s="43">
        <v>2</v>
      </c>
      <c r="Q137" s="35" t="s">
        <v>553</v>
      </c>
      <c r="R137" s="35" t="s">
        <v>292</v>
      </c>
      <c r="S137" s="43">
        <v>18000</v>
      </c>
      <c r="T137" s="43">
        <v>18000</v>
      </c>
      <c r="U137" s="32" t="s">
        <v>304</v>
      </c>
      <c r="V137" s="35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7"/>
      <c r="AL137" s="38" t="e">
        <f t="shared" si="15"/>
        <v>#DIV/0!</v>
      </c>
      <c r="AM137" s="38" t="e">
        <f t="shared" si="16"/>
        <v>#DIV/0!</v>
      </c>
      <c r="AN137" s="38" t="e">
        <f t="shared" si="17"/>
        <v>#DIV/0!</v>
      </c>
    </row>
    <row r="138" spans="1:40" s="39" customFormat="1" ht="60" customHeight="1" x14ac:dyDescent="0.25">
      <c r="A138" s="28">
        <v>136</v>
      </c>
      <c r="B138" s="43">
        <v>444</v>
      </c>
      <c r="C138" s="44" t="s">
        <v>132</v>
      </c>
      <c r="D138" s="43" t="s">
        <v>251</v>
      </c>
      <c r="E138" s="43" t="s">
        <v>554</v>
      </c>
      <c r="F138" s="45">
        <v>33368</v>
      </c>
      <c r="G138" s="30">
        <f t="shared" ca="1" si="13"/>
        <v>43018</v>
      </c>
      <c r="H138" s="31">
        <f t="shared" ca="1" si="14"/>
        <v>26</v>
      </c>
      <c r="I138" s="35" t="s">
        <v>403</v>
      </c>
      <c r="J138" s="40" t="s">
        <v>408</v>
      </c>
      <c r="K138" s="43">
        <v>0</v>
      </c>
      <c r="L138" s="33">
        <f t="shared" ca="1" si="12"/>
        <v>2.3205479452054796</v>
      </c>
      <c r="M138" s="45">
        <v>42171</v>
      </c>
      <c r="N138" s="45">
        <v>42536</v>
      </c>
      <c r="O138" s="44" t="s">
        <v>424</v>
      </c>
      <c r="P138" s="43">
        <v>1</v>
      </c>
      <c r="Q138" s="35" t="s">
        <v>555</v>
      </c>
      <c r="R138" s="35" t="s">
        <v>280</v>
      </c>
      <c r="S138" s="43">
        <v>19798</v>
      </c>
      <c r="T138" s="43">
        <v>19798</v>
      </c>
      <c r="U138" s="32" t="s">
        <v>304</v>
      </c>
      <c r="V138" s="35">
        <v>4</v>
      </c>
      <c r="W138" s="36">
        <v>2</v>
      </c>
      <c r="X138" s="36">
        <v>4</v>
      </c>
      <c r="Y138" s="36">
        <v>4</v>
      </c>
      <c r="Z138" s="36">
        <v>4</v>
      </c>
      <c r="AA138" s="36">
        <v>5</v>
      </c>
      <c r="AB138" s="36">
        <v>4</v>
      </c>
      <c r="AC138" s="36">
        <v>5</v>
      </c>
      <c r="AD138" s="36">
        <v>4</v>
      </c>
      <c r="AE138" s="36">
        <v>1</v>
      </c>
      <c r="AF138" s="36">
        <v>2</v>
      </c>
      <c r="AG138" s="36">
        <v>2</v>
      </c>
      <c r="AH138" s="36">
        <v>2</v>
      </c>
      <c r="AI138" s="36">
        <v>2</v>
      </c>
      <c r="AJ138" s="36">
        <v>3</v>
      </c>
      <c r="AK138" s="37">
        <v>2</v>
      </c>
      <c r="AL138" s="38">
        <f t="shared" si="15"/>
        <v>2.6</v>
      </c>
      <c r="AM138" s="38">
        <f t="shared" si="16"/>
        <v>3</v>
      </c>
      <c r="AN138" s="38">
        <f t="shared" si="17"/>
        <v>3.6666666666666665</v>
      </c>
    </row>
    <row r="139" spans="1:40" s="39" customFormat="1" ht="60" customHeight="1" x14ac:dyDescent="0.25">
      <c r="A139" s="28">
        <v>137</v>
      </c>
      <c r="B139" s="43">
        <v>445</v>
      </c>
      <c r="C139" s="44" t="s">
        <v>556</v>
      </c>
      <c r="D139" s="43" t="s">
        <v>251</v>
      </c>
      <c r="E139" s="43" t="s">
        <v>251</v>
      </c>
      <c r="F139" s="45">
        <v>28277</v>
      </c>
      <c r="G139" s="30">
        <f t="shared" ca="1" si="13"/>
        <v>43018</v>
      </c>
      <c r="H139" s="31">
        <f t="shared" ca="1" si="14"/>
        <v>40</v>
      </c>
      <c r="I139" s="35" t="s">
        <v>557</v>
      </c>
      <c r="J139" s="40" t="s">
        <v>557</v>
      </c>
      <c r="K139" s="43">
        <v>6.9</v>
      </c>
      <c r="L139" s="33">
        <f t="shared" ca="1" si="12"/>
        <v>2.3013698630136985</v>
      </c>
      <c r="M139" s="45">
        <v>42178</v>
      </c>
      <c r="N139" s="45">
        <v>42360</v>
      </c>
      <c r="O139" s="44" t="s">
        <v>558</v>
      </c>
      <c r="P139" s="43">
        <v>2</v>
      </c>
      <c r="Q139" s="35" t="s">
        <v>294</v>
      </c>
      <c r="R139" s="35" t="s">
        <v>280</v>
      </c>
      <c r="S139" s="43">
        <v>15000</v>
      </c>
      <c r="T139" s="43">
        <v>15000</v>
      </c>
      <c r="U139" s="32" t="s">
        <v>304</v>
      </c>
      <c r="V139" s="35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7"/>
      <c r="AL139" s="38" t="e">
        <f t="shared" si="15"/>
        <v>#DIV/0!</v>
      </c>
      <c r="AM139" s="38" t="e">
        <f t="shared" si="16"/>
        <v>#DIV/0!</v>
      </c>
      <c r="AN139" s="38" t="e">
        <f t="shared" si="17"/>
        <v>#DIV/0!</v>
      </c>
    </row>
    <row r="140" spans="1:40" s="39" customFormat="1" ht="60" customHeight="1" x14ac:dyDescent="0.25">
      <c r="A140" s="28">
        <v>138</v>
      </c>
      <c r="B140" s="43">
        <v>446</v>
      </c>
      <c r="C140" s="44" t="s">
        <v>559</v>
      </c>
      <c r="D140" s="43" t="s">
        <v>251</v>
      </c>
      <c r="E140" s="43" t="s">
        <v>554</v>
      </c>
      <c r="F140" s="45">
        <v>33363</v>
      </c>
      <c r="G140" s="30">
        <f t="shared" ca="1" si="13"/>
        <v>43018</v>
      </c>
      <c r="H140" s="31">
        <f t="shared" ca="1" si="14"/>
        <v>26</v>
      </c>
      <c r="I140" s="35" t="s">
        <v>547</v>
      </c>
      <c r="J140" s="40" t="s">
        <v>548</v>
      </c>
      <c r="K140" s="43">
        <v>2.8</v>
      </c>
      <c r="L140" s="33">
        <f t="shared" ca="1" si="12"/>
        <v>2.2931506849315069</v>
      </c>
      <c r="M140" s="45">
        <v>42181</v>
      </c>
      <c r="N140" s="45">
        <v>42363</v>
      </c>
      <c r="O140" s="44" t="s">
        <v>515</v>
      </c>
      <c r="P140" s="43">
        <v>2</v>
      </c>
      <c r="Q140" s="35" t="s">
        <v>317</v>
      </c>
      <c r="R140" s="35" t="s">
        <v>560</v>
      </c>
      <c r="S140" s="43">
        <v>20000</v>
      </c>
      <c r="T140" s="43">
        <v>20000</v>
      </c>
      <c r="U140" s="28" t="s">
        <v>304</v>
      </c>
      <c r="V140" s="35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7"/>
      <c r="AL140" s="38" t="e">
        <f t="shared" si="15"/>
        <v>#DIV/0!</v>
      </c>
      <c r="AM140" s="38" t="e">
        <f t="shared" si="16"/>
        <v>#DIV/0!</v>
      </c>
      <c r="AN140" s="38" t="e">
        <f t="shared" si="17"/>
        <v>#DIV/0!</v>
      </c>
    </row>
    <row r="141" spans="1:40" s="39" customFormat="1" ht="60" customHeight="1" x14ac:dyDescent="0.25">
      <c r="A141" s="28">
        <v>139</v>
      </c>
      <c r="B141" s="43">
        <v>447</v>
      </c>
      <c r="C141" s="44" t="s">
        <v>561</v>
      </c>
      <c r="D141" s="43" t="s">
        <v>251</v>
      </c>
      <c r="E141" s="43" t="s">
        <v>258</v>
      </c>
      <c r="F141" s="45">
        <v>32660</v>
      </c>
      <c r="G141" s="30">
        <f t="shared" ca="1" si="13"/>
        <v>43018</v>
      </c>
      <c r="H141" s="31">
        <f t="shared" ca="1" si="14"/>
        <v>28</v>
      </c>
      <c r="I141" s="35" t="s">
        <v>562</v>
      </c>
      <c r="J141" s="40" t="s">
        <v>252</v>
      </c>
      <c r="K141" s="43">
        <v>1.9</v>
      </c>
      <c r="L141" s="33">
        <f t="shared" ca="1" si="12"/>
        <v>2.2794520547945205</v>
      </c>
      <c r="M141" s="45">
        <v>42186</v>
      </c>
      <c r="N141" s="45">
        <v>42369</v>
      </c>
      <c r="O141" s="44" t="s">
        <v>465</v>
      </c>
      <c r="P141" s="43"/>
      <c r="Q141" s="35" t="s">
        <v>563</v>
      </c>
      <c r="R141" s="35" t="s">
        <v>280</v>
      </c>
      <c r="S141" s="43">
        <v>17000</v>
      </c>
      <c r="T141" s="43">
        <v>17000</v>
      </c>
      <c r="U141" s="28" t="s">
        <v>304</v>
      </c>
      <c r="V141" s="35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7"/>
      <c r="AL141" s="38" t="e">
        <f t="shared" si="15"/>
        <v>#DIV/0!</v>
      </c>
      <c r="AM141" s="38" t="e">
        <f t="shared" si="16"/>
        <v>#DIV/0!</v>
      </c>
      <c r="AN141" s="38" t="e">
        <f t="shared" si="17"/>
        <v>#DIV/0!</v>
      </c>
    </row>
    <row r="142" spans="1:40" s="39" customFormat="1" ht="60" customHeight="1" x14ac:dyDescent="0.25">
      <c r="A142" s="28">
        <v>140</v>
      </c>
      <c r="B142" s="43">
        <v>448</v>
      </c>
      <c r="C142" s="44" t="s">
        <v>564</v>
      </c>
      <c r="D142" s="43" t="s">
        <v>251</v>
      </c>
      <c r="E142" s="43" t="s">
        <v>258</v>
      </c>
      <c r="F142" s="45">
        <v>33000</v>
      </c>
      <c r="G142" s="30">
        <f t="shared" ca="1" si="13"/>
        <v>43018</v>
      </c>
      <c r="H142" s="31">
        <f t="shared" ca="1" si="14"/>
        <v>27</v>
      </c>
      <c r="I142" s="35" t="s">
        <v>464</v>
      </c>
      <c r="J142" s="40" t="s">
        <v>260</v>
      </c>
      <c r="K142" s="43">
        <v>2</v>
      </c>
      <c r="L142" s="33">
        <f t="shared" ca="1" si="12"/>
        <v>2.2739726027397262</v>
      </c>
      <c r="M142" s="45">
        <v>42188</v>
      </c>
      <c r="N142" s="45">
        <v>42372</v>
      </c>
      <c r="O142" s="44" t="s">
        <v>565</v>
      </c>
      <c r="P142" s="43"/>
      <c r="Q142" s="35" t="s">
        <v>411</v>
      </c>
      <c r="R142" s="35" t="s">
        <v>280</v>
      </c>
      <c r="S142" s="43">
        <v>17000</v>
      </c>
      <c r="T142" s="43">
        <v>17000</v>
      </c>
      <c r="U142" s="32" t="s">
        <v>304</v>
      </c>
      <c r="V142" s="35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7"/>
      <c r="AL142" s="38" t="e">
        <f t="shared" si="15"/>
        <v>#DIV/0!</v>
      </c>
      <c r="AM142" s="38" t="e">
        <f t="shared" si="16"/>
        <v>#DIV/0!</v>
      </c>
      <c r="AN142" s="38" t="e">
        <f t="shared" si="17"/>
        <v>#DIV/0!</v>
      </c>
    </row>
    <row r="143" spans="1:40" s="39" customFormat="1" ht="60" customHeight="1" x14ac:dyDescent="0.25">
      <c r="A143" s="28">
        <v>141</v>
      </c>
      <c r="B143" s="43">
        <v>449</v>
      </c>
      <c r="C143" s="44" t="s">
        <v>566</v>
      </c>
      <c r="D143" s="43" t="s">
        <v>251</v>
      </c>
      <c r="E143" s="43" t="s">
        <v>251</v>
      </c>
      <c r="F143" s="45">
        <v>30897</v>
      </c>
      <c r="G143" s="30">
        <f t="shared" ca="1" si="13"/>
        <v>43018</v>
      </c>
      <c r="H143" s="31">
        <f t="shared" ca="1" si="14"/>
        <v>33</v>
      </c>
      <c r="I143" s="35" t="s">
        <v>547</v>
      </c>
      <c r="J143" s="40" t="s">
        <v>548</v>
      </c>
      <c r="K143" s="43">
        <v>5</v>
      </c>
      <c r="L143" s="33">
        <f t="shared" ca="1" si="12"/>
        <v>2.2739726027397262</v>
      </c>
      <c r="M143" s="45">
        <v>42188</v>
      </c>
      <c r="N143" s="45">
        <v>42372</v>
      </c>
      <c r="O143" s="44" t="s">
        <v>515</v>
      </c>
      <c r="P143" s="43">
        <v>2</v>
      </c>
      <c r="Q143" s="35" t="s">
        <v>317</v>
      </c>
      <c r="R143" s="35" t="s">
        <v>280</v>
      </c>
      <c r="S143" s="43">
        <v>18000</v>
      </c>
      <c r="T143" s="43">
        <v>18000</v>
      </c>
      <c r="U143" s="28" t="s">
        <v>304</v>
      </c>
      <c r="V143" s="35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7"/>
      <c r="AL143" s="38" t="e">
        <f t="shared" si="15"/>
        <v>#DIV/0!</v>
      </c>
      <c r="AM143" s="38" t="e">
        <f t="shared" si="16"/>
        <v>#DIV/0!</v>
      </c>
      <c r="AN143" s="38" t="e">
        <f t="shared" si="17"/>
        <v>#DIV/0!</v>
      </c>
    </row>
    <row r="144" spans="1:40" s="39" customFormat="1" ht="60" customHeight="1" x14ac:dyDescent="0.25">
      <c r="A144" s="28">
        <v>142</v>
      </c>
      <c r="B144" s="43">
        <v>450</v>
      </c>
      <c r="C144" s="44" t="s">
        <v>134</v>
      </c>
      <c r="D144" s="43" t="s">
        <v>251</v>
      </c>
      <c r="E144" s="43" t="s">
        <v>251</v>
      </c>
      <c r="F144" s="45">
        <v>30610</v>
      </c>
      <c r="G144" s="30">
        <f t="shared" ca="1" si="13"/>
        <v>43018</v>
      </c>
      <c r="H144" s="31">
        <f t="shared" ca="1" si="14"/>
        <v>34</v>
      </c>
      <c r="I144" s="35" t="s">
        <v>358</v>
      </c>
      <c r="J144" s="40" t="s">
        <v>298</v>
      </c>
      <c r="K144" s="43">
        <v>8</v>
      </c>
      <c r="L144" s="33">
        <f t="shared" ca="1" si="12"/>
        <v>2.2356164383561645</v>
      </c>
      <c r="M144" s="45">
        <v>42202</v>
      </c>
      <c r="N144" s="45">
        <v>42386</v>
      </c>
      <c r="O144" s="44" t="s">
        <v>326</v>
      </c>
      <c r="P144" s="43">
        <v>3</v>
      </c>
      <c r="Q144" s="35" t="s">
        <v>262</v>
      </c>
      <c r="R144" s="35" t="s">
        <v>292</v>
      </c>
      <c r="S144" s="43">
        <v>39334</v>
      </c>
      <c r="T144" s="43">
        <v>39334</v>
      </c>
      <c r="U144" s="32" t="s">
        <v>256</v>
      </c>
      <c r="V144" s="35">
        <v>4</v>
      </c>
      <c r="W144" s="36">
        <v>5</v>
      </c>
      <c r="X144" s="36">
        <v>4</v>
      </c>
      <c r="Y144" s="36">
        <v>5</v>
      </c>
      <c r="Z144" s="36">
        <v>4</v>
      </c>
      <c r="AA144" s="36">
        <v>5</v>
      </c>
      <c r="AB144" s="36">
        <v>5</v>
      </c>
      <c r="AC144" s="36">
        <v>5</v>
      </c>
      <c r="AD144" s="36">
        <v>5</v>
      </c>
      <c r="AE144" s="36">
        <v>5</v>
      </c>
      <c r="AF144" s="36">
        <v>5</v>
      </c>
      <c r="AG144" s="36">
        <v>5</v>
      </c>
      <c r="AH144" s="36">
        <v>5</v>
      </c>
      <c r="AI144" s="36">
        <v>5</v>
      </c>
      <c r="AJ144" s="36">
        <v>1</v>
      </c>
      <c r="AK144" s="37">
        <v>1</v>
      </c>
      <c r="AL144" s="38">
        <f t="shared" si="15"/>
        <v>3.2</v>
      </c>
      <c r="AM144" s="38">
        <f t="shared" si="16"/>
        <v>4.5999999999999996</v>
      </c>
      <c r="AN144" s="38">
        <f t="shared" si="17"/>
        <v>5</v>
      </c>
    </row>
    <row r="145" spans="1:40" s="39" customFormat="1" ht="60" customHeight="1" x14ac:dyDescent="0.25">
      <c r="A145" s="28">
        <v>143</v>
      </c>
      <c r="B145" s="43">
        <v>451</v>
      </c>
      <c r="C145" s="44" t="s">
        <v>136</v>
      </c>
      <c r="D145" s="43" t="s">
        <v>251</v>
      </c>
      <c r="E145" s="43" t="s">
        <v>251</v>
      </c>
      <c r="F145" s="45">
        <v>30984</v>
      </c>
      <c r="G145" s="30">
        <f t="shared" ca="1" si="13"/>
        <v>43018</v>
      </c>
      <c r="H145" s="31">
        <f t="shared" ca="1" si="14"/>
        <v>33</v>
      </c>
      <c r="I145" s="35" t="s">
        <v>530</v>
      </c>
      <c r="J145" s="40" t="s">
        <v>531</v>
      </c>
      <c r="K145" s="43">
        <v>6</v>
      </c>
      <c r="L145" s="33">
        <f t="shared" ca="1" si="12"/>
        <v>2.2273972602739724</v>
      </c>
      <c r="M145" s="45">
        <v>42205</v>
      </c>
      <c r="N145" s="45">
        <v>42339</v>
      </c>
      <c r="O145" s="44" t="s">
        <v>326</v>
      </c>
      <c r="P145" s="43">
        <v>3</v>
      </c>
      <c r="Q145" s="35" t="s">
        <v>567</v>
      </c>
      <c r="R145" s="35" t="s">
        <v>280</v>
      </c>
      <c r="S145" s="43">
        <v>88532</v>
      </c>
      <c r="T145" s="43">
        <v>88532</v>
      </c>
      <c r="U145" s="32" t="s">
        <v>256</v>
      </c>
      <c r="V145" s="35">
        <v>2</v>
      </c>
      <c r="W145" s="36">
        <v>2</v>
      </c>
      <c r="X145" s="36">
        <v>2</v>
      </c>
      <c r="Y145" s="36">
        <v>2</v>
      </c>
      <c r="Z145" s="36">
        <v>2</v>
      </c>
      <c r="AA145" s="36">
        <v>2</v>
      </c>
      <c r="AB145" s="36">
        <v>2</v>
      </c>
      <c r="AC145" s="36">
        <v>2</v>
      </c>
      <c r="AD145" s="36">
        <v>2</v>
      </c>
      <c r="AE145" s="36">
        <v>2</v>
      </c>
      <c r="AF145" s="36">
        <v>2</v>
      </c>
      <c r="AG145" s="36">
        <v>2</v>
      </c>
      <c r="AH145" s="36">
        <v>2</v>
      </c>
      <c r="AI145" s="36">
        <v>2</v>
      </c>
      <c r="AJ145" s="36">
        <v>2</v>
      </c>
      <c r="AK145" s="37">
        <v>2</v>
      </c>
      <c r="AL145" s="38">
        <f t="shared" si="15"/>
        <v>2</v>
      </c>
      <c r="AM145" s="38">
        <f t="shared" si="16"/>
        <v>2</v>
      </c>
      <c r="AN145" s="38">
        <f t="shared" si="17"/>
        <v>2</v>
      </c>
    </row>
    <row r="146" spans="1:40" s="39" customFormat="1" ht="60" customHeight="1" x14ac:dyDescent="0.25">
      <c r="A146" s="28">
        <v>144</v>
      </c>
      <c r="B146" s="43">
        <v>452</v>
      </c>
      <c r="C146" s="44" t="s">
        <v>568</v>
      </c>
      <c r="D146" s="43" t="s">
        <v>251</v>
      </c>
      <c r="E146" s="43" t="s">
        <v>251</v>
      </c>
      <c r="F146" s="45">
        <v>34153</v>
      </c>
      <c r="G146" s="30">
        <f t="shared" ca="1" si="13"/>
        <v>43018</v>
      </c>
      <c r="H146" s="31">
        <f t="shared" ca="1" si="14"/>
        <v>24</v>
      </c>
      <c r="I146" s="35" t="s">
        <v>403</v>
      </c>
      <c r="J146" s="40" t="s">
        <v>408</v>
      </c>
      <c r="K146" s="43">
        <v>0</v>
      </c>
      <c r="L146" s="33">
        <f t="shared" ca="1" si="12"/>
        <v>2.1945205479452055</v>
      </c>
      <c r="M146" s="45">
        <v>42217</v>
      </c>
      <c r="N146" s="45">
        <v>42583</v>
      </c>
      <c r="O146" s="44" t="s">
        <v>426</v>
      </c>
      <c r="P146" s="43">
        <v>1</v>
      </c>
      <c r="Q146" s="35" t="s">
        <v>317</v>
      </c>
      <c r="R146" s="35" t="s">
        <v>280</v>
      </c>
      <c r="S146" s="43">
        <v>19000</v>
      </c>
      <c r="T146" s="43">
        <v>19000</v>
      </c>
      <c r="U146" s="32" t="s">
        <v>304</v>
      </c>
      <c r="V146" s="35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7"/>
      <c r="AL146" s="38" t="e">
        <f t="shared" si="15"/>
        <v>#DIV/0!</v>
      </c>
      <c r="AM146" s="38" t="e">
        <f t="shared" si="16"/>
        <v>#DIV/0!</v>
      </c>
      <c r="AN146" s="38" t="e">
        <f t="shared" si="17"/>
        <v>#DIV/0!</v>
      </c>
    </row>
    <row r="147" spans="1:40" s="39" customFormat="1" ht="60" customHeight="1" x14ac:dyDescent="0.25">
      <c r="A147" s="28">
        <v>145</v>
      </c>
      <c r="B147" s="43">
        <v>453</v>
      </c>
      <c r="C147" s="44" t="s">
        <v>138</v>
      </c>
      <c r="D147" s="43" t="s">
        <v>251</v>
      </c>
      <c r="E147" s="43" t="s">
        <v>251</v>
      </c>
      <c r="F147" s="45">
        <v>34160</v>
      </c>
      <c r="G147" s="30">
        <f t="shared" ca="1" si="13"/>
        <v>43018</v>
      </c>
      <c r="H147" s="31">
        <f t="shared" ca="1" si="14"/>
        <v>24</v>
      </c>
      <c r="I147" s="35" t="s">
        <v>403</v>
      </c>
      <c r="J147" s="40" t="s">
        <v>408</v>
      </c>
      <c r="K147" s="43">
        <v>0</v>
      </c>
      <c r="L147" s="33">
        <f t="shared" ca="1" si="12"/>
        <v>2.1945205479452055</v>
      </c>
      <c r="M147" s="45">
        <v>42217</v>
      </c>
      <c r="N147" s="45">
        <v>42583</v>
      </c>
      <c r="O147" s="44" t="s">
        <v>426</v>
      </c>
      <c r="P147" s="43">
        <v>1</v>
      </c>
      <c r="Q147" s="35" t="s">
        <v>472</v>
      </c>
      <c r="R147" s="35" t="s">
        <v>280</v>
      </c>
      <c r="S147" s="43">
        <v>19797</v>
      </c>
      <c r="T147" s="43">
        <v>19797</v>
      </c>
      <c r="U147" s="32" t="s">
        <v>256</v>
      </c>
      <c r="V147" s="35">
        <v>4</v>
      </c>
      <c r="W147" s="36">
        <v>4</v>
      </c>
      <c r="X147" s="36">
        <v>4</v>
      </c>
      <c r="Y147" s="36">
        <v>5</v>
      </c>
      <c r="Z147" s="36">
        <v>4</v>
      </c>
      <c r="AA147" s="36">
        <v>4</v>
      </c>
      <c r="AB147" s="36"/>
      <c r="AC147" s="36">
        <v>3</v>
      </c>
      <c r="AD147" s="36">
        <v>4</v>
      </c>
      <c r="AE147" s="36">
        <v>4</v>
      </c>
      <c r="AF147" s="36">
        <v>4</v>
      </c>
      <c r="AG147" s="36">
        <v>4</v>
      </c>
      <c r="AH147" s="36">
        <v>3</v>
      </c>
      <c r="AI147" s="36">
        <v>4</v>
      </c>
      <c r="AJ147" s="36">
        <v>2</v>
      </c>
      <c r="AK147" s="37">
        <v>2</v>
      </c>
      <c r="AL147" s="38">
        <f t="shared" si="15"/>
        <v>3.2</v>
      </c>
      <c r="AM147" s="38">
        <f t="shared" si="16"/>
        <v>4</v>
      </c>
      <c r="AN147" s="38">
        <f t="shared" si="17"/>
        <v>3.6666666666666665</v>
      </c>
    </row>
    <row r="148" spans="1:40" s="39" customFormat="1" ht="60" customHeight="1" x14ac:dyDescent="0.25">
      <c r="A148" s="28">
        <v>146</v>
      </c>
      <c r="B148" s="43">
        <v>454</v>
      </c>
      <c r="C148" s="44" t="s">
        <v>140</v>
      </c>
      <c r="D148" s="43" t="s">
        <v>251</v>
      </c>
      <c r="E148" s="43" t="s">
        <v>258</v>
      </c>
      <c r="F148" s="45">
        <v>32482</v>
      </c>
      <c r="G148" s="30">
        <f t="shared" ca="1" si="13"/>
        <v>43018</v>
      </c>
      <c r="H148" s="31">
        <f t="shared" ca="1" si="14"/>
        <v>29</v>
      </c>
      <c r="I148" s="35" t="s">
        <v>403</v>
      </c>
      <c r="J148" s="40" t="s">
        <v>408</v>
      </c>
      <c r="K148" s="43">
        <v>2</v>
      </c>
      <c r="L148" s="33">
        <f t="shared" ca="1" si="12"/>
        <v>2.1095890410958904</v>
      </c>
      <c r="M148" s="45">
        <v>42248</v>
      </c>
      <c r="N148" s="45">
        <v>42430</v>
      </c>
      <c r="O148" s="44" t="s">
        <v>404</v>
      </c>
      <c r="P148" s="43">
        <v>2</v>
      </c>
      <c r="Q148" s="35" t="s">
        <v>365</v>
      </c>
      <c r="R148" s="35" t="s">
        <v>280</v>
      </c>
      <c r="S148" s="43">
        <v>21918</v>
      </c>
      <c r="T148" s="43">
        <v>21918</v>
      </c>
      <c r="U148" s="32" t="s">
        <v>256</v>
      </c>
      <c r="V148" s="35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7"/>
      <c r="AL148" s="38" t="e">
        <f t="shared" si="15"/>
        <v>#DIV/0!</v>
      </c>
      <c r="AM148" s="38" t="e">
        <f t="shared" si="16"/>
        <v>#DIV/0!</v>
      </c>
      <c r="AN148" s="38" t="e">
        <f t="shared" si="17"/>
        <v>#DIV/0!</v>
      </c>
    </row>
    <row r="149" spans="1:40" s="39" customFormat="1" ht="60" customHeight="1" x14ac:dyDescent="0.25">
      <c r="A149" s="28">
        <v>147</v>
      </c>
      <c r="B149" s="43">
        <v>455</v>
      </c>
      <c r="C149" s="44" t="s">
        <v>569</v>
      </c>
      <c r="D149" s="43" t="s">
        <v>251</v>
      </c>
      <c r="E149" s="43" t="s">
        <v>258</v>
      </c>
      <c r="F149" s="45">
        <v>31986</v>
      </c>
      <c r="G149" s="30">
        <f t="shared" ca="1" si="13"/>
        <v>43018</v>
      </c>
      <c r="H149" s="31">
        <f t="shared" ca="1" si="14"/>
        <v>30</v>
      </c>
      <c r="I149" s="35" t="s">
        <v>373</v>
      </c>
      <c r="J149" s="40" t="s">
        <v>373</v>
      </c>
      <c r="K149" s="43">
        <v>3</v>
      </c>
      <c r="L149" s="33">
        <f t="shared" ca="1" si="12"/>
        <v>2.0630136986301371</v>
      </c>
      <c r="M149" s="45">
        <v>42265</v>
      </c>
      <c r="N149" s="45">
        <v>42447</v>
      </c>
      <c r="O149" s="44" t="s">
        <v>570</v>
      </c>
      <c r="P149" s="43">
        <v>2</v>
      </c>
      <c r="Q149" s="35" t="s">
        <v>324</v>
      </c>
      <c r="R149" s="35" t="s">
        <v>280</v>
      </c>
      <c r="S149" s="43">
        <v>24000</v>
      </c>
      <c r="T149" s="43">
        <v>24000</v>
      </c>
      <c r="U149" s="32" t="s">
        <v>304</v>
      </c>
      <c r="V149" s="35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7"/>
      <c r="AL149" s="38" t="e">
        <f t="shared" si="15"/>
        <v>#DIV/0!</v>
      </c>
      <c r="AM149" s="38" t="e">
        <f t="shared" si="16"/>
        <v>#DIV/0!</v>
      </c>
      <c r="AN149" s="38" t="e">
        <f t="shared" si="17"/>
        <v>#DIV/0!</v>
      </c>
    </row>
    <row r="150" spans="1:40" s="39" customFormat="1" ht="60" customHeight="1" x14ac:dyDescent="0.25">
      <c r="A150" s="28">
        <v>148</v>
      </c>
      <c r="B150" s="43">
        <v>456</v>
      </c>
      <c r="C150" s="44" t="s">
        <v>571</v>
      </c>
      <c r="D150" s="43" t="s">
        <v>257</v>
      </c>
      <c r="E150" s="43" t="s">
        <v>258</v>
      </c>
      <c r="F150" s="45">
        <v>33933</v>
      </c>
      <c r="G150" s="30">
        <f t="shared" ca="1" si="13"/>
        <v>43018</v>
      </c>
      <c r="H150" s="31">
        <f t="shared" ca="1" si="14"/>
        <v>25</v>
      </c>
      <c r="I150" s="35" t="s">
        <v>403</v>
      </c>
      <c r="J150" s="40" t="s">
        <v>408</v>
      </c>
      <c r="K150" s="43">
        <v>0</v>
      </c>
      <c r="L150" s="33">
        <f t="shared" ca="1" si="12"/>
        <v>2.0273972602739727</v>
      </c>
      <c r="M150" s="45">
        <v>42278</v>
      </c>
      <c r="N150" s="45">
        <v>42644</v>
      </c>
      <c r="O150" s="44" t="s">
        <v>426</v>
      </c>
      <c r="P150" s="43"/>
      <c r="Q150" s="35" t="s">
        <v>411</v>
      </c>
      <c r="R150" s="35" t="s">
        <v>280</v>
      </c>
      <c r="S150" s="43">
        <v>15000</v>
      </c>
      <c r="T150" s="43">
        <v>15000</v>
      </c>
      <c r="U150" s="32" t="s">
        <v>304</v>
      </c>
      <c r="V150" s="35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7"/>
      <c r="AL150" s="38" t="e">
        <f t="shared" si="15"/>
        <v>#DIV/0!</v>
      </c>
      <c r="AM150" s="38" t="e">
        <f t="shared" si="16"/>
        <v>#DIV/0!</v>
      </c>
      <c r="AN150" s="38" t="e">
        <f t="shared" si="17"/>
        <v>#DIV/0!</v>
      </c>
    </row>
    <row r="151" spans="1:40" s="39" customFormat="1" ht="60" customHeight="1" x14ac:dyDescent="0.25">
      <c r="A151" s="28">
        <v>149</v>
      </c>
      <c r="B151" s="43">
        <v>457</v>
      </c>
      <c r="C151" s="44" t="s">
        <v>572</v>
      </c>
      <c r="D151" s="43" t="s">
        <v>251</v>
      </c>
      <c r="E151" s="43" t="s">
        <v>251</v>
      </c>
      <c r="F151" s="45">
        <v>30815</v>
      </c>
      <c r="G151" s="30">
        <f t="shared" ca="1" si="13"/>
        <v>43018</v>
      </c>
      <c r="H151" s="31">
        <f t="shared" ca="1" si="14"/>
        <v>33</v>
      </c>
      <c r="I151" s="35" t="s">
        <v>573</v>
      </c>
      <c r="J151" s="40" t="s">
        <v>574</v>
      </c>
      <c r="K151" s="43">
        <v>11</v>
      </c>
      <c r="L151" s="33">
        <f t="shared" ca="1" si="12"/>
        <v>2.0273972602739727</v>
      </c>
      <c r="M151" s="45">
        <v>42278</v>
      </c>
      <c r="N151" s="45">
        <v>42461</v>
      </c>
      <c r="O151" s="44" t="s">
        <v>326</v>
      </c>
      <c r="P151" s="43">
        <v>3</v>
      </c>
      <c r="Q151" s="35" t="s">
        <v>262</v>
      </c>
      <c r="R151" s="35" t="s">
        <v>280</v>
      </c>
      <c r="S151" s="43">
        <v>35000</v>
      </c>
      <c r="T151" s="43">
        <v>35000</v>
      </c>
      <c r="U151" s="28" t="s">
        <v>256</v>
      </c>
      <c r="V151" s="35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7"/>
      <c r="AL151" s="38" t="e">
        <f t="shared" si="15"/>
        <v>#DIV/0!</v>
      </c>
      <c r="AM151" s="38" t="e">
        <f t="shared" si="16"/>
        <v>#DIV/0!</v>
      </c>
      <c r="AN151" s="38" t="e">
        <f t="shared" si="17"/>
        <v>#DIV/0!</v>
      </c>
    </row>
    <row r="152" spans="1:40" s="39" customFormat="1" ht="60" customHeight="1" x14ac:dyDescent="0.25">
      <c r="A152" s="28">
        <v>150</v>
      </c>
      <c r="B152" s="43">
        <v>458</v>
      </c>
      <c r="C152" s="44" t="s">
        <v>575</v>
      </c>
      <c r="D152" s="43" t="s">
        <v>251</v>
      </c>
      <c r="E152" s="43" t="s">
        <v>251</v>
      </c>
      <c r="F152" s="45">
        <v>30233</v>
      </c>
      <c r="G152" s="30">
        <f t="shared" ca="1" si="13"/>
        <v>43018</v>
      </c>
      <c r="H152" s="31">
        <f t="shared" ca="1" si="14"/>
        <v>35</v>
      </c>
      <c r="I152" s="35" t="s">
        <v>298</v>
      </c>
      <c r="J152" s="40" t="s">
        <v>298</v>
      </c>
      <c r="K152" s="43">
        <v>10.199999999999999</v>
      </c>
      <c r="L152" s="33">
        <f t="shared" ca="1" si="12"/>
        <v>2.0246575342465754</v>
      </c>
      <c r="M152" s="45">
        <v>42279</v>
      </c>
      <c r="N152" s="45">
        <v>42462</v>
      </c>
      <c r="O152" s="44" t="s">
        <v>385</v>
      </c>
      <c r="P152" s="43">
        <v>2</v>
      </c>
      <c r="Q152" s="35" t="s">
        <v>294</v>
      </c>
      <c r="R152" s="35" t="s">
        <v>280</v>
      </c>
      <c r="S152" s="43">
        <v>22000</v>
      </c>
      <c r="T152" s="43">
        <v>22000</v>
      </c>
      <c r="U152" s="32" t="s">
        <v>256</v>
      </c>
      <c r="V152" s="35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7"/>
      <c r="AL152" s="38" t="e">
        <f t="shared" si="15"/>
        <v>#DIV/0!</v>
      </c>
      <c r="AM152" s="38" t="e">
        <f t="shared" si="16"/>
        <v>#DIV/0!</v>
      </c>
      <c r="AN152" s="38" t="e">
        <f t="shared" si="17"/>
        <v>#DIV/0!</v>
      </c>
    </row>
    <row r="153" spans="1:40" s="39" customFormat="1" ht="60" customHeight="1" x14ac:dyDescent="0.25">
      <c r="A153" s="28">
        <v>151</v>
      </c>
      <c r="B153" s="43">
        <v>459</v>
      </c>
      <c r="C153" s="44" t="s">
        <v>142</v>
      </c>
      <c r="D153" s="43" t="s">
        <v>251</v>
      </c>
      <c r="E153" s="43" t="s">
        <v>258</v>
      </c>
      <c r="F153" s="45">
        <v>31640</v>
      </c>
      <c r="G153" s="30">
        <f t="shared" ca="1" si="13"/>
        <v>43018</v>
      </c>
      <c r="H153" s="31">
        <f t="shared" ca="1" si="14"/>
        <v>31</v>
      </c>
      <c r="I153" s="35" t="s">
        <v>464</v>
      </c>
      <c r="J153" s="40" t="s">
        <v>260</v>
      </c>
      <c r="K153" s="43">
        <v>0.7</v>
      </c>
      <c r="L153" s="33">
        <f t="shared" ca="1" si="12"/>
        <v>2.0054794520547947</v>
      </c>
      <c r="M153" s="45">
        <v>42286</v>
      </c>
      <c r="N153" s="45">
        <v>42469</v>
      </c>
      <c r="O153" s="44" t="s">
        <v>275</v>
      </c>
      <c r="P153" s="43">
        <v>1</v>
      </c>
      <c r="Q153" s="35" t="s">
        <v>262</v>
      </c>
      <c r="R153" s="35" t="s">
        <v>280</v>
      </c>
      <c r="S153" s="43">
        <v>19971.677222222221</v>
      </c>
      <c r="T153" s="43">
        <v>19971.677222222221</v>
      </c>
      <c r="U153" s="28" t="s">
        <v>256</v>
      </c>
      <c r="V153" s="35">
        <v>4</v>
      </c>
      <c r="W153" s="36">
        <v>4</v>
      </c>
      <c r="X153" s="36">
        <v>4</v>
      </c>
      <c r="Y153" s="36">
        <v>4</v>
      </c>
      <c r="Z153" s="36">
        <v>4</v>
      </c>
      <c r="AA153" s="36">
        <v>4</v>
      </c>
      <c r="AB153" s="36">
        <v>4</v>
      </c>
      <c r="AC153" s="36">
        <v>5</v>
      </c>
      <c r="AD153" s="36">
        <v>5</v>
      </c>
      <c r="AE153" s="36">
        <v>4</v>
      </c>
      <c r="AF153" s="36">
        <v>5</v>
      </c>
      <c r="AG153" s="36">
        <v>4</v>
      </c>
      <c r="AH153" s="36">
        <v>4</v>
      </c>
      <c r="AI153" s="36">
        <v>4</v>
      </c>
      <c r="AJ153" s="36">
        <v>1</v>
      </c>
      <c r="AK153" s="37">
        <v>2</v>
      </c>
      <c r="AL153" s="38">
        <f t="shared" si="15"/>
        <v>3</v>
      </c>
      <c r="AM153" s="38">
        <f t="shared" si="16"/>
        <v>4</v>
      </c>
      <c r="AN153" s="38">
        <f t="shared" si="17"/>
        <v>5</v>
      </c>
    </row>
    <row r="154" spans="1:40" s="39" customFormat="1" ht="60" customHeight="1" x14ac:dyDescent="0.25">
      <c r="A154" s="28">
        <v>152</v>
      </c>
      <c r="B154" s="43">
        <v>460</v>
      </c>
      <c r="C154" s="44" t="s">
        <v>576</v>
      </c>
      <c r="D154" s="43" t="s">
        <v>257</v>
      </c>
      <c r="E154" s="43" t="s">
        <v>251</v>
      </c>
      <c r="F154" s="45">
        <v>34402</v>
      </c>
      <c r="G154" s="30">
        <f t="shared" ca="1" si="13"/>
        <v>43018</v>
      </c>
      <c r="H154" s="31">
        <f t="shared" ca="1" si="14"/>
        <v>24</v>
      </c>
      <c r="I154" s="35" t="s">
        <v>542</v>
      </c>
      <c r="J154" s="40" t="s">
        <v>530</v>
      </c>
      <c r="K154" s="43">
        <v>0</v>
      </c>
      <c r="L154" s="33">
        <f t="shared" ca="1" si="12"/>
        <v>1.9808219178082191</v>
      </c>
      <c r="M154" s="45">
        <v>42295</v>
      </c>
      <c r="N154" s="45">
        <v>42661</v>
      </c>
      <c r="O154" s="44" t="s">
        <v>426</v>
      </c>
      <c r="P154" s="43">
        <v>1</v>
      </c>
      <c r="Q154" s="35" t="s">
        <v>279</v>
      </c>
      <c r="R154" s="35" t="s">
        <v>280</v>
      </c>
      <c r="S154" s="43">
        <v>22556.200277777778</v>
      </c>
      <c r="T154" s="43">
        <v>22556.200277777778</v>
      </c>
      <c r="U154" s="32" t="s">
        <v>256</v>
      </c>
      <c r="V154" s="35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7"/>
      <c r="AL154" s="38" t="e">
        <f t="shared" si="15"/>
        <v>#DIV/0!</v>
      </c>
      <c r="AM154" s="38" t="e">
        <f t="shared" si="16"/>
        <v>#DIV/0!</v>
      </c>
      <c r="AN154" s="38" t="e">
        <f t="shared" si="17"/>
        <v>#DIV/0!</v>
      </c>
    </row>
    <row r="155" spans="1:40" s="39" customFormat="1" ht="60" customHeight="1" x14ac:dyDescent="0.25">
      <c r="A155" s="28">
        <v>153</v>
      </c>
      <c r="B155" s="43">
        <v>461</v>
      </c>
      <c r="C155" s="44" t="s">
        <v>144</v>
      </c>
      <c r="D155" s="43" t="s">
        <v>251</v>
      </c>
      <c r="E155" s="43" t="s">
        <v>258</v>
      </c>
      <c r="F155" s="45">
        <v>32072</v>
      </c>
      <c r="G155" s="30">
        <f t="shared" ca="1" si="13"/>
        <v>43018</v>
      </c>
      <c r="H155" s="31">
        <f t="shared" ca="1" si="14"/>
        <v>30</v>
      </c>
      <c r="I155" s="35" t="s">
        <v>577</v>
      </c>
      <c r="J155" s="40" t="s">
        <v>356</v>
      </c>
      <c r="K155" s="43">
        <v>1</v>
      </c>
      <c r="L155" s="33">
        <f t="shared" ca="1" si="12"/>
        <v>1.978082191780822</v>
      </c>
      <c r="M155" s="45">
        <v>42296</v>
      </c>
      <c r="N155" s="45">
        <v>42479</v>
      </c>
      <c r="O155" s="44" t="s">
        <v>275</v>
      </c>
      <c r="P155" s="43">
        <v>1</v>
      </c>
      <c r="Q155" s="35" t="s">
        <v>262</v>
      </c>
      <c r="R155" s="35" t="s">
        <v>280</v>
      </c>
      <c r="S155" s="43">
        <v>19621.677222222221</v>
      </c>
      <c r="T155" s="43">
        <v>19621.677222222221</v>
      </c>
      <c r="U155" s="32" t="s">
        <v>256</v>
      </c>
      <c r="V155" s="35">
        <v>5</v>
      </c>
      <c r="W155" s="36">
        <v>4</v>
      </c>
      <c r="X155" s="36">
        <v>5</v>
      </c>
      <c r="Y155" s="36">
        <v>5</v>
      </c>
      <c r="Z155" s="36">
        <v>5</v>
      </c>
      <c r="AA155" s="36">
        <v>3</v>
      </c>
      <c r="AB155" s="36">
        <v>4</v>
      </c>
      <c r="AC155" s="36">
        <v>4</v>
      </c>
      <c r="AD155" s="36">
        <v>4</v>
      </c>
      <c r="AE155" s="36">
        <v>3</v>
      </c>
      <c r="AF155" s="36">
        <v>3</v>
      </c>
      <c r="AG155" s="36">
        <v>5</v>
      </c>
      <c r="AH155" s="36">
        <v>5</v>
      </c>
      <c r="AI155" s="36">
        <v>5</v>
      </c>
      <c r="AJ155" s="36">
        <v>1</v>
      </c>
      <c r="AK155" s="37">
        <v>2</v>
      </c>
      <c r="AL155" s="38">
        <f t="shared" si="15"/>
        <v>3.4</v>
      </c>
      <c r="AM155" s="38">
        <f t="shared" si="16"/>
        <v>4.5999999999999996</v>
      </c>
      <c r="AN155" s="38">
        <f t="shared" si="17"/>
        <v>3.6666666666666665</v>
      </c>
    </row>
    <row r="156" spans="1:40" s="39" customFormat="1" ht="60" customHeight="1" x14ac:dyDescent="0.25">
      <c r="A156" s="28">
        <v>154</v>
      </c>
      <c r="B156" s="43">
        <v>462</v>
      </c>
      <c r="C156" s="44" t="s">
        <v>146</v>
      </c>
      <c r="D156" s="43" t="s">
        <v>251</v>
      </c>
      <c r="E156" s="43" t="s">
        <v>258</v>
      </c>
      <c r="F156" s="45">
        <v>34141</v>
      </c>
      <c r="G156" s="30">
        <f t="shared" ca="1" si="13"/>
        <v>43018</v>
      </c>
      <c r="H156" s="31">
        <f t="shared" ca="1" si="14"/>
        <v>24</v>
      </c>
      <c r="I156" s="35" t="s">
        <v>403</v>
      </c>
      <c r="J156" s="40" t="s">
        <v>408</v>
      </c>
      <c r="K156" s="43">
        <v>0</v>
      </c>
      <c r="L156" s="33">
        <f t="shared" ca="1" si="12"/>
        <v>1.9424657534246574</v>
      </c>
      <c r="M156" s="45">
        <v>42309</v>
      </c>
      <c r="N156" s="45">
        <v>42675</v>
      </c>
      <c r="O156" s="44" t="s">
        <v>426</v>
      </c>
      <c r="P156" s="43">
        <v>1</v>
      </c>
      <c r="Q156" s="35" t="s">
        <v>324</v>
      </c>
      <c r="R156" s="35" t="s">
        <v>280</v>
      </c>
      <c r="S156" s="43">
        <v>19877.412222222221</v>
      </c>
      <c r="T156" s="43">
        <v>19877.412222222221</v>
      </c>
      <c r="U156" s="32" t="s">
        <v>256</v>
      </c>
      <c r="V156" s="35">
        <v>4</v>
      </c>
      <c r="W156" s="36">
        <v>3</v>
      </c>
      <c r="X156" s="36">
        <v>4</v>
      </c>
      <c r="Y156" s="36">
        <v>3</v>
      </c>
      <c r="Z156" s="36">
        <v>3</v>
      </c>
      <c r="AA156" s="36">
        <v>4</v>
      </c>
      <c r="AB156" s="36">
        <v>4</v>
      </c>
      <c r="AC156" s="36">
        <v>3</v>
      </c>
      <c r="AD156" s="36">
        <v>4</v>
      </c>
      <c r="AE156" s="36">
        <v>3</v>
      </c>
      <c r="AF156" s="36">
        <v>4</v>
      </c>
      <c r="AG156" s="36">
        <v>4</v>
      </c>
      <c r="AH156" s="36">
        <v>3</v>
      </c>
      <c r="AI156" s="36">
        <v>4</v>
      </c>
      <c r="AJ156" s="36">
        <v>2</v>
      </c>
      <c r="AK156" s="37">
        <v>2</v>
      </c>
      <c r="AL156" s="38">
        <f t="shared" si="15"/>
        <v>3</v>
      </c>
      <c r="AM156" s="38">
        <f t="shared" si="16"/>
        <v>3.2</v>
      </c>
      <c r="AN156" s="38">
        <f t="shared" si="17"/>
        <v>3.6666666666666665</v>
      </c>
    </row>
    <row r="157" spans="1:40" s="39" customFormat="1" ht="60" customHeight="1" x14ac:dyDescent="0.25">
      <c r="A157" s="28">
        <v>155</v>
      </c>
      <c r="B157" s="43">
        <v>463</v>
      </c>
      <c r="C157" s="44" t="s">
        <v>578</v>
      </c>
      <c r="D157" s="43" t="s">
        <v>251</v>
      </c>
      <c r="E157" s="43" t="s">
        <v>251</v>
      </c>
      <c r="F157" s="45">
        <v>27334</v>
      </c>
      <c r="G157" s="30">
        <f t="shared" ca="1" si="13"/>
        <v>43018</v>
      </c>
      <c r="H157" s="31">
        <f t="shared" ca="1" si="14"/>
        <v>43</v>
      </c>
      <c r="I157" s="35" t="s">
        <v>536</v>
      </c>
      <c r="J157" s="40" t="s">
        <v>260</v>
      </c>
      <c r="K157" s="43">
        <v>19</v>
      </c>
      <c r="L157" s="33">
        <f t="shared" ca="1" si="12"/>
        <v>1.9068493150684931</v>
      </c>
      <c r="M157" s="45">
        <v>42322</v>
      </c>
      <c r="N157" s="45">
        <v>42504</v>
      </c>
      <c r="O157" s="44" t="s">
        <v>326</v>
      </c>
      <c r="P157" s="43">
        <v>3</v>
      </c>
      <c r="Q157" s="35" t="s">
        <v>317</v>
      </c>
      <c r="R157" s="35" t="s">
        <v>292</v>
      </c>
      <c r="S157" s="43">
        <v>34321</v>
      </c>
      <c r="T157" s="43">
        <v>34321</v>
      </c>
      <c r="U157" s="32" t="s">
        <v>304</v>
      </c>
      <c r="V157" s="35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7"/>
      <c r="AL157" s="38" t="e">
        <f t="shared" si="15"/>
        <v>#DIV/0!</v>
      </c>
      <c r="AM157" s="38" t="e">
        <f t="shared" si="16"/>
        <v>#DIV/0!</v>
      </c>
      <c r="AN157" s="38" t="e">
        <f t="shared" si="17"/>
        <v>#DIV/0!</v>
      </c>
    </row>
    <row r="158" spans="1:40" s="39" customFormat="1" ht="60" customHeight="1" x14ac:dyDescent="0.25">
      <c r="A158" s="28">
        <v>156</v>
      </c>
      <c r="B158" s="43">
        <v>464</v>
      </c>
      <c r="C158" s="44" t="s">
        <v>579</v>
      </c>
      <c r="D158" s="43" t="s">
        <v>251</v>
      </c>
      <c r="E158" s="43" t="s">
        <v>251</v>
      </c>
      <c r="F158" s="45">
        <v>24661</v>
      </c>
      <c r="G158" s="30">
        <f t="shared" ca="1" si="13"/>
        <v>43018</v>
      </c>
      <c r="H158" s="31">
        <f t="shared" ca="1" si="14"/>
        <v>50</v>
      </c>
      <c r="I158" s="35" t="s">
        <v>406</v>
      </c>
      <c r="J158" s="40" t="s">
        <v>406</v>
      </c>
      <c r="K158" s="43">
        <v>25</v>
      </c>
      <c r="L158" s="33">
        <f t="shared" ca="1" si="12"/>
        <v>1.9068493150684931</v>
      </c>
      <c r="M158" s="45">
        <v>42322</v>
      </c>
      <c r="N158" s="45">
        <v>42504</v>
      </c>
      <c r="O158" s="44" t="s">
        <v>460</v>
      </c>
      <c r="P158" s="43">
        <v>5</v>
      </c>
      <c r="Q158" s="35" t="s">
        <v>580</v>
      </c>
      <c r="R158" s="35" t="s">
        <v>487</v>
      </c>
      <c r="S158" s="43">
        <v>125000</v>
      </c>
      <c r="T158" s="43">
        <v>125000</v>
      </c>
      <c r="U158" s="32" t="s">
        <v>304</v>
      </c>
      <c r="V158" s="35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7"/>
      <c r="AL158" s="38" t="e">
        <f t="shared" si="15"/>
        <v>#DIV/0!</v>
      </c>
      <c r="AM158" s="38" t="e">
        <f t="shared" si="16"/>
        <v>#DIV/0!</v>
      </c>
      <c r="AN158" s="38" t="e">
        <f t="shared" si="17"/>
        <v>#DIV/0!</v>
      </c>
    </row>
    <row r="159" spans="1:40" s="39" customFormat="1" ht="60" customHeight="1" x14ac:dyDescent="0.25">
      <c r="A159" s="28">
        <v>157</v>
      </c>
      <c r="B159" s="35">
        <v>465</v>
      </c>
      <c r="C159" s="35" t="s">
        <v>581</v>
      </c>
      <c r="D159" s="43" t="s">
        <v>251</v>
      </c>
      <c r="E159" s="43" t="s">
        <v>251</v>
      </c>
      <c r="F159" s="52">
        <v>25963</v>
      </c>
      <c r="G159" s="30">
        <f t="shared" ca="1" si="13"/>
        <v>43018</v>
      </c>
      <c r="H159" s="31">
        <f t="shared" ca="1" si="14"/>
        <v>47</v>
      </c>
      <c r="I159" s="35" t="s">
        <v>582</v>
      </c>
      <c r="J159" s="40" t="s">
        <v>583</v>
      </c>
      <c r="K159" s="43">
        <v>20</v>
      </c>
      <c r="L159" s="33">
        <f t="shared" ca="1" si="12"/>
        <v>1.7178082191780821</v>
      </c>
      <c r="M159" s="52">
        <v>42391</v>
      </c>
      <c r="N159" s="52">
        <v>42573</v>
      </c>
      <c r="O159" s="44" t="s">
        <v>266</v>
      </c>
      <c r="P159" s="43">
        <v>4</v>
      </c>
      <c r="Q159" s="35" t="s">
        <v>324</v>
      </c>
      <c r="R159" s="35" t="s">
        <v>280</v>
      </c>
      <c r="S159" s="43">
        <v>68048</v>
      </c>
      <c r="T159" s="43">
        <v>68048</v>
      </c>
      <c r="U159" s="32" t="s">
        <v>304</v>
      </c>
      <c r="V159" s="35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7"/>
      <c r="AL159" s="38" t="e">
        <f t="shared" si="15"/>
        <v>#DIV/0!</v>
      </c>
      <c r="AM159" s="38" t="e">
        <f t="shared" si="16"/>
        <v>#DIV/0!</v>
      </c>
      <c r="AN159" s="38" t="e">
        <f t="shared" si="17"/>
        <v>#DIV/0!</v>
      </c>
    </row>
    <row r="160" spans="1:40" s="39" customFormat="1" ht="60" customHeight="1" x14ac:dyDescent="0.25">
      <c r="A160" s="28">
        <v>158</v>
      </c>
      <c r="B160" s="35">
        <v>466</v>
      </c>
      <c r="C160" s="35" t="s">
        <v>584</v>
      </c>
      <c r="D160" s="43" t="s">
        <v>257</v>
      </c>
      <c r="E160" s="43" t="s">
        <v>258</v>
      </c>
      <c r="F160" s="52">
        <v>33289</v>
      </c>
      <c r="G160" s="30">
        <f t="shared" ca="1" si="13"/>
        <v>43018</v>
      </c>
      <c r="H160" s="31">
        <f t="shared" ca="1" si="14"/>
        <v>27</v>
      </c>
      <c r="I160" s="35" t="s">
        <v>378</v>
      </c>
      <c r="J160" s="40" t="s">
        <v>379</v>
      </c>
      <c r="K160" s="43">
        <v>0.11</v>
      </c>
      <c r="L160" s="33">
        <f t="shared" ca="1" si="12"/>
        <v>1.7780821917808218</v>
      </c>
      <c r="M160" s="52">
        <v>42369</v>
      </c>
      <c r="N160" s="52">
        <v>42551</v>
      </c>
      <c r="O160" s="44" t="s">
        <v>424</v>
      </c>
      <c r="P160" s="43">
        <v>2</v>
      </c>
      <c r="Q160" s="35" t="s">
        <v>411</v>
      </c>
      <c r="R160" s="35" t="s">
        <v>280</v>
      </c>
      <c r="S160" s="43">
        <v>20006</v>
      </c>
      <c r="T160" s="43">
        <v>20006</v>
      </c>
      <c r="U160" s="32" t="s">
        <v>304</v>
      </c>
      <c r="V160" s="35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7"/>
      <c r="AL160" s="38" t="e">
        <f t="shared" si="15"/>
        <v>#DIV/0!</v>
      </c>
      <c r="AM160" s="38" t="e">
        <f t="shared" si="16"/>
        <v>#DIV/0!</v>
      </c>
      <c r="AN160" s="38" t="e">
        <f t="shared" si="17"/>
        <v>#DIV/0!</v>
      </c>
    </row>
    <row r="161" spans="1:40" s="39" customFormat="1" ht="60" customHeight="1" x14ac:dyDescent="0.25">
      <c r="A161" s="28">
        <v>159</v>
      </c>
      <c r="B161" s="35">
        <v>467</v>
      </c>
      <c r="C161" s="35" t="s">
        <v>585</v>
      </c>
      <c r="D161" s="43" t="s">
        <v>251</v>
      </c>
      <c r="E161" s="43" t="s">
        <v>251</v>
      </c>
      <c r="F161" s="52">
        <v>22826</v>
      </c>
      <c r="G161" s="30">
        <f t="shared" ca="1" si="13"/>
        <v>43018</v>
      </c>
      <c r="H161" s="31">
        <f t="shared" ca="1" si="14"/>
        <v>55</v>
      </c>
      <c r="I161" s="35"/>
      <c r="J161" s="35"/>
      <c r="K161" s="43"/>
      <c r="L161" s="33">
        <f t="shared" ca="1" si="12"/>
        <v>1.6904109589041096</v>
      </c>
      <c r="M161" s="52">
        <v>42401</v>
      </c>
      <c r="N161" s="52">
        <v>42583</v>
      </c>
      <c r="O161" s="44" t="s">
        <v>586</v>
      </c>
      <c r="P161" s="43">
        <v>5</v>
      </c>
      <c r="Q161" s="35" t="s">
        <v>466</v>
      </c>
      <c r="R161" s="35" t="s">
        <v>507</v>
      </c>
      <c r="S161" s="43">
        <v>458334</v>
      </c>
      <c r="T161" s="43">
        <v>458334</v>
      </c>
      <c r="U161" s="32" t="s">
        <v>304</v>
      </c>
      <c r="V161" s="35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7"/>
      <c r="AL161" s="38" t="e">
        <f t="shared" si="15"/>
        <v>#DIV/0!</v>
      </c>
      <c r="AM161" s="38" t="e">
        <f t="shared" si="16"/>
        <v>#DIV/0!</v>
      </c>
      <c r="AN161" s="38" t="e">
        <f t="shared" si="17"/>
        <v>#DIV/0!</v>
      </c>
    </row>
    <row r="162" spans="1:40" s="39" customFormat="1" ht="60" customHeight="1" x14ac:dyDescent="0.25">
      <c r="A162" s="28">
        <v>160</v>
      </c>
      <c r="B162" s="35">
        <v>468</v>
      </c>
      <c r="C162" s="35" t="s">
        <v>148</v>
      </c>
      <c r="D162" s="43" t="s">
        <v>251</v>
      </c>
      <c r="E162" s="43" t="s">
        <v>258</v>
      </c>
      <c r="F162" s="52">
        <v>32351</v>
      </c>
      <c r="G162" s="30">
        <f t="shared" ca="1" si="13"/>
        <v>43018</v>
      </c>
      <c r="H162" s="31">
        <f t="shared" ca="1" si="14"/>
        <v>29</v>
      </c>
      <c r="I162" s="35" t="s">
        <v>285</v>
      </c>
      <c r="J162" s="40" t="s">
        <v>285</v>
      </c>
      <c r="K162" s="43">
        <v>1.5</v>
      </c>
      <c r="L162" s="33">
        <f t="shared" ca="1" si="12"/>
        <v>1.6904109589041096</v>
      </c>
      <c r="M162" s="52">
        <v>42401</v>
      </c>
      <c r="N162" s="52">
        <v>42583</v>
      </c>
      <c r="O162" s="44" t="s">
        <v>275</v>
      </c>
      <c r="P162" s="43">
        <v>1</v>
      </c>
      <c r="Q162" s="32" t="s">
        <v>300</v>
      </c>
      <c r="R162" s="35" t="s">
        <v>507</v>
      </c>
      <c r="S162" s="43">
        <v>13382</v>
      </c>
      <c r="T162" s="43">
        <v>13382</v>
      </c>
      <c r="U162" s="32" t="s">
        <v>256</v>
      </c>
      <c r="V162" s="35">
        <v>5</v>
      </c>
      <c r="W162" s="36">
        <v>4</v>
      </c>
      <c r="X162" s="36">
        <v>5</v>
      </c>
      <c r="Y162" s="36">
        <v>5</v>
      </c>
      <c r="Z162" s="36">
        <v>5</v>
      </c>
      <c r="AA162" s="36">
        <v>4</v>
      </c>
      <c r="AB162" s="36">
        <v>5</v>
      </c>
      <c r="AC162" s="36">
        <v>5</v>
      </c>
      <c r="AD162" s="36">
        <v>4</v>
      </c>
      <c r="AE162" s="36">
        <v>4</v>
      </c>
      <c r="AF162" s="36">
        <v>4</v>
      </c>
      <c r="AG162" s="36">
        <v>4</v>
      </c>
      <c r="AH162" s="36">
        <v>4</v>
      </c>
      <c r="AI162" s="36">
        <v>5</v>
      </c>
      <c r="AJ162" s="36">
        <v>1</v>
      </c>
      <c r="AK162" s="37">
        <v>1</v>
      </c>
      <c r="AL162" s="38">
        <f t="shared" si="15"/>
        <v>3</v>
      </c>
      <c r="AM162" s="38">
        <f t="shared" si="16"/>
        <v>4.5999999999999996</v>
      </c>
      <c r="AN162" s="38">
        <f t="shared" si="17"/>
        <v>4.333333333333333</v>
      </c>
    </row>
    <row r="163" spans="1:40" s="39" customFormat="1" ht="60" customHeight="1" x14ac:dyDescent="0.25">
      <c r="A163" s="28">
        <v>161</v>
      </c>
      <c r="B163" s="35">
        <v>469</v>
      </c>
      <c r="C163" s="35" t="s">
        <v>587</v>
      </c>
      <c r="D163" s="43" t="s">
        <v>251</v>
      </c>
      <c r="E163" s="43" t="s">
        <v>258</v>
      </c>
      <c r="F163" s="52">
        <v>32748</v>
      </c>
      <c r="G163" s="30">
        <f t="shared" ca="1" si="13"/>
        <v>43018</v>
      </c>
      <c r="H163" s="31">
        <f ca="1">ROUND((G163-F163)/365,0)</f>
        <v>28</v>
      </c>
      <c r="I163" s="35" t="s">
        <v>350</v>
      </c>
      <c r="J163" s="40" t="s">
        <v>350</v>
      </c>
      <c r="K163" s="43">
        <v>5</v>
      </c>
      <c r="L163" s="33">
        <f t="shared" ca="1" si="12"/>
        <v>1.7424657534246575</v>
      </c>
      <c r="M163" s="52">
        <v>42382</v>
      </c>
      <c r="N163" s="52">
        <v>42564</v>
      </c>
      <c r="O163" s="44" t="s">
        <v>302</v>
      </c>
      <c r="P163" s="43">
        <v>2</v>
      </c>
      <c r="Q163" s="35" t="s">
        <v>588</v>
      </c>
      <c r="R163" s="35" t="s">
        <v>292</v>
      </c>
      <c r="S163" s="43">
        <v>18000</v>
      </c>
      <c r="T163" s="43">
        <v>18000</v>
      </c>
      <c r="U163" s="40" t="s">
        <v>304</v>
      </c>
      <c r="V163" s="35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7"/>
      <c r="AL163" s="38" t="e">
        <f t="shared" si="15"/>
        <v>#DIV/0!</v>
      </c>
      <c r="AM163" s="38" t="e">
        <f t="shared" si="16"/>
        <v>#DIV/0!</v>
      </c>
      <c r="AN163" s="38" t="e">
        <f t="shared" si="17"/>
        <v>#DIV/0!</v>
      </c>
    </row>
    <row r="164" spans="1:40" s="39" customFormat="1" ht="60" customHeight="1" x14ac:dyDescent="0.25">
      <c r="A164" s="28">
        <v>162</v>
      </c>
      <c r="B164" s="35">
        <v>470</v>
      </c>
      <c r="C164" s="35" t="s">
        <v>150</v>
      </c>
      <c r="D164" s="43" t="s">
        <v>251</v>
      </c>
      <c r="E164" s="43" t="s">
        <v>251</v>
      </c>
      <c r="F164" s="52">
        <v>27420</v>
      </c>
      <c r="G164" s="30">
        <f t="shared" ca="1" si="13"/>
        <v>43018</v>
      </c>
      <c r="H164" s="31">
        <f t="shared" ca="1" si="14"/>
        <v>43</v>
      </c>
      <c r="I164" s="35" t="s">
        <v>589</v>
      </c>
      <c r="J164" s="40" t="s">
        <v>590</v>
      </c>
      <c r="K164" s="43">
        <v>8</v>
      </c>
      <c r="L164" s="33">
        <f t="shared" ca="1" si="12"/>
        <v>1.6493150684931508</v>
      </c>
      <c r="M164" s="52">
        <v>42416</v>
      </c>
      <c r="N164" s="52">
        <v>42598</v>
      </c>
      <c r="O164" s="44" t="s">
        <v>398</v>
      </c>
      <c r="P164" s="43">
        <v>2</v>
      </c>
      <c r="Q164" s="35" t="s">
        <v>591</v>
      </c>
      <c r="R164" s="35" t="s">
        <v>280</v>
      </c>
      <c r="S164" s="43">
        <v>34353</v>
      </c>
      <c r="T164" s="43">
        <v>34353</v>
      </c>
      <c r="U164" s="32" t="s">
        <v>256</v>
      </c>
      <c r="V164" s="35">
        <v>4</v>
      </c>
      <c r="W164" s="36">
        <v>4</v>
      </c>
      <c r="X164" s="36">
        <v>2</v>
      </c>
      <c r="Y164" s="36">
        <v>4</v>
      </c>
      <c r="Z164" s="36">
        <v>3</v>
      </c>
      <c r="AA164" s="36">
        <v>5</v>
      </c>
      <c r="AB164" s="36">
        <v>3</v>
      </c>
      <c r="AC164" s="36">
        <v>4</v>
      </c>
      <c r="AD164" s="36">
        <v>4</v>
      </c>
      <c r="AE164" s="36">
        <v>3</v>
      </c>
      <c r="AF164" s="36">
        <v>4</v>
      </c>
      <c r="AG164" s="36">
        <v>3</v>
      </c>
      <c r="AH164" s="36">
        <v>2</v>
      </c>
      <c r="AI164" s="36">
        <v>2</v>
      </c>
      <c r="AJ164" s="36">
        <v>3</v>
      </c>
      <c r="AK164" s="37">
        <v>1</v>
      </c>
      <c r="AL164" s="38">
        <f t="shared" si="15"/>
        <v>3</v>
      </c>
      <c r="AM164" s="38">
        <f t="shared" si="16"/>
        <v>2.8</v>
      </c>
      <c r="AN164" s="38">
        <f t="shared" si="17"/>
        <v>4</v>
      </c>
    </row>
    <row r="165" spans="1:40" s="39" customFormat="1" ht="60" customHeight="1" x14ac:dyDescent="0.25">
      <c r="A165" s="28">
        <v>163</v>
      </c>
      <c r="B165" s="35">
        <v>471</v>
      </c>
      <c r="C165" s="35" t="s">
        <v>152</v>
      </c>
      <c r="D165" s="43" t="s">
        <v>251</v>
      </c>
      <c r="E165" s="43" t="s">
        <v>258</v>
      </c>
      <c r="F165" s="52">
        <v>33017</v>
      </c>
      <c r="G165" s="30">
        <f t="shared" ca="1" si="13"/>
        <v>43018</v>
      </c>
      <c r="H165" s="31">
        <f t="shared" ca="1" si="14"/>
        <v>27</v>
      </c>
      <c r="I165" s="35" t="s">
        <v>592</v>
      </c>
      <c r="J165" s="40" t="s">
        <v>593</v>
      </c>
      <c r="K165" s="43">
        <v>0</v>
      </c>
      <c r="L165" s="33">
        <f t="shared" ca="1" si="12"/>
        <v>1.6602739726027398</v>
      </c>
      <c r="M165" s="52">
        <v>42412</v>
      </c>
      <c r="N165" s="52">
        <v>42594</v>
      </c>
      <c r="O165" s="44" t="s">
        <v>426</v>
      </c>
      <c r="P165" s="43">
        <v>1</v>
      </c>
      <c r="Q165" s="35" t="s">
        <v>331</v>
      </c>
      <c r="R165" s="35" t="s">
        <v>280</v>
      </c>
      <c r="S165" s="43">
        <v>18526.20888888889</v>
      </c>
      <c r="T165" s="43">
        <v>18526.20888888889</v>
      </c>
      <c r="U165" s="43" t="s">
        <v>256</v>
      </c>
      <c r="V165" s="35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7"/>
      <c r="AL165" s="38" t="e">
        <f t="shared" si="15"/>
        <v>#DIV/0!</v>
      </c>
      <c r="AM165" s="38" t="e">
        <f t="shared" si="16"/>
        <v>#DIV/0!</v>
      </c>
      <c r="AN165" s="38" t="e">
        <f t="shared" si="17"/>
        <v>#DIV/0!</v>
      </c>
    </row>
    <row r="166" spans="1:40" s="39" customFormat="1" ht="60" customHeight="1" x14ac:dyDescent="0.25">
      <c r="A166" s="28">
        <v>164</v>
      </c>
      <c r="B166" s="35">
        <v>472</v>
      </c>
      <c r="C166" s="35" t="s">
        <v>154</v>
      </c>
      <c r="D166" s="43" t="s">
        <v>251</v>
      </c>
      <c r="E166" s="43" t="s">
        <v>251</v>
      </c>
      <c r="F166" s="52">
        <v>24643</v>
      </c>
      <c r="G166" s="30">
        <f t="shared" ca="1" si="13"/>
        <v>43018</v>
      </c>
      <c r="H166" s="31">
        <f ca="1">ROUND((G166-F166)/365,0)</f>
        <v>50</v>
      </c>
      <c r="I166" s="35" t="s">
        <v>373</v>
      </c>
      <c r="J166" s="40" t="s">
        <v>373</v>
      </c>
      <c r="K166" s="43">
        <v>30</v>
      </c>
      <c r="L166" s="33">
        <f t="shared" ca="1" si="12"/>
        <v>1.6109589041095891</v>
      </c>
      <c r="M166" s="52">
        <v>42430</v>
      </c>
      <c r="N166" s="52">
        <v>42614</v>
      </c>
      <c r="O166" s="44" t="s">
        <v>594</v>
      </c>
      <c r="P166" s="43">
        <v>5</v>
      </c>
      <c r="Q166" s="35" t="s">
        <v>555</v>
      </c>
      <c r="R166" s="35" t="s">
        <v>280</v>
      </c>
      <c r="S166" s="43">
        <v>133141</v>
      </c>
      <c r="T166" s="43">
        <v>133141</v>
      </c>
      <c r="U166" s="32" t="s">
        <v>256</v>
      </c>
      <c r="V166" s="35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7"/>
      <c r="AL166" s="38" t="e">
        <f t="shared" si="15"/>
        <v>#DIV/0!</v>
      </c>
      <c r="AM166" s="38" t="e">
        <f t="shared" si="16"/>
        <v>#DIV/0!</v>
      </c>
      <c r="AN166" s="38" t="e">
        <f t="shared" si="17"/>
        <v>#DIV/0!</v>
      </c>
    </row>
    <row r="167" spans="1:40" s="39" customFormat="1" ht="60" customHeight="1" x14ac:dyDescent="0.25">
      <c r="A167" s="28">
        <v>165</v>
      </c>
      <c r="B167" s="35">
        <v>473</v>
      </c>
      <c r="C167" s="35" t="s">
        <v>595</v>
      </c>
      <c r="D167" s="43" t="s">
        <v>251</v>
      </c>
      <c r="E167" s="43" t="s">
        <v>251</v>
      </c>
      <c r="F167" s="52">
        <v>21702</v>
      </c>
      <c r="G167" s="30">
        <f t="shared" ca="1" si="13"/>
        <v>43018</v>
      </c>
      <c r="H167" s="31">
        <f t="shared" ref="H167:H213" ca="1" si="18">ROUND((G167-F167)/365,0)</f>
        <v>58</v>
      </c>
      <c r="I167" s="35" t="s">
        <v>596</v>
      </c>
      <c r="J167" s="40" t="s">
        <v>379</v>
      </c>
      <c r="K167" s="43">
        <v>27</v>
      </c>
      <c r="L167" s="33">
        <f t="shared" ca="1" si="12"/>
        <v>1.6109589041095891</v>
      </c>
      <c r="M167" s="52">
        <v>42430</v>
      </c>
      <c r="N167" s="52">
        <v>42614</v>
      </c>
      <c r="O167" s="44" t="s">
        <v>266</v>
      </c>
      <c r="P167" s="43">
        <v>4</v>
      </c>
      <c r="Q167" s="35" t="s">
        <v>597</v>
      </c>
      <c r="R167" s="35" t="s">
        <v>280</v>
      </c>
      <c r="S167" s="43">
        <v>104168</v>
      </c>
      <c r="T167" s="43">
        <v>104168</v>
      </c>
      <c r="U167" s="32" t="s">
        <v>304</v>
      </c>
      <c r="V167" s="35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7"/>
      <c r="AL167" s="38" t="e">
        <f t="shared" si="15"/>
        <v>#DIV/0!</v>
      </c>
      <c r="AM167" s="38" t="e">
        <f t="shared" si="16"/>
        <v>#DIV/0!</v>
      </c>
      <c r="AN167" s="38" t="e">
        <f t="shared" si="17"/>
        <v>#DIV/0!</v>
      </c>
    </row>
    <row r="168" spans="1:40" s="39" customFormat="1" ht="60" customHeight="1" x14ac:dyDescent="0.25">
      <c r="A168" s="28">
        <v>166</v>
      </c>
      <c r="B168" s="35">
        <v>474</v>
      </c>
      <c r="C168" s="35" t="s">
        <v>598</v>
      </c>
      <c r="D168" s="43" t="s">
        <v>257</v>
      </c>
      <c r="E168" s="43" t="s">
        <v>251</v>
      </c>
      <c r="F168" s="52">
        <v>29800</v>
      </c>
      <c r="G168" s="30">
        <f t="shared" ca="1" si="13"/>
        <v>43018</v>
      </c>
      <c r="H168" s="31">
        <f t="shared" ca="1" si="18"/>
        <v>36</v>
      </c>
      <c r="I168" s="35" t="s">
        <v>599</v>
      </c>
      <c r="J168" s="40" t="s">
        <v>350</v>
      </c>
      <c r="K168" s="43">
        <v>9</v>
      </c>
      <c r="L168" s="33">
        <f t="shared" ca="1" si="12"/>
        <v>1.5753424657534247</v>
      </c>
      <c r="M168" s="52">
        <v>42443</v>
      </c>
      <c r="N168" s="52">
        <v>42627</v>
      </c>
      <c r="O168" s="44" t="s">
        <v>501</v>
      </c>
      <c r="P168" s="43">
        <v>2</v>
      </c>
      <c r="Q168" s="35" t="s">
        <v>262</v>
      </c>
      <c r="R168" s="35" t="s">
        <v>507</v>
      </c>
      <c r="S168" s="43">
        <v>19740</v>
      </c>
      <c r="T168" s="43">
        <v>19740</v>
      </c>
      <c r="U168" s="32" t="s">
        <v>304</v>
      </c>
      <c r="V168" s="35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7"/>
      <c r="AL168" s="38" t="e">
        <f t="shared" si="15"/>
        <v>#DIV/0!</v>
      </c>
      <c r="AM168" s="38" t="e">
        <f t="shared" si="16"/>
        <v>#DIV/0!</v>
      </c>
      <c r="AN168" s="38" t="e">
        <f t="shared" si="17"/>
        <v>#DIV/0!</v>
      </c>
    </row>
    <row r="169" spans="1:40" s="39" customFormat="1" ht="60" customHeight="1" x14ac:dyDescent="0.25">
      <c r="A169" s="28">
        <v>167</v>
      </c>
      <c r="B169" s="35">
        <v>475</v>
      </c>
      <c r="C169" s="35" t="s">
        <v>600</v>
      </c>
      <c r="D169" s="43" t="s">
        <v>251</v>
      </c>
      <c r="E169" s="43" t="s">
        <v>251</v>
      </c>
      <c r="F169" s="52">
        <v>29149</v>
      </c>
      <c r="G169" s="30">
        <f t="shared" ca="1" si="13"/>
        <v>43018</v>
      </c>
      <c r="H169" s="31">
        <f t="shared" ca="1" si="18"/>
        <v>38</v>
      </c>
      <c r="I169" s="35" t="s">
        <v>601</v>
      </c>
      <c r="J169" s="40" t="s">
        <v>601</v>
      </c>
      <c r="K169" s="43">
        <v>15</v>
      </c>
      <c r="L169" s="33">
        <f t="shared" ca="1" si="12"/>
        <v>1.5561643835616439</v>
      </c>
      <c r="M169" s="52">
        <v>42450</v>
      </c>
      <c r="N169" s="52">
        <v>42634</v>
      </c>
      <c r="O169" s="44" t="s">
        <v>326</v>
      </c>
      <c r="P169" s="43">
        <v>3</v>
      </c>
      <c r="Q169" s="35" t="s">
        <v>602</v>
      </c>
      <c r="R169" s="35" t="s">
        <v>507</v>
      </c>
      <c r="S169" s="43">
        <v>37000</v>
      </c>
      <c r="T169" s="43">
        <v>37000</v>
      </c>
      <c r="U169" s="32" t="s">
        <v>304</v>
      </c>
      <c r="V169" s="35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7"/>
      <c r="AL169" s="38" t="e">
        <f t="shared" si="15"/>
        <v>#DIV/0!</v>
      </c>
      <c r="AM169" s="38" t="e">
        <f t="shared" si="16"/>
        <v>#DIV/0!</v>
      </c>
      <c r="AN169" s="38" t="e">
        <f t="shared" si="17"/>
        <v>#DIV/0!</v>
      </c>
    </row>
    <row r="170" spans="1:40" s="39" customFormat="1" ht="60" customHeight="1" x14ac:dyDescent="0.25">
      <c r="A170" s="28">
        <v>168</v>
      </c>
      <c r="B170" s="35">
        <v>476</v>
      </c>
      <c r="C170" s="35" t="s">
        <v>603</v>
      </c>
      <c r="D170" s="43" t="s">
        <v>251</v>
      </c>
      <c r="E170" s="43" t="s">
        <v>251</v>
      </c>
      <c r="F170" s="52">
        <v>23410</v>
      </c>
      <c r="G170" s="30">
        <f t="shared" ca="1" si="13"/>
        <v>43018</v>
      </c>
      <c r="H170" s="31">
        <f t="shared" ca="1" si="18"/>
        <v>54</v>
      </c>
      <c r="I170" s="35" t="s">
        <v>604</v>
      </c>
      <c r="J170" s="40" t="s">
        <v>260</v>
      </c>
      <c r="K170" s="43">
        <v>27</v>
      </c>
      <c r="L170" s="33">
        <f t="shared" ca="1" si="12"/>
        <v>1.536986301369863</v>
      </c>
      <c r="M170" s="52">
        <v>42457</v>
      </c>
      <c r="N170" s="52">
        <v>42641</v>
      </c>
      <c r="O170" s="44" t="s">
        <v>605</v>
      </c>
      <c r="P170" s="43">
        <v>5</v>
      </c>
      <c r="Q170" s="35" t="s">
        <v>478</v>
      </c>
      <c r="R170" s="35" t="s">
        <v>507</v>
      </c>
      <c r="S170" s="43">
        <v>1375000</v>
      </c>
      <c r="T170" s="43">
        <v>1375000</v>
      </c>
      <c r="U170" s="32" t="s">
        <v>304</v>
      </c>
      <c r="V170" s="35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7"/>
      <c r="AL170" s="38" t="e">
        <f t="shared" si="15"/>
        <v>#DIV/0!</v>
      </c>
      <c r="AM170" s="38" t="e">
        <f t="shared" si="16"/>
        <v>#DIV/0!</v>
      </c>
      <c r="AN170" s="38" t="e">
        <f t="shared" si="17"/>
        <v>#DIV/0!</v>
      </c>
    </row>
    <row r="171" spans="1:40" s="39" customFormat="1" ht="60" customHeight="1" x14ac:dyDescent="0.25">
      <c r="A171" s="28">
        <v>169</v>
      </c>
      <c r="B171" s="35">
        <v>477</v>
      </c>
      <c r="C171" s="35" t="s">
        <v>606</v>
      </c>
      <c r="D171" s="43" t="s">
        <v>251</v>
      </c>
      <c r="E171" s="43" t="s">
        <v>258</v>
      </c>
      <c r="F171" s="52">
        <v>32211</v>
      </c>
      <c r="G171" s="30">
        <f t="shared" ca="1" si="13"/>
        <v>43018</v>
      </c>
      <c r="H171" s="31">
        <f t="shared" ca="1" si="18"/>
        <v>30</v>
      </c>
      <c r="I171" s="35" t="s">
        <v>403</v>
      </c>
      <c r="J171" s="40" t="s">
        <v>408</v>
      </c>
      <c r="K171" s="43">
        <v>3</v>
      </c>
      <c r="L171" s="33">
        <f t="shared" ca="1" si="12"/>
        <v>1.4986301369863013</v>
      </c>
      <c r="M171" s="52">
        <v>42471</v>
      </c>
      <c r="N171" s="52">
        <v>42654</v>
      </c>
      <c r="O171" s="44" t="s">
        <v>404</v>
      </c>
      <c r="P171" s="43">
        <v>2</v>
      </c>
      <c r="Q171" s="35" t="s">
        <v>591</v>
      </c>
      <c r="R171" s="35" t="s">
        <v>507</v>
      </c>
      <c r="S171" s="43">
        <v>33333</v>
      </c>
      <c r="T171" s="43">
        <v>33333</v>
      </c>
      <c r="U171" s="32" t="s">
        <v>304</v>
      </c>
      <c r="V171" s="35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7"/>
      <c r="AL171" s="38" t="e">
        <f t="shared" si="15"/>
        <v>#DIV/0!</v>
      </c>
      <c r="AM171" s="38" t="e">
        <f t="shared" si="16"/>
        <v>#DIV/0!</v>
      </c>
      <c r="AN171" s="38" t="e">
        <f t="shared" si="17"/>
        <v>#DIV/0!</v>
      </c>
    </row>
    <row r="172" spans="1:40" s="39" customFormat="1" ht="60" customHeight="1" x14ac:dyDescent="0.25">
      <c r="A172" s="28">
        <v>170</v>
      </c>
      <c r="B172" s="35">
        <v>478</v>
      </c>
      <c r="C172" s="35" t="s">
        <v>607</v>
      </c>
      <c r="D172" s="43" t="s">
        <v>251</v>
      </c>
      <c r="E172" s="43" t="s">
        <v>251</v>
      </c>
      <c r="F172" s="52">
        <v>31882</v>
      </c>
      <c r="G172" s="30">
        <f t="shared" ca="1" si="13"/>
        <v>43018</v>
      </c>
      <c r="H172" s="31">
        <f t="shared" ca="1" si="18"/>
        <v>31</v>
      </c>
      <c r="I172" s="35" t="s">
        <v>378</v>
      </c>
      <c r="J172" s="40" t="s">
        <v>379</v>
      </c>
      <c r="K172" s="43">
        <v>5.5</v>
      </c>
      <c r="L172" s="33">
        <f t="shared" ca="1" si="12"/>
        <v>1.4794520547945205</v>
      </c>
      <c r="M172" s="52">
        <v>42478</v>
      </c>
      <c r="N172" s="52">
        <v>42661</v>
      </c>
      <c r="O172" s="44" t="s">
        <v>326</v>
      </c>
      <c r="P172" s="43">
        <v>3</v>
      </c>
      <c r="Q172" s="35" t="s">
        <v>472</v>
      </c>
      <c r="R172" s="35" t="s">
        <v>280</v>
      </c>
      <c r="S172" s="43">
        <v>54167</v>
      </c>
      <c r="T172" s="43">
        <v>54167</v>
      </c>
      <c r="U172" s="32" t="s">
        <v>304</v>
      </c>
      <c r="V172" s="35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7"/>
      <c r="AL172" s="38" t="e">
        <f t="shared" si="15"/>
        <v>#DIV/0!</v>
      </c>
      <c r="AM172" s="38" t="e">
        <f t="shared" si="16"/>
        <v>#DIV/0!</v>
      </c>
      <c r="AN172" s="38" t="e">
        <f t="shared" si="17"/>
        <v>#DIV/0!</v>
      </c>
    </row>
    <row r="173" spans="1:40" s="39" customFormat="1" ht="60" customHeight="1" x14ac:dyDescent="0.25">
      <c r="A173" s="28">
        <v>171</v>
      </c>
      <c r="B173" s="35">
        <v>479</v>
      </c>
      <c r="C173" s="35" t="s">
        <v>608</v>
      </c>
      <c r="D173" s="43" t="s">
        <v>251</v>
      </c>
      <c r="E173" s="43" t="s">
        <v>258</v>
      </c>
      <c r="F173" s="52">
        <v>33071</v>
      </c>
      <c r="G173" s="30">
        <f t="shared" ca="1" si="13"/>
        <v>43018</v>
      </c>
      <c r="H173" s="31">
        <f t="shared" ca="1" si="18"/>
        <v>27</v>
      </c>
      <c r="I173" s="35" t="s">
        <v>609</v>
      </c>
      <c r="J173" s="40" t="s">
        <v>610</v>
      </c>
      <c r="K173" s="43">
        <v>3</v>
      </c>
      <c r="L173" s="33">
        <f t="shared" ca="1" si="12"/>
        <v>1.3835616438356164</v>
      </c>
      <c r="M173" s="52">
        <v>42513</v>
      </c>
      <c r="N173" s="52">
        <v>42697</v>
      </c>
      <c r="O173" s="44" t="s">
        <v>404</v>
      </c>
      <c r="P173" s="43">
        <v>2</v>
      </c>
      <c r="Q173" s="35" t="s">
        <v>591</v>
      </c>
      <c r="R173" s="35" t="s">
        <v>280</v>
      </c>
      <c r="S173" s="43">
        <v>33333</v>
      </c>
      <c r="T173" s="43">
        <v>33333</v>
      </c>
      <c r="U173" s="32" t="s">
        <v>304</v>
      </c>
      <c r="V173" s="35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7"/>
      <c r="AL173" s="38" t="e">
        <f t="shared" si="15"/>
        <v>#DIV/0!</v>
      </c>
      <c r="AM173" s="38" t="e">
        <f t="shared" si="16"/>
        <v>#DIV/0!</v>
      </c>
      <c r="AN173" s="38" t="e">
        <f t="shared" si="17"/>
        <v>#DIV/0!</v>
      </c>
    </row>
    <row r="174" spans="1:40" s="39" customFormat="1" ht="60" customHeight="1" x14ac:dyDescent="0.25">
      <c r="A174" s="28">
        <v>172</v>
      </c>
      <c r="B174" s="35">
        <v>480</v>
      </c>
      <c r="C174" s="35" t="s">
        <v>611</v>
      </c>
      <c r="D174" s="43" t="s">
        <v>251</v>
      </c>
      <c r="E174" s="43" t="s">
        <v>258</v>
      </c>
      <c r="F174" s="52">
        <v>33363</v>
      </c>
      <c r="G174" s="30">
        <f t="shared" ca="1" si="13"/>
        <v>43018</v>
      </c>
      <c r="H174" s="31">
        <f t="shared" ca="1" si="18"/>
        <v>26</v>
      </c>
      <c r="I174" s="35" t="s">
        <v>609</v>
      </c>
      <c r="J174" s="40" t="s">
        <v>610</v>
      </c>
      <c r="K174" s="43">
        <v>3.3</v>
      </c>
      <c r="L174" s="33">
        <f t="shared" ca="1" si="12"/>
        <v>1.3835616438356164</v>
      </c>
      <c r="M174" s="52">
        <v>42513</v>
      </c>
      <c r="N174" s="52">
        <v>42697</v>
      </c>
      <c r="O174" s="44" t="s">
        <v>404</v>
      </c>
      <c r="P174" s="43">
        <v>2</v>
      </c>
      <c r="Q174" s="35" t="s">
        <v>591</v>
      </c>
      <c r="R174" s="35" t="s">
        <v>280</v>
      </c>
      <c r="S174" s="43">
        <v>29167</v>
      </c>
      <c r="T174" s="43">
        <v>29167</v>
      </c>
      <c r="U174" s="32" t="s">
        <v>304</v>
      </c>
      <c r="V174" s="35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7"/>
      <c r="AL174" s="38" t="e">
        <f t="shared" si="15"/>
        <v>#DIV/0!</v>
      </c>
      <c r="AM174" s="38" t="e">
        <f t="shared" si="16"/>
        <v>#DIV/0!</v>
      </c>
      <c r="AN174" s="38" t="e">
        <f t="shared" si="17"/>
        <v>#DIV/0!</v>
      </c>
    </row>
    <row r="175" spans="1:40" s="39" customFormat="1" ht="60" customHeight="1" x14ac:dyDescent="0.25">
      <c r="A175" s="28">
        <v>173</v>
      </c>
      <c r="B175" s="35">
        <v>481</v>
      </c>
      <c r="C175" s="35" t="s">
        <v>156</v>
      </c>
      <c r="D175" s="43" t="s">
        <v>251</v>
      </c>
      <c r="E175" s="43" t="s">
        <v>251</v>
      </c>
      <c r="F175" s="52">
        <v>30427</v>
      </c>
      <c r="G175" s="30">
        <f t="shared" ca="1" si="13"/>
        <v>43018</v>
      </c>
      <c r="H175" s="31">
        <f t="shared" ca="1" si="18"/>
        <v>34</v>
      </c>
      <c r="I175" s="35" t="s">
        <v>612</v>
      </c>
      <c r="J175" s="40" t="s">
        <v>373</v>
      </c>
      <c r="K175" s="43">
        <v>8</v>
      </c>
      <c r="L175" s="33">
        <f t="shared" ca="1" si="12"/>
        <v>1.3589041095890411</v>
      </c>
      <c r="M175" s="52">
        <v>42522</v>
      </c>
      <c r="N175" s="52">
        <v>42705</v>
      </c>
      <c r="O175" s="44" t="s">
        <v>326</v>
      </c>
      <c r="P175" s="43">
        <v>3</v>
      </c>
      <c r="Q175" s="35" t="s">
        <v>331</v>
      </c>
      <c r="R175" s="35" t="s">
        <v>280</v>
      </c>
      <c r="S175" s="43">
        <v>64167</v>
      </c>
      <c r="T175" s="43">
        <v>64167</v>
      </c>
      <c r="U175" s="32" t="s">
        <v>256</v>
      </c>
      <c r="V175" s="35">
        <v>4</v>
      </c>
      <c r="W175" s="36">
        <v>4</v>
      </c>
      <c r="X175" s="36">
        <v>4</v>
      </c>
      <c r="Y175" s="36">
        <v>4</v>
      </c>
      <c r="Z175" s="36">
        <v>4</v>
      </c>
      <c r="AA175" s="36">
        <v>4</v>
      </c>
      <c r="AB175" s="36"/>
      <c r="AC175" s="36">
        <v>5</v>
      </c>
      <c r="AD175" s="36">
        <v>4</v>
      </c>
      <c r="AE175" s="36">
        <v>4</v>
      </c>
      <c r="AF175" s="36">
        <v>4</v>
      </c>
      <c r="AG175" s="36">
        <v>5</v>
      </c>
      <c r="AH175" s="36">
        <v>4</v>
      </c>
      <c r="AI175" s="36">
        <v>5</v>
      </c>
      <c r="AJ175" s="36">
        <v>1</v>
      </c>
      <c r="AK175" s="37">
        <v>2</v>
      </c>
      <c r="AL175" s="38">
        <f t="shared" si="15"/>
        <v>3.2</v>
      </c>
      <c r="AM175" s="38">
        <f t="shared" si="16"/>
        <v>4</v>
      </c>
      <c r="AN175" s="38">
        <f t="shared" si="17"/>
        <v>4.333333333333333</v>
      </c>
    </row>
    <row r="176" spans="1:40" s="39" customFormat="1" ht="60" customHeight="1" x14ac:dyDescent="0.25">
      <c r="A176" s="28">
        <v>174</v>
      </c>
      <c r="B176" s="35">
        <v>482</v>
      </c>
      <c r="C176" s="35" t="s">
        <v>613</v>
      </c>
      <c r="D176" s="43" t="s">
        <v>257</v>
      </c>
      <c r="E176" s="43" t="s">
        <v>251</v>
      </c>
      <c r="F176" s="52">
        <v>31997</v>
      </c>
      <c r="G176" s="30">
        <f t="shared" ca="1" si="13"/>
        <v>43018</v>
      </c>
      <c r="H176" s="31">
        <f t="shared" ca="1" si="18"/>
        <v>30</v>
      </c>
      <c r="I176" s="35" t="s">
        <v>614</v>
      </c>
      <c r="J176" s="40"/>
      <c r="K176" s="43">
        <v>3</v>
      </c>
      <c r="L176" s="33">
        <f t="shared" ca="1" si="12"/>
        <v>1.3452054794520547</v>
      </c>
      <c r="M176" s="52">
        <v>42527</v>
      </c>
      <c r="N176" s="52">
        <v>42710</v>
      </c>
      <c r="O176" s="44" t="s">
        <v>497</v>
      </c>
      <c r="P176" s="43">
        <v>5</v>
      </c>
      <c r="Q176" s="35" t="s">
        <v>615</v>
      </c>
      <c r="R176" s="35" t="s">
        <v>507</v>
      </c>
      <c r="S176" s="43">
        <v>56250</v>
      </c>
      <c r="T176" s="43">
        <v>345888</v>
      </c>
      <c r="U176" s="32" t="s">
        <v>304</v>
      </c>
      <c r="V176" s="35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7"/>
      <c r="AL176" s="38" t="e">
        <f t="shared" si="15"/>
        <v>#DIV/0!</v>
      </c>
      <c r="AM176" s="38" t="e">
        <f t="shared" si="16"/>
        <v>#DIV/0!</v>
      </c>
      <c r="AN176" s="38" t="e">
        <f t="shared" si="17"/>
        <v>#DIV/0!</v>
      </c>
    </row>
    <row r="177" spans="1:40" s="39" customFormat="1" ht="60" customHeight="1" x14ac:dyDescent="0.25">
      <c r="A177" s="28">
        <v>175</v>
      </c>
      <c r="B177" s="35">
        <v>483</v>
      </c>
      <c r="C177" s="35" t="s">
        <v>616</v>
      </c>
      <c r="D177" s="43" t="s">
        <v>257</v>
      </c>
      <c r="E177" s="43" t="s">
        <v>258</v>
      </c>
      <c r="F177" s="52">
        <v>32414</v>
      </c>
      <c r="G177" s="30">
        <f t="shared" ca="1" si="13"/>
        <v>43018</v>
      </c>
      <c r="H177" s="31">
        <f t="shared" ca="1" si="18"/>
        <v>29</v>
      </c>
      <c r="I177" s="35" t="s">
        <v>464</v>
      </c>
      <c r="J177" s="40" t="s">
        <v>260</v>
      </c>
      <c r="K177" s="43">
        <v>2.8</v>
      </c>
      <c r="L177" s="33">
        <f t="shared" ca="1" si="12"/>
        <v>1.3452054794520547</v>
      </c>
      <c r="M177" s="52">
        <v>42527</v>
      </c>
      <c r="N177" s="52">
        <v>42710</v>
      </c>
      <c r="O177" s="44" t="s">
        <v>385</v>
      </c>
      <c r="P177" s="43">
        <v>2</v>
      </c>
      <c r="Q177" s="35" t="s">
        <v>602</v>
      </c>
      <c r="R177" s="35" t="s">
        <v>507</v>
      </c>
      <c r="S177" s="43">
        <v>29167</v>
      </c>
      <c r="T177" s="43">
        <v>32166.666666666668</v>
      </c>
      <c r="U177" s="32" t="s">
        <v>256</v>
      </c>
      <c r="V177" s="35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7"/>
      <c r="AL177" s="38" t="e">
        <f t="shared" si="15"/>
        <v>#DIV/0!</v>
      </c>
      <c r="AM177" s="38" t="e">
        <f t="shared" si="16"/>
        <v>#DIV/0!</v>
      </c>
      <c r="AN177" s="38" t="e">
        <f t="shared" si="17"/>
        <v>#DIV/0!</v>
      </c>
    </row>
    <row r="178" spans="1:40" s="39" customFormat="1" ht="60" customHeight="1" x14ac:dyDescent="0.25">
      <c r="A178" s="28">
        <v>176</v>
      </c>
      <c r="B178" s="35">
        <v>484</v>
      </c>
      <c r="C178" s="35" t="s">
        <v>617</v>
      </c>
      <c r="D178" s="43" t="s">
        <v>251</v>
      </c>
      <c r="E178" s="43" t="s">
        <v>258</v>
      </c>
      <c r="F178" s="52">
        <v>34362</v>
      </c>
      <c r="G178" s="30">
        <f t="shared" ca="1" si="13"/>
        <v>43018</v>
      </c>
      <c r="H178" s="31">
        <f t="shared" ca="1" si="18"/>
        <v>24</v>
      </c>
      <c r="I178" s="35" t="s">
        <v>379</v>
      </c>
      <c r="J178" s="40" t="s">
        <v>379</v>
      </c>
      <c r="K178" s="43">
        <v>0.5</v>
      </c>
      <c r="L178" s="33">
        <f t="shared" ca="1" si="12"/>
        <v>1.3424657534246576</v>
      </c>
      <c r="M178" s="52">
        <v>42528</v>
      </c>
      <c r="N178" s="52">
        <v>43075</v>
      </c>
      <c r="O178" s="44" t="s">
        <v>426</v>
      </c>
      <c r="P178" s="43">
        <v>1</v>
      </c>
      <c r="Q178" s="35" t="s">
        <v>324</v>
      </c>
      <c r="R178" s="35" t="s">
        <v>280</v>
      </c>
      <c r="S178" s="43">
        <v>15087</v>
      </c>
      <c r="T178" s="43">
        <v>15087</v>
      </c>
      <c r="U178" s="32" t="s">
        <v>304</v>
      </c>
      <c r="V178" s="35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7"/>
      <c r="AL178" s="38" t="e">
        <f t="shared" si="15"/>
        <v>#DIV/0!</v>
      </c>
      <c r="AM178" s="38" t="e">
        <f t="shared" si="16"/>
        <v>#DIV/0!</v>
      </c>
      <c r="AN178" s="38" t="e">
        <f t="shared" si="17"/>
        <v>#DIV/0!</v>
      </c>
    </row>
    <row r="179" spans="1:40" s="39" customFormat="1" ht="60" customHeight="1" x14ac:dyDescent="0.25">
      <c r="A179" s="28">
        <v>177</v>
      </c>
      <c r="B179" s="35">
        <v>485</v>
      </c>
      <c r="C179" s="35" t="s">
        <v>618</v>
      </c>
      <c r="D179" s="43" t="s">
        <v>251</v>
      </c>
      <c r="E179" s="43" t="s">
        <v>258</v>
      </c>
      <c r="F179" s="52">
        <v>32406</v>
      </c>
      <c r="G179" s="30">
        <f t="shared" ca="1" si="13"/>
        <v>43018</v>
      </c>
      <c r="H179" s="31">
        <f t="shared" ca="1" si="18"/>
        <v>29</v>
      </c>
      <c r="I179" s="35" t="s">
        <v>619</v>
      </c>
      <c r="J179" s="40" t="s">
        <v>620</v>
      </c>
      <c r="K179" s="43">
        <v>4.5</v>
      </c>
      <c r="L179" s="33">
        <f t="shared" ca="1" si="12"/>
        <v>1.3369863013698631</v>
      </c>
      <c r="M179" s="52">
        <v>42530</v>
      </c>
      <c r="N179" s="52">
        <v>42713</v>
      </c>
      <c r="O179" s="44" t="s">
        <v>357</v>
      </c>
      <c r="P179" s="43">
        <v>2</v>
      </c>
      <c r="Q179" s="35" t="s">
        <v>466</v>
      </c>
      <c r="R179" s="35" t="s">
        <v>507</v>
      </c>
      <c r="S179" s="43">
        <v>26500</v>
      </c>
      <c r="T179" s="43">
        <v>26500</v>
      </c>
      <c r="U179" s="32" t="s">
        <v>304</v>
      </c>
      <c r="V179" s="35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7"/>
      <c r="AL179" s="38" t="e">
        <f t="shared" si="15"/>
        <v>#DIV/0!</v>
      </c>
      <c r="AM179" s="38" t="e">
        <f t="shared" si="16"/>
        <v>#DIV/0!</v>
      </c>
      <c r="AN179" s="38" t="e">
        <f t="shared" si="17"/>
        <v>#DIV/0!</v>
      </c>
    </row>
    <row r="180" spans="1:40" s="39" customFormat="1" ht="60" customHeight="1" x14ac:dyDescent="0.25">
      <c r="A180" s="28">
        <v>178</v>
      </c>
      <c r="B180" s="35">
        <v>486</v>
      </c>
      <c r="C180" s="35" t="s">
        <v>158</v>
      </c>
      <c r="D180" s="43" t="s">
        <v>251</v>
      </c>
      <c r="E180" s="43" t="s">
        <v>258</v>
      </c>
      <c r="F180" s="52">
        <v>31919</v>
      </c>
      <c r="G180" s="30">
        <f t="shared" ca="1" si="13"/>
        <v>43018</v>
      </c>
      <c r="H180" s="31">
        <f t="shared" ca="1" si="18"/>
        <v>30</v>
      </c>
      <c r="I180" s="35" t="s">
        <v>612</v>
      </c>
      <c r="J180" s="40" t="s">
        <v>373</v>
      </c>
      <c r="K180" s="43">
        <v>8</v>
      </c>
      <c r="L180" s="33">
        <f t="shared" ca="1" si="12"/>
        <v>1.3342465753424657</v>
      </c>
      <c r="M180" s="52">
        <v>42531</v>
      </c>
      <c r="N180" s="52">
        <v>42714</v>
      </c>
      <c r="O180" s="44" t="s">
        <v>398</v>
      </c>
      <c r="P180" s="43">
        <v>2</v>
      </c>
      <c r="Q180" s="35" t="s">
        <v>324</v>
      </c>
      <c r="R180" s="35" t="s">
        <v>280</v>
      </c>
      <c r="S180" s="43">
        <v>35000</v>
      </c>
      <c r="T180" s="43">
        <v>35000</v>
      </c>
      <c r="U180" s="32" t="s">
        <v>256</v>
      </c>
      <c r="V180" s="35">
        <v>3</v>
      </c>
      <c r="W180" s="36">
        <v>4</v>
      </c>
      <c r="X180" s="36">
        <v>4</v>
      </c>
      <c r="Y180" s="36">
        <v>5</v>
      </c>
      <c r="Z180" s="36">
        <v>3</v>
      </c>
      <c r="AA180" s="36">
        <v>3</v>
      </c>
      <c r="AB180" s="36">
        <v>4</v>
      </c>
      <c r="AC180" s="36">
        <v>3</v>
      </c>
      <c r="AD180" s="36">
        <v>5</v>
      </c>
      <c r="AE180" s="36">
        <v>4</v>
      </c>
      <c r="AF180" s="36">
        <v>4</v>
      </c>
      <c r="AG180" s="36">
        <v>4</v>
      </c>
      <c r="AH180" s="36">
        <v>3</v>
      </c>
      <c r="AI180" s="36">
        <v>4</v>
      </c>
      <c r="AJ180" s="36">
        <v>2</v>
      </c>
      <c r="AK180" s="37">
        <v>3</v>
      </c>
      <c r="AL180" s="38">
        <f t="shared" si="15"/>
        <v>3.2</v>
      </c>
      <c r="AM180" s="38">
        <f t="shared" si="16"/>
        <v>3.8</v>
      </c>
      <c r="AN180" s="38">
        <f t="shared" si="17"/>
        <v>4</v>
      </c>
    </row>
    <row r="181" spans="1:40" s="39" customFormat="1" ht="60" customHeight="1" x14ac:dyDescent="0.25">
      <c r="A181" s="28">
        <v>179</v>
      </c>
      <c r="B181" s="35">
        <v>487</v>
      </c>
      <c r="C181" s="35" t="s">
        <v>621</v>
      </c>
      <c r="D181" s="43" t="s">
        <v>251</v>
      </c>
      <c r="E181" s="43" t="s">
        <v>251</v>
      </c>
      <c r="F181" s="52">
        <v>30647</v>
      </c>
      <c r="G181" s="30">
        <f t="shared" ca="1" si="13"/>
        <v>43018</v>
      </c>
      <c r="H181" s="31">
        <f t="shared" ca="1" si="18"/>
        <v>34</v>
      </c>
      <c r="I181" s="35" t="s">
        <v>378</v>
      </c>
      <c r="J181" s="40" t="s">
        <v>379</v>
      </c>
      <c r="K181" s="43">
        <v>13.5</v>
      </c>
      <c r="L181" s="33">
        <f t="shared" ca="1" si="12"/>
        <v>1.2767123287671234</v>
      </c>
      <c r="M181" s="52">
        <v>42552</v>
      </c>
      <c r="N181" s="52">
        <v>42736</v>
      </c>
      <c r="O181" s="44" t="s">
        <v>343</v>
      </c>
      <c r="P181" s="43">
        <v>4</v>
      </c>
      <c r="Q181" s="35" t="s">
        <v>331</v>
      </c>
      <c r="R181" s="35" t="s">
        <v>280</v>
      </c>
      <c r="S181" s="43">
        <v>99796</v>
      </c>
      <c r="T181" s="43">
        <v>99796</v>
      </c>
      <c r="U181" s="32" t="s">
        <v>304</v>
      </c>
      <c r="V181" s="35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7"/>
      <c r="AL181" s="38" t="e">
        <f t="shared" si="15"/>
        <v>#DIV/0!</v>
      </c>
      <c r="AM181" s="38" t="e">
        <f t="shared" si="16"/>
        <v>#DIV/0!</v>
      </c>
      <c r="AN181" s="38" t="e">
        <f t="shared" si="17"/>
        <v>#DIV/0!</v>
      </c>
    </row>
    <row r="182" spans="1:40" s="39" customFormat="1" ht="60" customHeight="1" x14ac:dyDescent="0.25">
      <c r="A182" s="28">
        <v>180</v>
      </c>
      <c r="B182" s="35">
        <v>488</v>
      </c>
      <c r="C182" s="35" t="s">
        <v>622</v>
      </c>
      <c r="D182" s="43" t="s">
        <v>251</v>
      </c>
      <c r="E182" s="43" t="s">
        <v>251</v>
      </c>
      <c r="F182" s="52">
        <v>26205</v>
      </c>
      <c r="G182" s="30">
        <f t="shared" ca="1" si="13"/>
        <v>43018</v>
      </c>
      <c r="H182" s="31">
        <f t="shared" ca="1" si="18"/>
        <v>46</v>
      </c>
      <c r="I182" s="35" t="s">
        <v>623</v>
      </c>
      <c r="J182" s="40" t="s">
        <v>260</v>
      </c>
      <c r="K182" s="43">
        <v>23</v>
      </c>
      <c r="L182" s="33">
        <f t="shared" ca="1" si="12"/>
        <v>1.2684931506849315</v>
      </c>
      <c r="M182" s="52">
        <v>42555</v>
      </c>
      <c r="N182" s="52">
        <v>42739</v>
      </c>
      <c r="O182" s="44" t="s">
        <v>624</v>
      </c>
      <c r="P182" s="43">
        <v>5</v>
      </c>
      <c r="Q182" s="35" t="s">
        <v>279</v>
      </c>
      <c r="R182" s="35" t="s">
        <v>280</v>
      </c>
      <c r="S182" s="43">
        <v>165698</v>
      </c>
      <c r="T182" s="43">
        <v>165698</v>
      </c>
      <c r="U182" s="32" t="s">
        <v>304</v>
      </c>
      <c r="V182" s="35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7"/>
      <c r="AL182" s="38" t="e">
        <f t="shared" si="15"/>
        <v>#DIV/0!</v>
      </c>
      <c r="AM182" s="38" t="e">
        <f t="shared" si="16"/>
        <v>#DIV/0!</v>
      </c>
      <c r="AN182" s="38" t="e">
        <f t="shared" si="17"/>
        <v>#DIV/0!</v>
      </c>
    </row>
    <row r="183" spans="1:40" s="39" customFormat="1" ht="60" customHeight="1" x14ac:dyDescent="0.25">
      <c r="A183" s="28">
        <v>181</v>
      </c>
      <c r="B183" s="35">
        <v>489</v>
      </c>
      <c r="C183" s="35" t="s">
        <v>625</v>
      </c>
      <c r="D183" s="43" t="s">
        <v>257</v>
      </c>
      <c r="E183" s="43" t="s">
        <v>258</v>
      </c>
      <c r="F183" s="52">
        <v>33257</v>
      </c>
      <c r="G183" s="30">
        <f t="shared" ca="1" si="13"/>
        <v>43018</v>
      </c>
      <c r="H183" s="31">
        <f t="shared" ca="1" si="18"/>
        <v>27</v>
      </c>
      <c r="I183" s="35" t="s">
        <v>626</v>
      </c>
      <c r="J183" s="40" t="s">
        <v>481</v>
      </c>
      <c r="K183" s="43">
        <v>0</v>
      </c>
      <c r="L183" s="33">
        <f t="shared" ca="1" si="12"/>
        <v>1.263013698630137</v>
      </c>
      <c r="M183" s="52">
        <v>42557</v>
      </c>
      <c r="N183" s="52">
        <v>43106</v>
      </c>
      <c r="O183" s="44" t="s">
        <v>426</v>
      </c>
      <c r="P183" s="43">
        <v>1</v>
      </c>
      <c r="Q183" s="35" t="s">
        <v>279</v>
      </c>
      <c r="R183" s="35" t="s">
        <v>280</v>
      </c>
      <c r="S183" s="43">
        <v>16234</v>
      </c>
      <c r="T183" s="43">
        <v>16234</v>
      </c>
      <c r="U183" s="32" t="s">
        <v>304</v>
      </c>
      <c r="V183" s="35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7"/>
      <c r="AL183" s="38" t="e">
        <f t="shared" si="15"/>
        <v>#DIV/0!</v>
      </c>
      <c r="AM183" s="38" t="e">
        <f t="shared" si="16"/>
        <v>#DIV/0!</v>
      </c>
      <c r="AN183" s="38" t="e">
        <f t="shared" si="17"/>
        <v>#DIV/0!</v>
      </c>
    </row>
    <row r="184" spans="1:40" s="39" customFormat="1" ht="60" customHeight="1" x14ac:dyDescent="0.25">
      <c r="A184" s="28">
        <v>182</v>
      </c>
      <c r="B184" s="35">
        <v>490</v>
      </c>
      <c r="C184" s="35" t="s">
        <v>627</v>
      </c>
      <c r="D184" s="43" t="s">
        <v>251</v>
      </c>
      <c r="E184" s="43" t="s">
        <v>251</v>
      </c>
      <c r="F184" s="52">
        <v>26542</v>
      </c>
      <c r="G184" s="30">
        <f t="shared" ca="1" si="13"/>
        <v>43018</v>
      </c>
      <c r="H184" s="31">
        <f t="shared" ca="1" si="18"/>
        <v>45</v>
      </c>
      <c r="I184" s="35" t="s">
        <v>628</v>
      </c>
      <c r="J184" s="40" t="s">
        <v>629</v>
      </c>
      <c r="K184" s="43">
        <v>19</v>
      </c>
      <c r="L184" s="33">
        <f t="shared" ca="1" si="12"/>
        <v>1.2575342465753425</v>
      </c>
      <c r="M184" s="52">
        <v>42559</v>
      </c>
      <c r="N184" s="52">
        <v>42743</v>
      </c>
      <c r="O184" s="44" t="s">
        <v>261</v>
      </c>
      <c r="P184" s="43">
        <v>4</v>
      </c>
      <c r="Q184" s="35" t="s">
        <v>324</v>
      </c>
      <c r="R184" s="35" t="s">
        <v>280</v>
      </c>
      <c r="S184" s="43">
        <v>108334</v>
      </c>
      <c r="T184" s="43">
        <v>108334</v>
      </c>
      <c r="U184" s="32" t="s">
        <v>304</v>
      </c>
      <c r="V184" s="35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7"/>
      <c r="AL184" s="38" t="e">
        <f t="shared" si="15"/>
        <v>#DIV/0!</v>
      </c>
      <c r="AM184" s="38" t="e">
        <f t="shared" si="16"/>
        <v>#DIV/0!</v>
      </c>
      <c r="AN184" s="38" t="e">
        <f t="shared" si="17"/>
        <v>#DIV/0!</v>
      </c>
    </row>
    <row r="185" spans="1:40" s="39" customFormat="1" ht="60" customHeight="1" x14ac:dyDescent="0.25">
      <c r="A185" s="28">
        <v>183</v>
      </c>
      <c r="B185" s="35">
        <v>491</v>
      </c>
      <c r="C185" s="35" t="s">
        <v>630</v>
      </c>
      <c r="D185" s="43" t="s">
        <v>257</v>
      </c>
      <c r="E185" s="43" t="s">
        <v>251</v>
      </c>
      <c r="F185" s="52">
        <v>32128</v>
      </c>
      <c r="G185" s="30">
        <f t="shared" ca="1" si="13"/>
        <v>43018</v>
      </c>
      <c r="H185" s="31">
        <f t="shared" ca="1" si="18"/>
        <v>30</v>
      </c>
      <c r="I185" s="35" t="s">
        <v>631</v>
      </c>
      <c r="J185" s="40"/>
      <c r="K185" s="43">
        <v>4.7</v>
      </c>
      <c r="L185" s="33">
        <f t="shared" ca="1" si="12"/>
        <v>1.1150684931506849</v>
      </c>
      <c r="M185" s="52">
        <v>42611</v>
      </c>
      <c r="N185" s="52">
        <v>42794</v>
      </c>
      <c r="O185" s="44" t="s">
        <v>497</v>
      </c>
      <c r="P185" s="43">
        <v>5</v>
      </c>
      <c r="Q185" s="35" t="s">
        <v>615</v>
      </c>
      <c r="R185" s="35" t="s">
        <v>507</v>
      </c>
      <c r="S185" s="43">
        <v>41667</v>
      </c>
      <c r="T185" s="43">
        <v>41668</v>
      </c>
      <c r="U185" s="32" t="s">
        <v>256</v>
      </c>
      <c r="V185" s="35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7"/>
      <c r="AL185" s="38" t="e">
        <f t="shared" si="15"/>
        <v>#DIV/0!</v>
      </c>
      <c r="AM185" s="38" t="e">
        <f t="shared" si="16"/>
        <v>#DIV/0!</v>
      </c>
      <c r="AN185" s="38" t="e">
        <f t="shared" si="17"/>
        <v>#DIV/0!</v>
      </c>
    </row>
    <row r="186" spans="1:40" s="39" customFormat="1" ht="60" customHeight="1" x14ac:dyDescent="0.25">
      <c r="A186" s="28">
        <v>184</v>
      </c>
      <c r="B186" s="35">
        <v>492</v>
      </c>
      <c r="C186" s="35" t="s">
        <v>632</v>
      </c>
      <c r="D186" s="43" t="s">
        <v>251</v>
      </c>
      <c r="E186" s="43" t="s">
        <v>258</v>
      </c>
      <c r="F186" s="52">
        <v>32677</v>
      </c>
      <c r="G186" s="30">
        <f t="shared" ca="1" si="13"/>
        <v>43018</v>
      </c>
      <c r="H186" s="31">
        <f t="shared" ca="1" si="18"/>
        <v>28</v>
      </c>
      <c r="I186" s="35" t="s">
        <v>633</v>
      </c>
      <c r="J186" s="40" t="s">
        <v>497</v>
      </c>
      <c r="K186" s="43">
        <v>0</v>
      </c>
      <c r="L186" s="33">
        <f t="shared" ca="1" si="12"/>
        <v>1.1150684931506849</v>
      </c>
      <c r="M186" s="52">
        <v>42611</v>
      </c>
      <c r="N186" s="52">
        <v>42794</v>
      </c>
      <c r="O186" s="44" t="s">
        <v>634</v>
      </c>
      <c r="P186" s="43">
        <v>2</v>
      </c>
      <c r="Q186" s="35" t="s">
        <v>615</v>
      </c>
      <c r="R186" s="35" t="s">
        <v>507</v>
      </c>
      <c r="S186" s="43">
        <v>20000</v>
      </c>
      <c r="T186" s="43">
        <v>20000</v>
      </c>
      <c r="U186" s="32" t="s">
        <v>304</v>
      </c>
      <c r="V186" s="35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7"/>
      <c r="AL186" s="38" t="e">
        <f t="shared" si="15"/>
        <v>#DIV/0!</v>
      </c>
      <c r="AM186" s="38" t="e">
        <f t="shared" si="16"/>
        <v>#DIV/0!</v>
      </c>
      <c r="AN186" s="38" t="e">
        <f t="shared" si="17"/>
        <v>#DIV/0!</v>
      </c>
    </row>
    <row r="187" spans="1:40" s="39" customFormat="1" ht="60" customHeight="1" x14ac:dyDescent="0.25">
      <c r="A187" s="28">
        <v>185</v>
      </c>
      <c r="B187" s="35">
        <v>493</v>
      </c>
      <c r="C187" s="35" t="s">
        <v>635</v>
      </c>
      <c r="D187" s="43" t="s">
        <v>251</v>
      </c>
      <c r="E187" s="43" t="s">
        <v>251</v>
      </c>
      <c r="F187" s="52">
        <v>32906</v>
      </c>
      <c r="G187" s="30">
        <f t="shared" ca="1" si="13"/>
        <v>43018</v>
      </c>
      <c r="H187" s="31">
        <f t="shared" ca="1" si="18"/>
        <v>28</v>
      </c>
      <c r="I187" s="35" t="s">
        <v>293</v>
      </c>
      <c r="J187" s="40" t="s">
        <v>268</v>
      </c>
      <c r="K187" s="43">
        <v>8</v>
      </c>
      <c r="L187" s="33">
        <f t="shared" ca="1" si="12"/>
        <v>1.1178082191780823</v>
      </c>
      <c r="M187" s="52">
        <v>42610</v>
      </c>
      <c r="N187" s="52">
        <v>42793</v>
      </c>
      <c r="O187" s="44" t="s">
        <v>636</v>
      </c>
      <c r="P187" s="43">
        <v>1</v>
      </c>
      <c r="Q187" s="35" t="s">
        <v>637</v>
      </c>
      <c r="R187" s="35" t="s">
        <v>540</v>
      </c>
      <c r="S187" s="43">
        <v>21274</v>
      </c>
      <c r="T187" s="43">
        <v>21274</v>
      </c>
      <c r="U187" s="32" t="s">
        <v>256</v>
      </c>
      <c r="V187" s="35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7"/>
      <c r="AL187" s="38" t="e">
        <f t="shared" si="15"/>
        <v>#DIV/0!</v>
      </c>
      <c r="AM187" s="38" t="e">
        <f t="shared" si="16"/>
        <v>#DIV/0!</v>
      </c>
      <c r="AN187" s="38" t="e">
        <f t="shared" si="17"/>
        <v>#DIV/0!</v>
      </c>
    </row>
    <row r="188" spans="1:40" s="39" customFormat="1" ht="60" customHeight="1" x14ac:dyDescent="0.25">
      <c r="A188" s="28">
        <v>186</v>
      </c>
      <c r="B188" s="35">
        <v>494</v>
      </c>
      <c r="C188" s="35" t="s">
        <v>160</v>
      </c>
      <c r="D188" s="43" t="s">
        <v>251</v>
      </c>
      <c r="E188" s="43" t="s">
        <v>251</v>
      </c>
      <c r="F188" s="52">
        <v>26796</v>
      </c>
      <c r="G188" s="30">
        <f t="shared" ca="1" si="13"/>
        <v>43018</v>
      </c>
      <c r="H188" s="31">
        <f t="shared" ca="1" si="18"/>
        <v>44</v>
      </c>
      <c r="I188" s="35" t="s">
        <v>638</v>
      </c>
      <c r="J188" s="40" t="s">
        <v>639</v>
      </c>
      <c r="K188" s="43">
        <v>16</v>
      </c>
      <c r="L188" s="33">
        <f t="shared" ca="1" si="12"/>
        <v>0.9945205479452055</v>
      </c>
      <c r="M188" s="52">
        <v>42655</v>
      </c>
      <c r="N188" s="52">
        <v>42836</v>
      </c>
      <c r="O188" s="44" t="s">
        <v>326</v>
      </c>
      <c r="P188" s="43">
        <v>3</v>
      </c>
      <c r="Q188" s="35" t="s">
        <v>324</v>
      </c>
      <c r="R188" s="35" t="s">
        <v>507</v>
      </c>
      <c r="S188" s="43">
        <v>31400</v>
      </c>
      <c r="T188" s="43">
        <v>31400</v>
      </c>
      <c r="U188" s="32" t="s">
        <v>256</v>
      </c>
      <c r="V188" s="35">
        <v>5</v>
      </c>
      <c r="W188" s="36">
        <v>5</v>
      </c>
      <c r="X188" s="36">
        <v>5</v>
      </c>
      <c r="Y188" s="36">
        <v>5</v>
      </c>
      <c r="Z188" s="36">
        <v>5</v>
      </c>
      <c r="AA188" s="36">
        <v>4</v>
      </c>
      <c r="AB188" s="36">
        <v>5</v>
      </c>
      <c r="AC188" s="36">
        <v>5</v>
      </c>
      <c r="AD188" s="36">
        <v>5</v>
      </c>
      <c r="AE188" s="36">
        <v>5</v>
      </c>
      <c r="AF188" s="36">
        <v>5</v>
      </c>
      <c r="AG188" s="36">
        <v>5</v>
      </c>
      <c r="AH188" s="36">
        <v>4</v>
      </c>
      <c r="AI188" s="36">
        <v>5</v>
      </c>
      <c r="AJ188" s="36">
        <v>1</v>
      </c>
      <c r="AK188" s="37">
        <v>1</v>
      </c>
      <c r="AL188" s="38">
        <f t="shared" si="15"/>
        <v>3.4</v>
      </c>
      <c r="AM188" s="38">
        <f t="shared" si="16"/>
        <v>4.8</v>
      </c>
      <c r="AN188" s="38">
        <f t="shared" si="17"/>
        <v>5</v>
      </c>
    </row>
    <row r="189" spans="1:40" s="39" customFormat="1" ht="60" customHeight="1" x14ac:dyDescent="0.25">
      <c r="A189" s="28">
        <v>187</v>
      </c>
      <c r="B189" s="35">
        <v>495</v>
      </c>
      <c r="C189" s="35" t="s">
        <v>162</v>
      </c>
      <c r="D189" s="43" t="s">
        <v>257</v>
      </c>
      <c r="E189" s="43" t="s">
        <v>251</v>
      </c>
      <c r="F189" s="52">
        <v>32824</v>
      </c>
      <c r="G189" s="30">
        <f t="shared" ca="1" si="13"/>
        <v>43018</v>
      </c>
      <c r="H189" s="31">
        <f t="shared" ca="1" si="18"/>
        <v>28</v>
      </c>
      <c r="I189" s="35" t="s">
        <v>536</v>
      </c>
      <c r="J189" s="40" t="s">
        <v>260</v>
      </c>
      <c r="K189" s="43">
        <v>4</v>
      </c>
      <c r="L189" s="33">
        <f t="shared" ca="1" si="12"/>
        <v>0.9945205479452055</v>
      </c>
      <c r="M189" s="52">
        <v>42655</v>
      </c>
      <c r="N189" s="52">
        <v>42836</v>
      </c>
      <c r="O189" s="44" t="s">
        <v>501</v>
      </c>
      <c r="P189" s="43">
        <v>2</v>
      </c>
      <c r="Q189" s="35" t="s">
        <v>262</v>
      </c>
      <c r="R189" s="35" t="s">
        <v>507</v>
      </c>
      <c r="S189" s="43">
        <v>18808</v>
      </c>
      <c r="T189" s="43">
        <v>18807.715555555555</v>
      </c>
      <c r="U189" s="32" t="s">
        <v>256</v>
      </c>
      <c r="V189" s="35">
        <v>5</v>
      </c>
      <c r="W189" s="36">
        <v>4</v>
      </c>
      <c r="X189" s="36">
        <v>4</v>
      </c>
      <c r="Y189" s="36">
        <v>4</v>
      </c>
      <c r="Z189" s="36">
        <v>3</v>
      </c>
      <c r="AA189" s="36">
        <v>5</v>
      </c>
      <c r="AB189" s="36">
        <v>5</v>
      </c>
      <c r="AC189" s="36">
        <v>4</v>
      </c>
      <c r="AD189" s="36">
        <v>5</v>
      </c>
      <c r="AE189" s="36">
        <v>4</v>
      </c>
      <c r="AF189" s="36">
        <v>4</v>
      </c>
      <c r="AG189" s="36">
        <v>4</v>
      </c>
      <c r="AH189" s="36">
        <v>4</v>
      </c>
      <c r="AI189" s="36">
        <v>3</v>
      </c>
      <c r="AJ189" s="36">
        <v>3</v>
      </c>
      <c r="AK189" s="37">
        <v>2</v>
      </c>
      <c r="AL189" s="38">
        <f t="shared" si="15"/>
        <v>3.6</v>
      </c>
      <c r="AM189" s="38">
        <f t="shared" si="16"/>
        <v>3.8</v>
      </c>
      <c r="AN189" s="38">
        <f t="shared" si="17"/>
        <v>4.333333333333333</v>
      </c>
    </row>
    <row r="190" spans="1:40" s="39" customFormat="1" ht="60" customHeight="1" x14ac:dyDescent="0.25">
      <c r="A190" s="28">
        <v>188</v>
      </c>
      <c r="B190" s="35">
        <v>496</v>
      </c>
      <c r="C190" s="53" t="s">
        <v>640</v>
      </c>
      <c r="D190" s="43" t="s">
        <v>251</v>
      </c>
      <c r="E190" s="43" t="s">
        <v>258</v>
      </c>
      <c r="F190" s="52">
        <v>34693</v>
      </c>
      <c r="G190" s="30">
        <f t="shared" ca="1" si="13"/>
        <v>43018</v>
      </c>
      <c r="H190" s="31">
        <f t="shared" ca="1" si="18"/>
        <v>23</v>
      </c>
      <c r="I190" s="35" t="s">
        <v>373</v>
      </c>
      <c r="J190" s="40" t="s">
        <v>373</v>
      </c>
      <c r="K190" s="43">
        <v>3</v>
      </c>
      <c r="L190" s="33">
        <f t="shared" ca="1" si="12"/>
        <v>0.9616438356164384</v>
      </c>
      <c r="M190" s="52">
        <v>42667</v>
      </c>
      <c r="N190" s="52">
        <v>42836</v>
      </c>
      <c r="O190" s="44" t="s">
        <v>641</v>
      </c>
      <c r="P190" s="43">
        <v>2</v>
      </c>
      <c r="Q190" s="35" t="s">
        <v>294</v>
      </c>
      <c r="R190" s="35" t="s">
        <v>540</v>
      </c>
      <c r="S190" s="43">
        <v>30394</v>
      </c>
      <c r="T190" s="43">
        <v>30394</v>
      </c>
      <c r="U190" s="32" t="s">
        <v>256</v>
      </c>
      <c r="V190" s="35">
        <v>5</v>
      </c>
      <c r="W190" s="36">
        <v>4</v>
      </c>
      <c r="X190" s="36">
        <v>4</v>
      </c>
      <c r="Y190" s="36">
        <v>3</v>
      </c>
      <c r="Z190" s="36">
        <v>3</v>
      </c>
      <c r="AA190" s="36">
        <v>3</v>
      </c>
      <c r="AB190" s="36">
        <v>4</v>
      </c>
      <c r="AC190" s="36">
        <v>5</v>
      </c>
      <c r="AD190" s="36">
        <v>4</v>
      </c>
      <c r="AE190" s="36">
        <v>3</v>
      </c>
      <c r="AF190" s="36">
        <v>4</v>
      </c>
      <c r="AG190" s="36">
        <v>3</v>
      </c>
      <c r="AH190" s="36">
        <v>3</v>
      </c>
      <c r="AI190" s="36">
        <v>5</v>
      </c>
      <c r="AJ190" s="36">
        <v>2</v>
      </c>
      <c r="AK190" s="37">
        <v>2</v>
      </c>
      <c r="AL190" s="38">
        <f t="shared" si="15"/>
        <v>3.2</v>
      </c>
      <c r="AM190" s="38">
        <f t="shared" si="16"/>
        <v>3.2</v>
      </c>
      <c r="AN190" s="38">
        <f t="shared" si="17"/>
        <v>4.333333333333333</v>
      </c>
    </row>
    <row r="191" spans="1:40" s="39" customFormat="1" ht="60" customHeight="1" x14ac:dyDescent="0.25">
      <c r="A191" s="28">
        <v>189</v>
      </c>
      <c r="B191" s="35">
        <v>497</v>
      </c>
      <c r="C191" s="35" t="s">
        <v>164</v>
      </c>
      <c r="D191" s="43" t="s">
        <v>251</v>
      </c>
      <c r="E191" s="43" t="s">
        <v>258</v>
      </c>
      <c r="F191" s="52">
        <v>33258</v>
      </c>
      <c r="G191" s="30">
        <f t="shared" ca="1" si="13"/>
        <v>43018</v>
      </c>
      <c r="H191" s="31">
        <f t="shared" ca="1" si="18"/>
        <v>27</v>
      </c>
      <c r="I191" s="35" t="s">
        <v>481</v>
      </c>
      <c r="J191" s="40" t="s">
        <v>482</v>
      </c>
      <c r="K191" s="43">
        <v>3.1</v>
      </c>
      <c r="L191" s="33">
        <f t="shared" ca="1" si="12"/>
        <v>0.92054794520547945</v>
      </c>
      <c r="M191" s="52">
        <v>42682</v>
      </c>
      <c r="N191" s="52">
        <v>42862</v>
      </c>
      <c r="O191" s="44" t="s">
        <v>424</v>
      </c>
      <c r="P191" s="43">
        <v>2</v>
      </c>
      <c r="Q191" s="35" t="s">
        <v>331</v>
      </c>
      <c r="R191" s="35" t="s">
        <v>280</v>
      </c>
      <c r="S191" s="43">
        <v>21371</v>
      </c>
      <c r="T191" s="43">
        <v>21990.229944444443</v>
      </c>
      <c r="U191" s="32" t="s">
        <v>256</v>
      </c>
      <c r="V191" s="35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7"/>
      <c r="AL191" s="38" t="e">
        <f t="shared" si="15"/>
        <v>#DIV/0!</v>
      </c>
      <c r="AM191" s="38" t="e">
        <f t="shared" si="16"/>
        <v>#DIV/0!</v>
      </c>
      <c r="AN191" s="38" t="e">
        <f t="shared" si="17"/>
        <v>#DIV/0!</v>
      </c>
    </row>
    <row r="192" spans="1:40" s="39" customFormat="1" ht="60" customHeight="1" x14ac:dyDescent="0.25">
      <c r="A192" s="28">
        <v>190</v>
      </c>
      <c r="B192" s="35">
        <v>498</v>
      </c>
      <c r="C192" s="35" t="s">
        <v>166</v>
      </c>
      <c r="D192" s="43" t="s">
        <v>251</v>
      </c>
      <c r="E192" s="43" t="s">
        <v>251</v>
      </c>
      <c r="F192" s="52">
        <v>28787</v>
      </c>
      <c r="G192" s="30">
        <f t="shared" ca="1" si="13"/>
        <v>43018</v>
      </c>
      <c r="H192" s="31">
        <f t="shared" ca="1" si="18"/>
        <v>39</v>
      </c>
      <c r="I192" s="35" t="s">
        <v>642</v>
      </c>
      <c r="J192" s="40" t="s">
        <v>520</v>
      </c>
      <c r="K192" s="43">
        <v>12</v>
      </c>
      <c r="L192" s="33">
        <f t="shared" ca="1" si="12"/>
        <v>0.89863013698630134</v>
      </c>
      <c r="M192" s="52">
        <v>42690</v>
      </c>
      <c r="N192" s="52">
        <v>42870</v>
      </c>
      <c r="O192" s="44" t="s">
        <v>460</v>
      </c>
      <c r="P192" s="43">
        <v>5</v>
      </c>
      <c r="Q192" s="35" t="s">
        <v>478</v>
      </c>
      <c r="R192" s="35" t="s">
        <v>507</v>
      </c>
      <c r="S192" s="43">
        <v>153557</v>
      </c>
      <c r="T192" s="43">
        <v>153557.27740444444</v>
      </c>
      <c r="U192" s="32" t="s">
        <v>256</v>
      </c>
      <c r="V192" s="35">
        <v>4</v>
      </c>
      <c r="W192" s="36">
        <v>4</v>
      </c>
      <c r="X192" s="36">
        <v>4</v>
      </c>
      <c r="Y192" s="36">
        <v>4</v>
      </c>
      <c r="Z192" s="36">
        <v>4</v>
      </c>
      <c r="AA192" s="36">
        <v>4</v>
      </c>
      <c r="AB192" s="36">
        <v>5</v>
      </c>
      <c r="AC192" s="36">
        <v>5</v>
      </c>
      <c r="AD192" s="36">
        <v>5</v>
      </c>
      <c r="AE192" s="36">
        <v>5</v>
      </c>
      <c r="AF192" s="36">
        <v>5</v>
      </c>
      <c r="AG192" s="36">
        <v>4</v>
      </c>
      <c r="AH192" s="36">
        <v>4</v>
      </c>
      <c r="AI192" s="36">
        <v>4</v>
      </c>
      <c r="AJ192" s="36">
        <v>2</v>
      </c>
      <c r="AK192" s="37">
        <v>1</v>
      </c>
      <c r="AL192" s="38">
        <f t="shared" si="15"/>
        <v>3</v>
      </c>
      <c r="AM192" s="38">
        <f t="shared" si="16"/>
        <v>4.2</v>
      </c>
      <c r="AN192" s="38">
        <f t="shared" si="17"/>
        <v>5</v>
      </c>
    </row>
    <row r="193" spans="1:40" s="39" customFormat="1" ht="60" customHeight="1" x14ac:dyDescent="0.25">
      <c r="A193" s="28">
        <v>191</v>
      </c>
      <c r="B193" s="35">
        <v>499</v>
      </c>
      <c r="C193" s="35" t="s">
        <v>168</v>
      </c>
      <c r="D193" s="43" t="s">
        <v>251</v>
      </c>
      <c r="E193" s="43" t="s">
        <v>258</v>
      </c>
      <c r="F193" s="52">
        <v>32357</v>
      </c>
      <c r="G193" s="30">
        <f t="shared" ca="1" si="13"/>
        <v>43018</v>
      </c>
      <c r="H193" s="31">
        <f t="shared" ca="1" si="18"/>
        <v>29</v>
      </c>
      <c r="I193" s="35" t="s">
        <v>298</v>
      </c>
      <c r="J193" s="40" t="s">
        <v>298</v>
      </c>
      <c r="K193" s="43">
        <v>3</v>
      </c>
      <c r="L193" s="33">
        <f t="shared" ca="1" si="12"/>
        <v>0.8849315068493151</v>
      </c>
      <c r="M193" s="52">
        <v>42695</v>
      </c>
      <c r="N193" s="52">
        <v>42875</v>
      </c>
      <c r="O193" s="44" t="s">
        <v>385</v>
      </c>
      <c r="P193" s="43">
        <v>2</v>
      </c>
      <c r="Q193" s="35" t="s">
        <v>466</v>
      </c>
      <c r="R193" s="35" t="s">
        <v>507</v>
      </c>
      <c r="S193" s="43">
        <v>20739</v>
      </c>
      <c r="T193" s="43">
        <v>21401.277777777777</v>
      </c>
      <c r="U193" s="32" t="s">
        <v>256</v>
      </c>
      <c r="V193" s="35">
        <v>4</v>
      </c>
      <c r="W193" s="36">
        <v>4</v>
      </c>
      <c r="X193" s="36">
        <v>3</v>
      </c>
      <c r="Y193" s="36">
        <v>4</v>
      </c>
      <c r="Z193" s="36">
        <v>3</v>
      </c>
      <c r="AA193" s="36">
        <v>4</v>
      </c>
      <c r="AB193" s="36">
        <v>4</v>
      </c>
      <c r="AC193" s="36">
        <v>4</v>
      </c>
      <c r="AD193" s="36">
        <v>4</v>
      </c>
      <c r="AE193" s="36">
        <v>3</v>
      </c>
      <c r="AF193" s="36">
        <v>4</v>
      </c>
      <c r="AG193" s="36">
        <v>3</v>
      </c>
      <c r="AH193" s="36">
        <v>4</v>
      </c>
      <c r="AI193" s="36">
        <v>3</v>
      </c>
      <c r="AJ193" s="36">
        <v>3</v>
      </c>
      <c r="AK193" s="37">
        <v>2</v>
      </c>
      <c r="AL193" s="38">
        <f t="shared" si="15"/>
        <v>3.2</v>
      </c>
      <c r="AM193" s="38">
        <f t="shared" si="16"/>
        <v>3.4</v>
      </c>
      <c r="AN193" s="38">
        <f t="shared" si="17"/>
        <v>4</v>
      </c>
    </row>
    <row r="194" spans="1:40" s="39" customFormat="1" ht="60" customHeight="1" x14ac:dyDescent="0.25">
      <c r="A194" s="28">
        <v>192</v>
      </c>
      <c r="B194" s="35">
        <v>500</v>
      </c>
      <c r="C194" s="35" t="s">
        <v>170</v>
      </c>
      <c r="D194" s="43" t="s">
        <v>251</v>
      </c>
      <c r="E194" s="43" t="s">
        <v>258</v>
      </c>
      <c r="F194" s="52">
        <v>32708</v>
      </c>
      <c r="G194" s="30">
        <f t="shared" ca="1" si="13"/>
        <v>43018</v>
      </c>
      <c r="H194" s="31">
        <f t="shared" ca="1" si="18"/>
        <v>28</v>
      </c>
      <c r="I194" s="35" t="s">
        <v>643</v>
      </c>
      <c r="J194" s="40" t="s">
        <v>643</v>
      </c>
      <c r="K194" s="43">
        <v>5</v>
      </c>
      <c r="L194" s="33">
        <f t="shared" ca="1" si="12"/>
        <v>0.87671232876712324</v>
      </c>
      <c r="M194" s="52">
        <v>42698</v>
      </c>
      <c r="N194" s="52">
        <v>42878</v>
      </c>
      <c r="O194" s="44" t="s">
        <v>385</v>
      </c>
      <c r="P194" s="43">
        <v>2</v>
      </c>
      <c r="Q194" s="35" t="s">
        <v>478</v>
      </c>
      <c r="R194" s="35" t="s">
        <v>507</v>
      </c>
      <c r="S194" s="43">
        <v>26227</v>
      </c>
      <c r="T194" s="43">
        <v>26226.533333333333</v>
      </c>
      <c r="U194" s="32" t="s">
        <v>256</v>
      </c>
      <c r="V194" s="35">
        <v>4</v>
      </c>
      <c r="W194" s="36">
        <v>4</v>
      </c>
      <c r="X194" s="36">
        <v>5</v>
      </c>
      <c r="Y194" s="36">
        <v>4</v>
      </c>
      <c r="Z194" s="36">
        <v>3</v>
      </c>
      <c r="AA194" s="36">
        <v>5</v>
      </c>
      <c r="AB194" s="36">
        <v>2</v>
      </c>
      <c r="AC194" s="36">
        <v>5</v>
      </c>
      <c r="AD194" s="36">
        <v>5</v>
      </c>
      <c r="AE194" s="36">
        <v>3</v>
      </c>
      <c r="AF194" s="36">
        <v>4</v>
      </c>
      <c r="AG194" s="36">
        <v>4</v>
      </c>
      <c r="AH194" s="36">
        <v>3</v>
      </c>
      <c r="AI194" s="36">
        <v>4</v>
      </c>
      <c r="AJ194" s="36">
        <v>3</v>
      </c>
      <c r="AK194" s="37">
        <v>2</v>
      </c>
      <c r="AL194" s="38">
        <f t="shared" si="15"/>
        <v>3.4</v>
      </c>
      <c r="AM194" s="38">
        <f t="shared" si="16"/>
        <v>3.6</v>
      </c>
      <c r="AN194" s="38">
        <f t="shared" si="17"/>
        <v>4.666666666666667</v>
      </c>
    </row>
    <row r="195" spans="1:40" s="39" customFormat="1" ht="60" customHeight="1" x14ac:dyDescent="0.25">
      <c r="A195" s="28">
        <v>193</v>
      </c>
      <c r="B195" s="35">
        <v>501</v>
      </c>
      <c r="C195" s="35" t="s">
        <v>644</v>
      </c>
      <c r="D195" s="43" t="s">
        <v>251</v>
      </c>
      <c r="E195" s="43" t="s">
        <v>251</v>
      </c>
      <c r="F195" s="52">
        <v>23804</v>
      </c>
      <c r="G195" s="30">
        <f t="shared" ca="1" si="13"/>
        <v>43018</v>
      </c>
      <c r="H195" s="31">
        <f t="shared" ca="1" si="18"/>
        <v>53</v>
      </c>
      <c r="I195" s="35" t="s">
        <v>373</v>
      </c>
      <c r="J195" s="40" t="s">
        <v>373</v>
      </c>
      <c r="K195" s="43">
        <v>29</v>
      </c>
      <c r="L195" s="33">
        <f t="shared" ref="L195:L213" ca="1" si="19">(G195-M195)/365</f>
        <v>0.82739726027397265</v>
      </c>
      <c r="M195" s="52">
        <v>42716</v>
      </c>
      <c r="N195" s="52">
        <v>42532</v>
      </c>
      <c r="O195" s="44" t="s">
        <v>645</v>
      </c>
      <c r="P195" s="43">
        <v>5</v>
      </c>
      <c r="Q195" s="35" t="s">
        <v>646</v>
      </c>
      <c r="R195" s="35" t="s">
        <v>280</v>
      </c>
      <c r="S195" s="43">
        <v>307882</v>
      </c>
      <c r="T195" s="43">
        <v>307881.80146666669</v>
      </c>
      <c r="U195" s="32" t="s">
        <v>256</v>
      </c>
      <c r="V195" s="35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7"/>
      <c r="AL195" s="38" t="e">
        <f t="shared" si="15"/>
        <v>#DIV/0!</v>
      </c>
      <c r="AM195" s="38" t="e">
        <f t="shared" si="16"/>
        <v>#DIV/0!</v>
      </c>
      <c r="AN195" s="38" t="e">
        <f t="shared" si="17"/>
        <v>#DIV/0!</v>
      </c>
    </row>
    <row r="196" spans="1:40" s="39" customFormat="1" ht="60" customHeight="1" x14ac:dyDescent="0.25">
      <c r="A196" s="28">
        <v>194</v>
      </c>
      <c r="B196" s="35">
        <v>502</v>
      </c>
      <c r="C196" s="35" t="s">
        <v>647</v>
      </c>
      <c r="D196" s="43" t="s">
        <v>251</v>
      </c>
      <c r="E196" s="43" t="s">
        <v>251</v>
      </c>
      <c r="F196" s="52">
        <v>23682</v>
      </c>
      <c r="G196" s="30">
        <f t="shared" ca="1" si="13"/>
        <v>43018</v>
      </c>
      <c r="H196" s="31">
        <f t="shared" ca="1" si="18"/>
        <v>53</v>
      </c>
      <c r="I196" s="35" t="s">
        <v>373</v>
      </c>
      <c r="J196" s="40" t="s">
        <v>373</v>
      </c>
      <c r="K196" s="43">
        <v>23</v>
      </c>
      <c r="L196" s="33">
        <f t="shared" ca="1" si="19"/>
        <v>0.68767123287671228</v>
      </c>
      <c r="M196" s="52">
        <v>42767</v>
      </c>
      <c r="N196" s="52">
        <v>42948</v>
      </c>
      <c r="O196" s="44" t="s">
        <v>460</v>
      </c>
      <c r="P196" s="43">
        <v>5</v>
      </c>
      <c r="Q196" s="35" t="s">
        <v>648</v>
      </c>
      <c r="R196" s="35" t="s">
        <v>292</v>
      </c>
      <c r="S196" s="43">
        <v>125000</v>
      </c>
      <c r="T196" s="43">
        <v>124999.50488888889</v>
      </c>
      <c r="U196" s="32" t="s">
        <v>256</v>
      </c>
      <c r="V196" s="35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7"/>
      <c r="AL196" s="38" t="e">
        <f t="shared" ref="AL196:AL213" si="20">AVERAGE(V196,W196,AG196,AJ196,AK196)</f>
        <v>#DIV/0!</v>
      </c>
      <c r="AM196" s="38" t="e">
        <f t="shared" ref="AM196:AM213" si="21">AVERAGE(X196,Y196,Z196,AE196,AH196)</f>
        <v>#DIV/0!</v>
      </c>
      <c r="AN196" s="38" t="e">
        <f t="shared" ref="AN196:AN213" si="22">AVERAGE(AC196,AD196,AF196)</f>
        <v>#DIV/0!</v>
      </c>
    </row>
    <row r="197" spans="1:40" s="39" customFormat="1" ht="60" customHeight="1" x14ac:dyDescent="0.25">
      <c r="A197" s="28">
        <v>195</v>
      </c>
      <c r="B197" s="35">
        <v>503</v>
      </c>
      <c r="C197" s="35" t="s">
        <v>649</v>
      </c>
      <c r="D197" s="43" t="s">
        <v>251</v>
      </c>
      <c r="E197" s="43" t="s">
        <v>258</v>
      </c>
      <c r="F197" s="52">
        <v>33194</v>
      </c>
      <c r="G197" s="30">
        <f t="shared" ref="G197:G213" ca="1" si="23">TODAY()</f>
        <v>43018</v>
      </c>
      <c r="H197" s="31">
        <f t="shared" ca="1" si="18"/>
        <v>27</v>
      </c>
      <c r="I197" s="35" t="s">
        <v>403</v>
      </c>
      <c r="J197" s="40" t="s">
        <v>408</v>
      </c>
      <c r="K197" s="43">
        <v>3</v>
      </c>
      <c r="L197" s="33">
        <f t="shared" ca="1" si="19"/>
        <v>0.68767123287671228</v>
      </c>
      <c r="M197" s="52">
        <v>42767</v>
      </c>
      <c r="N197" s="52">
        <v>42948</v>
      </c>
      <c r="O197" s="44" t="s">
        <v>404</v>
      </c>
      <c r="P197" s="43">
        <v>2</v>
      </c>
      <c r="Q197" s="35" t="s">
        <v>597</v>
      </c>
      <c r="R197" s="35" t="s">
        <v>280</v>
      </c>
      <c r="S197" s="43">
        <v>29167</v>
      </c>
      <c r="T197" s="43">
        <v>29167.636666666665</v>
      </c>
      <c r="U197" s="32" t="s">
        <v>256</v>
      </c>
      <c r="V197" s="35">
        <v>3</v>
      </c>
      <c r="W197" s="36">
        <v>3</v>
      </c>
      <c r="X197" s="36">
        <v>4</v>
      </c>
      <c r="Y197" s="36">
        <v>4</v>
      </c>
      <c r="Z197" s="36">
        <v>3</v>
      </c>
      <c r="AA197" s="36">
        <v>3</v>
      </c>
      <c r="AB197" s="36">
        <v>3</v>
      </c>
      <c r="AC197" s="36">
        <v>4</v>
      </c>
      <c r="AD197" s="36">
        <v>5</v>
      </c>
      <c r="AE197" s="36">
        <v>3</v>
      </c>
      <c r="AF197" s="36">
        <v>3</v>
      </c>
      <c r="AG197" s="36">
        <v>3</v>
      </c>
      <c r="AH197" s="36">
        <v>3</v>
      </c>
      <c r="AI197" s="36">
        <v>3</v>
      </c>
      <c r="AJ197" s="36">
        <v>3</v>
      </c>
      <c r="AK197" s="37">
        <v>1</v>
      </c>
      <c r="AL197" s="38">
        <f t="shared" si="20"/>
        <v>2.6</v>
      </c>
      <c r="AM197" s="38">
        <f t="shared" si="21"/>
        <v>3.4</v>
      </c>
      <c r="AN197" s="38">
        <f t="shared" si="22"/>
        <v>4</v>
      </c>
    </row>
    <row r="198" spans="1:40" s="39" customFormat="1" ht="60" customHeight="1" x14ac:dyDescent="0.25">
      <c r="A198" s="28">
        <v>196</v>
      </c>
      <c r="B198" s="35">
        <v>504</v>
      </c>
      <c r="C198" s="35" t="s">
        <v>172</v>
      </c>
      <c r="D198" s="43" t="s">
        <v>251</v>
      </c>
      <c r="E198" s="43" t="s">
        <v>258</v>
      </c>
      <c r="F198" s="52">
        <v>34627</v>
      </c>
      <c r="G198" s="30">
        <f t="shared" ca="1" si="23"/>
        <v>43018</v>
      </c>
      <c r="H198" s="31">
        <f t="shared" ca="1" si="18"/>
        <v>23</v>
      </c>
      <c r="I198" s="35" t="s">
        <v>403</v>
      </c>
      <c r="J198" s="40" t="s">
        <v>408</v>
      </c>
      <c r="K198" s="43">
        <v>0</v>
      </c>
      <c r="L198" s="33">
        <f t="shared" ca="1" si="19"/>
        <v>0.67123287671232879</v>
      </c>
      <c r="M198" s="52">
        <v>42773</v>
      </c>
      <c r="N198" s="52">
        <v>43138</v>
      </c>
      <c r="O198" s="44" t="s">
        <v>426</v>
      </c>
      <c r="P198" s="43">
        <v>1</v>
      </c>
      <c r="Q198" s="35" t="s">
        <v>650</v>
      </c>
      <c r="R198" s="35" t="s">
        <v>280</v>
      </c>
      <c r="S198" s="43">
        <v>15893</v>
      </c>
      <c r="T198" s="43">
        <v>15893.498888888889</v>
      </c>
      <c r="U198" s="32" t="s">
        <v>256</v>
      </c>
      <c r="V198" s="35">
        <v>5</v>
      </c>
      <c r="W198" s="36">
        <v>4</v>
      </c>
      <c r="X198" s="36">
        <v>5</v>
      </c>
      <c r="Y198" s="36">
        <v>4</v>
      </c>
      <c r="Z198" s="36"/>
      <c r="AA198" s="36">
        <v>5</v>
      </c>
      <c r="AB198" s="36">
        <v>5</v>
      </c>
      <c r="AC198" s="36">
        <v>4</v>
      </c>
      <c r="AD198" s="36">
        <v>5</v>
      </c>
      <c r="AE198" s="36">
        <v>4</v>
      </c>
      <c r="AF198" s="36">
        <v>3</v>
      </c>
      <c r="AG198" s="36">
        <v>4</v>
      </c>
      <c r="AH198" s="36">
        <v>4</v>
      </c>
      <c r="AI198" s="36">
        <v>3</v>
      </c>
      <c r="AJ198" s="36">
        <v>1</v>
      </c>
      <c r="AK198" s="37">
        <v>2</v>
      </c>
      <c r="AL198" s="38">
        <f t="shared" si="20"/>
        <v>3.2</v>
      </c>
      <c r="AM198" s="38">
        <f t="shared" si="21"/>
        <v>4.25</v>
      </c>
      <c r="AN198" s="38">
        <f t="shared" si="22"/>
        <v>4</v>
      </c>
    </row>
    <row r="199" spans="1:40" s="39" customFormat="1" ht="60" customHeight="1" x14ac:dyDescent="0.25">
      <c r="A199" s="28">
        <v>197</v>
      </c>
      <c r="B199" s="35">
        <v>505</v>
      </c>
      <c r="C199" s="35" t="s">
        <v>174</v>
      </c>
      <c r="D199" s="43" t="s">
        <v>251</v>
      </c>
      <c r="E199" s="43" t="s">
        <v>258</v>
      </c>
      <c r="F199" s="52">
        <v>34843</v>
      </c>
      <c r="G199" s="30">
        <f t="shared" ca="1" si="23"/>
        <v>43018</v>
      </c>
      <c r="H199" s="31">
        <f t="shared" ca="1" si="18"/>
        <v>22</v>
      </c>
      <c r="I199" s="35" t="s">
        <v>651</v>
      </c>
      <c r="J199" s="40" t="s">
        <v>335</v>
      </c>
      <c r="K199" s="43">
        <v>4.3</v>
      </c>
      <c r="L199" s="33">
        <f t="shared" ca="1" si="19"/>
        <v>0.63561643835616444</v>
      </c>
      <c r="M199" s="52">
        <v>42786</v>
      </c>
      <c r="N199" s="52">
        <v>42967</v>
      </c>
      <c r="O199" s="44" t="s">
        <v>652</v>
      </c>
      <c r="P199" s="43">
        <v>2</v>
      </c>
      <c r="Q199" s="35" t="s">
        <v>650</v>
      </c>
      <c r="R199" s="35" t="s">
        <v>280</v>
      </c>
      <c r="S199" s="43">
        <v>23814</v>
      </c>
      <c r="T199" s="43">
        <v>23813.875</v>
      </c>
      <c r="U199" s="32" t="s">
        <v>256</v>
      </c>
      <c r="V199" s="35">
        <v>4</v>
      </c>
      <c r="W199" s="36">
        <v>4</v>
      </c>
      <c r="X199" s="36">
        <v>4</v>
      </c>
      <c r="Y199" s="36">
        <v>4</v>
      </c>
      <c r="Z199" s="36">
        <v>3</v>
      </c>
      <c r="AA199" s="36">
        <v>4</v>
      </c>
      <c r="AB199" s="36">
        <v>4</v>
      </c>
      <c r="AC199" s="36">
        <v>4</v>
      </c>
      <c r="AD199" s="36">
        <v>5</v>
      </c>
      <c r="AE199" s="36">
        <v>4</v>
      </c>
      <c r="AF199" s="36">
        <v>5</v>
      </c>
      <c r="AG199" s="36">
        <v>4</v>
      </c>
      <c r="AH199" s="36">
        <v>4</v>
      </c>
      <c r="AI199" s="36">
        <v>5</v>
      </c>
      <c r="AJ199" s="36">
        <v>2</v>
      </c>
      <c r="AK199" s="37">
        <v>1</v>
      </c>
      <c r="AL199" s="38">
        <f t="shared" si="20"/>
        <v>3</v>
      </c>
      <c r="AM199" s="38">
        <f t="shared" si="21"/>
        <v>3.8</v>
      </c>
      <c r="AN199" s="38">
        <f t="shared" si="22"/>
        <v>4.666666666666667</v>
      </c>
    </row>
    <row r="200" spans="1:40" s="39" customFormat="1" ht="60" customHeight="1" x14ac:dyDescent="0.25">
      <c r="A200" s="28">
        <v>198</v>
      </c>
      <c r="B200" s="35">
        <v>506</v>
      </c>
      <c r="C200" s="35" t="s">
        <v>176</v>
      </c>
      <c r="D200" s="43" t="s">
        <v>251</v>
      </c>
      <c r="E200" s="43" t="s">
        <v>258</v>
      </c>
      <c r="F200" s="52">
        <v>33812</v>
      </c>
      <c r="G200" s="30">
        <f t="shared" ca="1" si="23"/>
        <v>43018</v>
      </c>
      <c r="H200" s="31">
        <f t="shared" ca="1" si="18"/>
        <v>25</v>
      </c>
      <c r="I200" s="35" t="s">
        <v>653</v>
      </c>
      <c r="J200" s="40" t="s">
        <v>654</v>
      </c>
      <c r="K200" s="43">
        <v>2.4</v>
      </c>
      <c r="L200" s="33">
        <f t="shared" ca="1" si="19"/>
        <v>0.60547945205479448</v>
      </c>
      <c r="M200" s="52">
        <v>42797</v>
      </c>
      <c r="N200" s="52">
        <v>42981</v>
      </c>
      <c r="O200" s="44" t="s">
        <v>404</v>
      </c>
      <c r="P200" s="43">
        <v>2</v>
      </c>
      <c r="Q200" s="35" t="s">
        <v>317</v>
      </c>
      <c r="R200" s="35" t="s">
        <v>280</v>
      </c>
      <c r="S200" s="43">
        <v>18054</v>
      </c>
      <c r="T200" s="43">
        <v>18054.274722222224</v>
      </c>
      <c r="U200" s="32" t="s">
        <v>256</v>
      </c>
      <c r="V200" s="35">
        <v>3</v>
      </c>
      <c r="W200" s="36">
        <v>4</v>
      </c>
      <c r="X200" s="36">
        <v>3</v>
      </c>
      <c r="Y200" s="36">
        <v>3</v>
      </c>
      <c r="Z200" s="36">
        <v>4</v>
      </c>
      <c r="AA200" s="36">
        <v>4</v>
      </c>
      <c r="AB200" s="36">
        <v>4</v>
      </c>
      <c r="AC200" s="36">
        <v>4</v>
      </c>
      <c r="AD200" s="36">
        <v>3</v>
      </c>
      <c r="AE200" s="36">
        <v>4</v>
      </c>
      <c r="AF200" s="36">
        <v>4</v>
      </c>
      <c r="AG200" s="36">
        <v>3</v>
      </c>
      <c r="AH200" s="36">
        <v>4</v>
      </c>
      <c r="AI200" s="36">
        <v>3</v>
      </c>
      <c r="AJ200" s="36">
        <v>3</v>
      </c>
      <c r="AK200" s="37">
        <v>2</v>
      </c>
      <c r="AL200" s="38">
        <f t="shared" si="20"/>
        <v>3</v>
      </c>
      <c r="AM200" s="38">
        <f t="shared" si="21"/>
        <v>3.6</v>
      </c>
      <c r="AN200" s="38">
        <f t="shared" si="22"/>
        <v>3.6666666666666665</v>
      </c>
    </row>
    <row r="201" spans="1:40" s="39" customFormat="1" ht="60" customHeight="1" x14ac:dyDescent="0.25">
      <c r="A201" s="28">
        <v>199</v>
      </c>
      <c r="B201" s="35">
        <v>507</v>
      </c>
      <c r="C201" s="35" t="s">
        <v>655</v>
      </c>
      <c r="D201" s="43" t="s">
        <v>251</v>
      </c>
      <c r="E201" s="43" t="s">
        <v>258</v>
      </c>
      <c r="F201" s="52">
        <v>33438</v>
      </c>
      <c r="G201" s="30">
        <f t="shared" ca="1" si="23"/>
        <v>43018</v>
      </c>
      <c r="H201" s="31">
        <f t="shared" ca="1" si="18"/>
        <v>26</v>
      </c>
      <c r="I201" s="35" t="s">
        <v>656</v>
      </c>
      <c r="J201" s="40" t="s">
        <v>657</v>
      </c>
      <c r="K201" s="43">
        <v>1</v>
      </c>
      <c r="L201" s="33">
        <f t="shared" ca="1" si="19"/>
        <v>0.60547945205479448</v>
      </c>
      <c r="M201" s="52">
        <v>42797</v>
      </c>
      <c r="N201" s="52">
        <v>42981</v>
      </c>
      <c r="O201" s="44" t="s">
        <v>658</v>
      </c>
      <c r="P201" s="43">
        <v>2</v>
      </c>
      <c r="Q201" s="35" t="s">
        <v>317</v>
      </c>
      <c r="R201" s="35" t="s">
        <v>280</v>
      </c>
      <c r="S201" s="43">
        <v>19122</v>
      </c>
      <c r="T201" s="43">
        <v>19122</v>
      </c>
      <c r="U201" s="32" t="s">
        <v>256</v>
      </c>
      <c r="V201" s="35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7"/>
      <c r="AL201" s="38" t="e">
        <f t="shared" si="20"/>
        <v>#DIV/0!</v>
      </c>
      <c r="AM201" s="38" t="e">
        <f t="shared" si="21"/>
        <v>#DIV/0!</v>
      </c>
      <c r="AN201" s="38" t="e">
        <f t="shared" si="22"/>
        <v>#DIV/0!</v>
      </c>
    </row>
    <row r="202" spans="1:40" s="39" customFormat="1" ht="60" customHeight="1" x14ac:dyDescent="0.25">
      <c r="A202" s="28">
        <v>200</v>
      </c>
      <c r="B202" s="35">
        <v>508</v>
      </c>
      <c r="C202" s="35" t="s">
        <v>178</v>
      </c>
      <c r="D202" s="43" t="s">
        <v>251</v>
      </c>
      <c r="E202" s="43" t="s">
        <v>258</v>
      </c>
      <c r="F202" s="52">
        <v>34040</v>
      </c>
      <c r="G202" s="30">
        <f t="shared" ca="1" si="23"/>
        <v>43018</v>
      </c>
      <c r="H202" s="31">
        <f t="shared" ca="1" si="18"/>
        <v>25</v>
      </c>
      <c r="I202" s="35" t="s">
        <v>657</v>
      </c>
      <c r="J202" s="40" t="s">
        <v>659</v>
      </c>
      <c r="K202" s="43">
        <v>0</v>
      </c>
      <c r="L202" s="33">
        <f t="shared" ca="1" si="19"/>
        <v>0.56712328767123288</v>
      </c>
      <c r="M202" s="52">
        <v>42811</v>
      </c>
      <c r="N202" s="52">
        <v>43359</v>
      </c>
      <c r="O202" s="44" t="s">
        <v>426</v>
      </c>
      <c r="P202" s="43">
        <v>1</v>
      </c>
      <c r="Q202" s="35" t="s">
        <v>324</v>
      </c>
      <c r="R202" s="35" t="s">
        <v>280</v>
      </c>
      <c r="S202" s="43">
        <v>14587</v>
      </c>
      <c r="T202" s="43">
        <v>14587</v>
      </c>
      <c r="U202" s="32" t="s">
        <v>256</v>
      </c>
      <c r="V202" s="35">
        <v>4</v>
      </c>
      <c r="W202" s="36">
        <v>3</v>
      </c>
      <c r="X202" s="36">
        <v>4</v>
      </c>
      <c r="Y202" s="36">
        <v>3</v>
      </c>
      <c r="Z202" s="36">
        <v>3</v>
      </c>
      <c r="AA202" s="36">
        <v>4</v>
      </c>
      <c r="AB202" s="36">
        <v>4</v>
      </c>
      <c r="AC202" s="36">
        <v>3</v>
      </c>
      <c r="AD202" s="36">
        <v>4</v>
      </c>
      <c r="AE202" s="36">
        <v>3</v>
      </c>
      <c r="AF202" s="36">
        <v>4</v>
      </c>
      <c r="AG202" s="36">
        <v>4</v>
      </c>
      <c r="AH202" s="36">
        <v>3</v>
      </c>
      <c r="AI202" s="36">
        <v>4</v>
      </c>
      <c r="AJ202" s="36">
        <v>3</v>
      </c>
      <c r="AK202" s="37">
        <v>2</v>
      </c>
      <c r="AL202" s="38">
        <f t="shared" si="20"/>
        <v>3.2</v>
      </c>
      <c r="AM202" s="38">
        <f t="shared" si="21"/>
        <v>3.2</v>
      </c>
      <c r="AN202" s="38">
        <f t="shared" si="22"/>
        <v>3.6666666666666665</v>
      </c>
    </row>
    <row r="203" spans="1:40" s="39" customFormat="1" ht="60" customHeight="1" x14ac:dyDescent="0.25">
      <c r="A203" s="28">
        <v>201</v>
      </c>
      <c r="B203" s="35">
        <v>509</v>
      </c>
      <c r="C203" s="35" t="s">
        <v>660</v>
      </c>
      <c r="D203" s="43" t="s">
        <v>251</v>
      </c>
      <c r="E203" s="43" t="s">
        <v>258</v>
      </c>
      <c r="F203" s="52">
        <v>32827</v>
      </c>
      <c r="G203" s="30">
        <f t="shared" ca="1" si="23"/>
        <v>43018</v>
      </c>
      <c r="H203" s="31">
        <f t="shared" ca="1" si="18"/>
        <v>28</v>
      </c>
      <c r="I203" s="35" t="s">
        <v>661</v>
      </c>
      <c r="J203" s="40" t="s">
        <v>593</v>
      </c>
      <c r="K203" s="43">
        <v>3</v>
      </c>
      <c r="L203" s="33">
        <f t="shared" ca="1" si="19"/>
        <v>0.55890410958904113</v>
      </c>
      <c r="M203" s="52">
        <v>42814</v>
      </c>
      <c r="N203" s="52">
        <v>42997</v>
      </c>
      <c r="O203" s="44" t="s">
        <v>662</v>
      </c>
      <c r="P203" s="43">
        <v>1</v>
      </c>
      <c r="Q203" s="35" t="s">
        <v>317</v>
      </c>
      <c r="R203" s="35" t="s">
        <v>280</v>
      </c>
      <c r="S203" s="43">
        <v>20001</v>
      </c>
      <c r="T203" s="43">
        <v>20001</v>
      </c>
      <c r="U203" s="32" t="s">
        <v>304</v>
      </c>
      <c r="V203" s="35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7"/>
      <c r="AL203" s="38" t="e">
        <f t="shared" si="20"/>
        <v>#DIV/0!</v>
      </c>
      <c r="AM203" s="38" t="e">
        <f t="shared" si="21"/>
        <v>#DIV/0!</v>
      </c>
      <c r="AN203" s="38" t="e">
        <f t="shared" si="22"/>
        <v>#DIV/0!</v>
      </c>
    </row>
    <row r="204" spans="1:40" s="39" customFormat="1" ht="60" customHeight="1" x14ac:dyDescent="0.25">
      <c r="A204" s="28">
        <v>202</v>
      </c>
      <c r="B204" s="35">
        <v>510</v>
      </c>
      <c r="C204" s="35" t="s">
        <v>663</v>
      </c>
      <c r="D204" s="43" t="s">
        <v>257</v>
      </c>
      <c r="E204" s="43" t="s">
        <v>251</v>
      </c>
      <c r="F204" s="52">
        <v>33301</v>
      </c>
      <c r="G204" s="30">
        <f t="shared" ca="1" si="23"/>
        <v>43018</v>
      </c>
      <c r="H204" s="31">
        <f t="shared" ca="1" si="18"/>
        <v>27</v>
      </c>
      <c r="I204" s="35" t="s">
        <v>664</v>
      </c>
      <c r="J204" s="40" t="s">
        <v>335</v>
      </c>
      <c r="K204" s="43">
        <v>6</v>
      </c>
      <c r="L204" s="33">
        <f t="shared" ca="1" si="19"/>
        <v>0.54794520547945202</v>
      </c>
      <c r="M204" s="52">
        <v>42818</v>
      </c>
      <c r="N204" s="52">
        <v>43000</v>
      </c>
      <c r="O204" s="44" t="s">
        <v>665</v>
      </c>
      <c r="P204" s="43">
        <v>2</v>
      </c>
      <c r="Q204" s="35" t="s">
        <v>365</v>
      </c>
      <c r="R204" s="35" t="s">
        <v>280</v>
      </c>
      <c r="S204" s="43">
        <v>27097</v>
      </c>
      <c r="T204" s="43">
        <v>27097</v>
      </c>
      <c r="U204" s="32" t="s">
        <v>304</v>
      </c>
      <c r="V204" s="35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7"/>
      <c r="AL204" s="38" t="e">
        <f t="shared" si="20"/>
        <v>#DIV/0!</v>
      </c>
      <c r="AM204" s="38" t="e">
        <f t="shared" si="21"/>
        <v>#DIV/0!</v>
      </c>
      <c r="AN204" s="38" t="e">
        <f t="shared" si="22"/>
        <v>#DIV/0!</v>
      </c>
    </row>
    <row r="205" spans="1:40" s="39" customFormat="1" ht="60" customHeight="1" x14ac:dyDescent="0.25">
      <c r="A205" s="28">
        <v>203</v>
      </c>
      <c r="B205" s="35">
        <v>511</v>
      </c>
      <c r="C205" s="35" t="s">
        <v>180</v>
      </c>
      <c r="D205" s="43" t="s">
        <v>251</v>
      </c>
      <c r="E205" s="43" t="s">
        <v>258</v>
      </c>
      <c r="F205" s="52">
        <v>33750</v>
      </c>
      <c r="G205" s="30">
        <f t="shared" ca="1" si="23"/>
        <v>43018</v>
      </c>
      <c r="H205" s="31">
        <f t="shared" ca="1" si="18"/>
        <v>25</v>
      </c>
      <c r="I205" s="35" t="s">
        <v>659</v>
      </c>
      <c r="J205" s="40" t="s">
        <v>659</v>
      </c>
      <c r="K205" s="43" t="s">
        <v>666</v>
      </c>
      <c r="L205" s="33">
        <f t="shared" ca="1" si="19"/>
        <v>0.52602739726027392</v>
      </c>
      <c r="M205" s="52">
        <v>42826</v>
      </c>
      <c r="N205" s="52">
        <v>43373</v>
      </c>
      <c r="O205" s="44" t="s">
        <v>426</v>
      </c>
      <c r="P205" s="43">
        <v>1</v>
      </c>
      <c r="Q205" s="35" t="s">
        <v>324</v>
      </c>
      <c r="R205" s="35" t="s">
        <v>280</v>
      </c>
      <c r="S205" s="43">
        <v>14587</v>
      </c>
      <c r="T205" s="43">
        <v>14587.704166666666</v>
      </c>
      <c r="U205" s="32" t="s">
        <v>256</v>
      </c>
      <c r="V205" s="35">
        <v>4</v>
      </c>
      <c r="W205" s="36">
        <v>3</v>
      </c>
      <c r="X205" s="36">
        <v>4</v>
      </c>
      <c r="Y205" s="36">
        <v>3</v>
      </c>
      <c r="Z205" s="36">
        <v>3</v>
      </c>
      <c r="AA205" s="36">
        <v>4</v>
      </c>
      <c r="AB205" s="36">
        <v>4</v>
      </c>
      <c r="AC205" s="36">
        <v>3</v>
      </c>
      <c r="AD205" s="36">
        <v>4</v>
      </c>
      <c r="AE205" s="36">
        <v>3</v>
      </c>
      <c r="AF205" s="36">
        <v>4</v>
      </c>
      <c r="AG205" s="36">
        <v>4</v>
      </c>
      <c r="AH205" s="36">
        <v>3</v>
      </c>
      <c r="AI205" s="36">
        <v>4</v>
      </c>
      <c r="AJ205" s="36">
        <v>2</v>
      </c>
      <c r="AK205" s="37">
        <v>2</v>
      </c>
      <c r="AL205" s="38">
        <f t="shared" si="20"/>
        <v>3</v>
      </c>
      <c r="AM205" s="38">
        <f t="shared" si="21"/>
        <v>3.2</v>
      </c>
      <c r="AN205" s="38">
        <f t="shared" si="22"/>
        <v>3.6666666666666665</v>
      </c>
    </row>
    <row r="206" spans="1:40" s="39" customFormat="1" ht="60" customHeight="1" x14ac:dyDescent="0.25">
      <c r="A206" s="28">
        <v>204</v>
      </c>
      <c r="B206" s="35">
        <v>512</v>
      </c>
      <c r="C206" s="35" t="s">
        <v>182</v>
      </c>
      <c r="D206" s="43" t="s">
        <v>251</v>
      </c>
      <c r="E206" s="43" t="s">
        <v>258</v>
      </c>
      <c r="F206" s="52">
        <v>33085</v>
      </c>
      <c r="G206" s="30">
        <f t="shared" ca="1" si="23"/>
        <v>43018</v>
      </c>
      <c r="H206" s="31">
        <f t="shared" ca="1" si="18"/>
        <v>27</v>
      </c>
      <c r="I206" s="35" t="s">
        <v>667</v>
      </c>
      <c r="J206" s="40" t="s">
        <v>408</v>
      </c>
      <c r="K206" s="43">
        <v>1</v>
      </c>
      <c r="L206" s="33">
        <f t="shared" ca="1" si="19"/>
        <v>0.52602739726027392</v>
      </c>
      <c r="M206" s="52">
        <v>42826</v>
      </c>
      <c r="N206" s="52">
        <v>43008</v>
      </c>
      <c r="O206" s="44" t="s">
        <v>658</v>
      </c>
      <c r="P206" s="43">
        <v>2</v>
      </c>
      <c r="Q206" s="35" t="s">
        <v>555</v>
      </c>
      <c r="R206" s="35" t="s">
        <v>280</v>
      </c>
      <c r="S206" s="43">
        <v>19122</v>
      </c>
      <c r="T206" s="43">
        <v>19121.677222222221</v>
      </c>
      <c r="U206" s="32" t="s">
        <v>256</v>
      </c>
      <c r="V206" s="35">
        <v>5</v>
      </c>
      <c r="W206" s="36">
        <v>5</v>
      </c>
      <c r="X206" s="36">
        <v>4</v>
      </c>
      <c r="Y206" s="36">
        <v>4</v>
      </c>
      <c r="Z206" s="36">
        <v>5</v>
      </c>
      <c r="AA206" s="36">
        <v>5</v>
      </c>
      <c r="AB206" s="36">
        <v>5</v>
      </c>
      <c r="AC206" s="36">
        <v>5</v>
      </c>
      <c r="AD206" s="36">
        <v>4</v>
      </c>
      <c r="AE206" s="36">
        <v>5</v>
      </c>
      <c r="AF206" s="36">
        <v>5</v>
      </c>
      <c r="AG206" s="36">
        <v>4</v>
      </c>
      <c r="AH206" s="36">
        <v>4</v>
      </c>
      <c r="AI206" s="36">
        <v>4</v>
      </c>
      <c r="AJ206" s="36">
        <v>2</v>
      </c>
      <c r="AK206" s="37">
        <v>1</v>
      </c>
      <c r="AL206" s="38">
        <f t="shared" si="20"/>
        <v>3.4</v>
      </c>
      <c r="AM206" s="38">
        <f t="shared" si="21"/>
        <v>4.4000000000000004</v>
      </c>
      <c r="AN206" s="38">
        <f t="shared" si="22"/>
        <v>4.666666666666667</v>
      </c>
    </row>
    <row r="207" spans="1:40" s="39" customFormat="1" ht="60" customHeight="1" x14ac:dyDescent="0.25">
      <c r="A207" s="28">
        <v>205</v>
      </c>
      <c r="B207" s="35">
        <v>513</v>
      </c>
      <c r="C207" s="35" t="s">
        <v>184</v>
      </c>
      <c r="D207" s="43" t="s">
        <v>251</v>
      </c>
      <c r="E207" s="43" t="s">
        <v>258</v>
      </c>
      <c r="F207" s="52">
        <v>33757</v>
      </c>
      <c r="G207" s="30">
        <f t="shared" ca="1" si="23"/>
        <v>43018</v>
      </c>
      <c r="H207" s="31">
        <f t="shared" ca="1" si="18"/>
        <v>25</v>
      </c>
      <c r="I207" s="35" t="s">
        <v>408</v>
      </c>
      <c r="J207" s="40" t="s">
        <v>408</v>
      </c>
      <c r="K207" s="43">
        <v>1</v>
      </c>
      <c r="L207" s="33">
        <f t="shared" ca="1" si="19"/>
        <v>0.52054794520547942</v>
      </c>
      <c r="M207" s="52">
        <v>42828</v>
      </c>
      <c r="N207" s="52">
        <v>43375</v>
      </c>
      <c r="O207" s="44" t="s">
        <v>426</v>
      </c>
      <c r="P207" s="43">
        <v>1</v>
      </c>
      <c r="Q207" s="35" t="s">
        <v>324</v>
      </c>
      <c r="R207" s="35" t="s">
        <v>280</v>
      </c>
      <c r="S207" s="43">
        <v>14587</v>
      </c>
      <c r="T207" s="43">
        <v>14587.704166666666</v>
      </c>
      <c r="U207" s="32" t="s">
        <v>256</v>
      </c>
      <c r="V207" s="35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7"/>
      <c r="AL207" s="38" t="e">
        <f t="shared" si="20"/>
        <v>#DIV/0!</v>
      </c>
      <c r="AM207" s="38" t="e">
        <f t="shared" si="21"/>
        <v>#DIV/0!</v>
      </c>
      <c r="AN207" s="38" t="e">
        <f t="shared" si="22"/>
        <v>#DIV/0!</v>
      </c>
    </row>
    <row r="208" spans="1:40" s="39" customFormat="1" ht="60" customHeight="1" x14ac:dyDescent="0.25">
      <c r="A208" s="28">
        <v>206</v>
      </c>
      <c r="B208" s="35">
        <v>514</v>
      </c>
      <c r="C208" s="35" t="s">
        <v>186</v>
      </c>
      <c r="D208" s="43" t="s">
        <v>251</v>
      </c>
      <c r="E208" s="43" t="s">
        <v>251</v>
      </c>
      <c r="F208" s="52">
        <v>26382</v>
      </c>
      <c r="G208" s="30">
        <f t="shared" ca="1" si="23"/>
        <v>43018</v>
      </c>
      <c r="H208" s="31">
        <f t="shared" ca="1" si="18"/>
        <v>46</v>
      </c>
      <c r="I208" s="35" t="s">
        <v>408</v>
      </c>
      <c r="J208" s="40" t="s">
        <v>408</v>
      </c>
      <c r="K208" s="43">
        <v>20</v>
      </c>
      <c r="L208" s="33">
        <f t="shared" ca="1" si="19"/>
        <v>0.52054794520547942</v>
      </c>
      <c r="M208" s="52">
        <v>42828</v>
      </c>
      <c r="N208" s="52">
        <v>43010</v>
      </c>
      <c r="O208" s="44" t="s">
        <v>460</v>
      </c>
      <c r="P208" s="43">
        <v>4</v>
      </c>
      <c r="Q208" s="35" t="s">
        <v>668</v>
      </c>
      <c r="R208" s="35" t="s">
        <v>280</v>
      </c>
      <c r="S208" s="43">
        <v>155000</v>
      </c>
      <c r="T208" s="43">
        <v>155000.74155555555</v>
      </c>
      <c r="U208" s="32" t="s">
        <v>256</v>
      </c>
      <c r="V208" s="35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7"/>
      <c r="AL208" s="38" t="e">
        <f t="shared" si="20"/>
        <v>#DIV/0!</v>
      </c>
      <c r="AM208" s="38" t="e">
        <f t="shared" si="21"/>
        <v>#DIV/0!</v>
      </c>
      <c r="AN208" s="38" t="e">
        <f t="shared" si="22"/>
        <v>#DIV/0!</v>
      </c>
    </row>
    <row r="209" spans="1:40" s="39" customFormat="1" ht="60" customHeight="1" x14ac:dyDescent="0.25">
      <c r="A209" s="28">
        <v>207</v>
      </c>
      <c r="B209" s="35">
        <v>515</v>
      </c>
      <c r="C209" s="35" t="s">
        <v>188</v>
      </c>
      <c r="D209" s="43" t="s">
        <v>251</v>
      </c>
      <c r="E209" s="43" t="s">
        <v>251</v>
      </c>
      <c r="F209" s="52">
        <v>25347</v>
      </c>
      <c r="G209" s="30">
        <f t="shared" ca="1" si="23"/>
        <v>43018</v>
      </c>
      <c r="H209" s="31">
        <f t="shared" ca="1" si="18"/>
        <v>48</v>
      </c>
      <c r="I209" s="35" t="s">
        <v>669</v>
      </c>
      <c r="J209" s="40" t="s">
        <v>670</v>
      </c>
      <c r="K209" s="43">
        <v>20</v>
      </c>
      <c r="L209" s="33">
        <f t="shared" ca="1" si="19"/>
        <v>0.50958904109589043</v>
      </c>
      <c r="M209" s="52">
        <v>42832</v>
      </c>
      <c r="N209" s="52">
        <v>43014</v>
      </c>
      <c r="O209" s="44" t="s">
        <v>343</v>
      </c>
      <c r="P209" s="43">
        <v>3</v>
      </c>
      <c r="Q209" s="35" t="s">
        <v>294</v>
      </c>
      <c r="R209" s="35" t="s">
        <v>280</v>
      </c>
      <c r="S209" s="43">
        <v>37500</v>
      </c>
      <c r="T209" s="43">
        <v>37500.288888888885</v>
      </c>
      <c r="U209" s="32" t="s">
        <v>256</v>
      </c>
      <c r="V209" s="35">
        <v>4</v>
      </c>
      <c r="W209" s="36">
        <v>3</v>
      </c>
      <c r="X209" s="36">
        <v>1</v>
      </c>
      <c r="Y209" s="36">
        <v>5</v>
      </c>
      <c r="Z209" s="36">
        <v>3</v>
      </c>
      <c r="AA209" s="36">
        <v>4</v>
      </c>
      <c r="AB209" s="36">
        <v>5</v>
      </c>
      <c r="AC209" s="36">
        <v>4</v>
      </c>
      <c r="AD209" s="36">
        <v>4</v>
      </c>
      <c r="AE209" s="36">
        <v>5</v>
      </c>
      <c r="AF209" s="36">
        <v>4</v>
      </c>
      <c r="AG209" s="36">
        <v>3</v>
      </c>
      <c r="AH209" s="36">
        <v>5</v>
      </c>
      <c r="AI209" s="36">
        <v>4</v>
      </c>
      <c r="AJ209" s="36">
        <v>2</v>
      </c>
      <c r="AK209" s="37">
        <v>2</v>
      </c>
      <c r="AL209" s="38">
        <f t="shared" si="20"/>
        <v>2.8</v>
      </c>
      <c r="AM209" s="38">
        <f t="shared" si="21"/>
        <v>3.8</v>
      </c>
      <c r="AN209" s="38">
        <f t="shared" si="22"/>
        <v>4</v>
      </c>
    </row>
    <row r="210" spans="1:40" s="39" customFormat="1" ht="60" customHeight="1" x14ac:dyDescent="0.25">
      <c r="A210" s="28">
        <v>208</v>
      </c>
      <c r="B210" s="35">
        <v>516</v>
      </c>
      <c r="C210" s="35" t="s">
        <v>190</v>
      </c>
      <c r="D210" s="43" t="s">
        <v>257</v>
      </c>
      <c r="E210" s="43" t="s">
        <v>258</v>
      </c>
      <c r="F210" s="52">
        <v>34269</v>
      </c>
      <c r="G210" s="30">
        <f t="shared" ca="1" si="23"/>
        <v>43018</v>
      </c>
      <c r="H210" s="31">
        <f t="shared" ca="1" si="18"/>
        <v>24</v>
      </c>
      <c r="I210" s="35" t="s">
        <v>408</v>
      </c>
      <c r="J210" s="40" t="s">
        <v>408</v>
      </c>
      <c r="K210" s="43">
        <v>0</v>
      </c>
      <c r="L210" s="33">
        <f t="shared" ca="1" si="19"/>
        <v>0.42465753424657532</v>
      </c>
      <c r="M210" s="52">
        <v>42863</v>
      </c>
      <c r="N210" s="52">
        <v>43411</v>
      </c>
      <c r="O210" s="44" t="s">
        <v>426</v>
      </c>
      <c r="P210" s="43">
        <v>1</v>
      </c>
      <c r="Q210" s="35" t="s">
        <v>411</v>
      </c>
      <c r="R210" s="35" t="s">
        <v>280</v>
      </c>
      <c r="S210" s="43">
        <v>15923</v>
      </c>
      <c r="T210" s="43">
        <v>15923</v>
      </c>
      <c r="U210" s="32" t="s">
        <v>256</v>
      </c>
      <c r="V210" s="35">
        <v>4</v>
      </c>
      <c r="W210" s="36">
        <v>4</v>
      </c>
      <c r="X210" s="36">
        <v>5</v>
      </c>
      <c r="Y210" s="36">
        <v>4</v>
      </c>
      <c r="Z210" s="36">
        <v>3</v>
      </c>
      <c r="AA210" s="36">
        <v>5</v>
      </c>
      <c r="AB210" s="36">
        <v>3</v>
      </c>
      <c r="AC210" s="36">
        <v>4</v>
      </c>
      <c r="AD210" s="36">
        <v>4</v>
      </c>
      <c r="AE210" s="36">
        <v>1</v>
      </c>
      <c r="AF210" s="36">
        <v>2</v>
      </c>
      <c r="AG210" s="36">
        <v>3</v>
      </c>
      <c r="AH210" s="36">
        <v>3</v>
      </c>
      <c r="AI210" s="36">
        <v>4</v>
      </c>
      <c r="AJ210" s="36">
        <v>2</v>
      </c>
      <c r="AK210" s="37">
        <v>2</v>
      </c>
      <c r="AL210" s="38">
        <f t="shared" si="20"/>
        <v>3</v>
      </c>
      <c r="AM210" s="38">
        <f t="shared" si="21"/>
        <v>3.2</v>
      </c>
      <c r="AN210" s="38">
        <f t="shared" si="22"/>
        <v>3.3333333333333335</v>
      </c>
    </row>
    <row r="211" spans="1:40" s="39" customFormat="1" ht="60" customHeight="1" x14ac:dyDescent="0.25">
      <c r="A211" s="28">
        <v>209</v>
      </c>
      <c r="B211" s="35">
        <v>517</v>
      </c>
      <c r="C211" s="35" t="s">
        <v>192</v>
      </c>
      <c r="D211" s="43" t="s">
        <v>251</v>
      </c>
      <c r="E211" s="43" t="s">
        <v>251</v>
      </c>
      <c r="F211" s="52">
        <v>32868</v>
      </c>
      <c r="G211" s="30">
        <f t="shared" ca="1" si="23"/>
        <v>43018</v>
      </c>
      <c r="H211" s="31">
        <f t="shared" ca="1" si="18"/>
        <v>28</v>
      </c>
      <c r="I211" s="35" t="s">
        <v>671</v>
      </c>
      <c r="J211" s="40" t="s">
        <v>260</v>
      </c>
      <c r="K211" s="43">
        <v>9</v>
      </c>
      <c r="L211" s="33">
        <f t="shared" ca="1" si="19"/>
        <v>0.35890410958904112</v>
      </c>
      <c r="M211" s="30">
        <v>42887</v>
      </c>
      <c r="N211" s="52">
        <v>43069</v>
      </c>
      <c r="O211" s="44" t="s">
        <v>672</v>
      </c>
      <c r="P211" s="43">
        <v>3</v>
      </c>
      <c r="Q211" s="35" t="s">
        <v>466</v>
      </c>
      <c r="R211" s="35" t="s">
        <v>507</v>
      </c>
      <c r="S211" s="43">
        <v>408721</v>
      </c>
      <c r="T211" s="43">
        <v>34059.79111111111</v>
      </c>
      <c r="U211" s="32" t="s">
        <v>256</v>
      </c>
      <c r="V211" s="35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7"/>
      <c r="AL211" s="38" t="e">
        <f t="shared" si="20"/>
        <v>#DIV/0!</v>
      </c>
      <c r="AM211" s="38" t="e">
        <f t="shared" si="21"/>
        <v>#DIV/0!</v>
      </c>
      <c r="AN211" s="38" t="e">
        <f t="shared" si="22"/>
        <v>#DIV/0!</v>
      </c>
    </row>
    <row r="212" spans="1:40" s="39" customFormat="1" ht="60" customHeight="1" x14ac:dyDescent="0.25">
      <c r="A212" s="28">
        <v>210</v>
      </c>
      <c r="B212" s="35">
        <v>518</v>
      </c>
      <c r="C212" s="35" t="s">
        <v>194</v>
      </c>
      <c r="D212" s="43" t="s">
        <v>257</v>
      </c>
      <c r="E212" s="43" t="s">
        <v>258</v>
      </c>
      <c r="F212" s="52">
        <v>34593</v>
      </c>
      <c r="G212" s="30">
        <f t="shared" ca="1" si="23"/>
        <v>43018</v>
      </c>
      <c r="H212" s="31">
        <f t="shared" ca="1" si="18"/>
        <v>23</v>
      </c>
      <c r="I212" s="35" t="s">
        <v>657</v>
      </c>
      <c r="J212" s="40" t="s">
        <v>659</v>
      </c>
      <c r="K212" s="43">
        <v>0</v>
      </c>
      <c r="L212" s="33">
        <f t="shared" ca="1" si="19"/>
        <v>0.35616438356164382</v>
      </c>
      <c r="M212" s="52">
        <v>42888</v>
      </c>
      <c r="N212" s="52">
        <v>43435</v>
      </c>
      <c r="O212" s="44" t="s">
        <v>426</v>
      </c>
      <c r="P212" s="43">
        <v>1</v>
      </c>
      <c r="Q212" s="35" t="s">
        <v>411</v>
      </c>
      <c r="R212" s="35" t="s">
        <v>280</v>
      </c>
      <c r="S212" s="43">
        <v>15923</v>
      </c>
      <c r="T212" s="43">
        <v>15923</v>
      </c>
      <c r="U212" s="32" t="s">
        <v>256</v>
      </c>
      <c r="V212" s="35">
        <v>4</v>
      </c>
      <c r="W212" s="36">
        <v>2</v>
      </c>
      <c r="X212" s="36">
        <v>4</v>
      </c>
      <c r="Y212" s="36">
        <v>4</v>
      </c>
      <c r="Z212" s="36">
        <v>2</v>
      </c>
      <c r="AA212" s="36">
        <v>3</v>
      </c>
      <c r="AB212" s="36">
        <v>4</v>
      </c>
      <c r="AC212" s="36">
        <v>4</v>
      </c>
      <c r="AD212" s="36">
        <v>4</v>
      </c>
      <c r="AE212" s="36">
        <v>2</v>
      </c>
      <c r="AF212" s="36">
        <v>2</v>
      </c>
      <c r="AG212" s="36">
        <v>4</v>
      </c>
      <c r="AH212" s="36">
        <v>2</v>
      </c>
      <c r="AI212" s="36">
        <v>4</v>
      </c>
      <c r="AJ212" s="36">
        <v>2</v>
      </c>
      <c r="AK212" s="37">
        <v>2</v>
      </c>
      <c r="AL212" s="38">
        <f t="shared" si="20"/>
        <v>2.8</v>
      </c>
      <c r="AM212" s="38">
        <f t="shared" si="21"/>
        <v>2.8</v>
      </c>
      <c r="AN212" s="38">
        <f t="shared" si="22"/>
        <v>3.3333333333333335</v>
      </c>
    </row>
    <row r="213" spans="1:40" s="39" customFormat="1" ht="60" customHeight="1" x14ac:dyDescent="0.25">
      <c r="A213" s="28">
        <v>211</v>
      </c>
      <c r="B213" s="35">
        <v>519</v>
      </c>
      <c r="C213" s="35" t="s">
        <v>673</v>
      </c>
      <c r="D213" s="43" t="s">
        <v>251</v>
      </c>
      <c r="E213" s="43" t="s">
        <v>258</v>
      </c>
      <c r="F213" s="52">
        <v>34880</v>
      </c>
      <c r="G213" s="30">
        <f t="shared" ca="1" si="23"/>
        <v>43018</v>
      </c>
      <c r="H213" s="31">
        <f t="shared" ca="1" si="18"/>
        <v>22</v>
      </c>
      <c r="I213" s="43" t="s">
        <v>674</v>
      </c>
      <c r="J213" s="40" t="s">
        <v>675</v>
      </c>
      <c r="K213" s="43">
        <v>0</v>
      </c>
      <c r="L213" s="33">
        <f t="shared" ca="1" si="19"/>
        <v>0.35616438356164382</v>
      </c>
      <c r="M213" s="52">
        <v>42888</v>
      </c>
      <c r="N213" s="52">
        <v>43435</v>
      </c>
      <c r="O213" s="44" t="s">
        <v>302</v>
      </c>
      <c r="P213" s="43">
        <v>1</v>
      </c>
      <c r="Q213" s="35" t="s">
        <v>331</v>
      </c>
      <c r="R213" s="35" t="s">
        <v>676</v>
      </c>
      <c r="S213" s="43">
        <v>15923</v>
      </c>
      <c r="T213" s="43">
        <v>15923</v>
      </c>
      <c r="U213" s="32" t="s">
        <v>304</v>
      </c>
      <c r="V213" s="35">
        <v>4</v>
      </c>
      <c r="W213" s="36">
        <v>4</v>
      </c>
      <c r="X213" s="36">
        <v>4</v>
      </c>
      <c r="Y213" s="36"/>
      <c r="Z213" s="36">
        <v>2</v>
      </c>
      <c r="AA213" s="36">
        <v>4</v>
      </c>
      <c r="AB213" s="36">
        <v>4</v>
      </c>
      <c r="AC213" s="36">
        <v>4</v>
      </c>
      <c r="AD213" s="36">
        <v>4</v>
      </c>
      <c r="AE213" s="36">
        <v>3</v>
      </c>
      <c r="AF213" s="36">
        <v>4</v>
      </c>
      <c r="AG213" s="36">
        <v>4</v>
      </c>
      <c r="AH213" s="36">
        <v>4</v>
      </c>
      <c r="AI213" s="36">
        <v>4</v>
      </c>
      <c r="AJ213" s="36">
        <v>2</v>
      </c>
      <c r="AK213" s="37">
        <v>2</v>
      </c>
      <c r="AL213" s="38">
        <f t="shared" si="20"/>
        <v>3.2</v>
      </c>
      <c r="AM213" s="38">
        <f t="shared" si="21"/>
        <v>3.25</v>
      </c>
      <c r="AN213" s="38">
        <f t="shared" si="22"/>
        <v>4</v>
      </c>
    </row>
  </sheetData>
  <mergeCells count="40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AD1:AD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K1:AK2"/>
    <mergeCell ref="AL1:AL2"/>
    <mergeCell ref="AM1:AM2"/>
    <mergeCell ref="AN1:AN2"/>
    <mergeCell ref="AE1:AE2"/>
    <mergeCell ref="AF1:AF2"/>
    <mergeCell ref="AG1:AG2"/>
    <mergeCell ref="AH1:AH2"/>
    <mergeCell ref="AI1:AI2"/>
    <mergeCell ref="AJ1:AJ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2017-10-10T09:12:29Z</dcterms:modified>
</cp:coreProperties>
</file>