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2" i="2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2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</calcChain>
</file>

<file path=xl/sharedStrings.xml><?xml version="1.0" encoding="utf-8"?>
<sst xmlns="http://schemas.openxmlformats.org/spreadsheetml/2006/main" count="38" uniqueCount="29">
  <si>
    <t>Point</t>
  </si>
  <si>
    <t>Lo 80</t>
  </si>
  <si>
    <t>Hi 80</t>
  </si>
  <si>
    <t>Lo 95</t>
  </si>
  <si>
    <t>Hi 95</t>
  </si>
  <si>
    <t>Forecast cti</t>
  </si>
  <si>
    <t>Forecast cto</t>
  </si>
  <si>
    <t>Forecast kti</t>
  </si>
  <si>
    <t>Forecast kto</t>
  </si>
  <si>
    <t>Avg cp</t>
  </si>
  <si>
    <t>Crude temp increase</t>
  </si>
  <si>
    <t>Forecast cf (KBPD)</t>
  </si>
  <si>
    <t>Crude flow rate (kg/hr)</t>
  </si>
  <si>
    <t>Q (Heat exchanged)</t>
  </si>
  <si>
    <t>Hot-in - Cold-out</t>
  </si>
  <si>
    <t>Hot-out -Cold-in</t>
  </si>
  <si>
    <t>LMTD</t>
  </si>
  <si>
    <t>Cumulative flow</t>
  </si>
  <si>
    <t>Date</t>
  </si>
  <si>
    <t>Coefficients:</t>
  </si>
  <si>
    <t>Estimate</t>
  </si>
  <si>
    <t>Pr(&gt;|t|)</t>
  </si>
  <si>
    <t>(Intercept)</t>
  </si>
  <si>
    <t>***</t>
  </si>
  <si>
    <t>Q..heat.exchanged..MW</t>
  </si>
  <si>
    <t>Cummulative.Flow.Tones.per.day</t>
  </si>
  <si>
    <t>Std. Error</t>
  </si>
  <si>
    <t>t value</t>
  </si>
  <si>
    <t>&lt; 0.0000000000000002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</si>
</sst>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I1" sqref="I1:I1048576"/>
    </sheetView>
  </sheetViews>
  <sheetFormatPr defaultRowHeight="15" x14ac:dyDescent="0.25"/>
  <cols>
    <col min="2" max="2" width="11" bestFit="1" customWidth="1"/>
    <col min="9" max="9" width="11.5703125" bestFit="1" customWidth="1"/>
  </cols>
  <sheetData>
    <row r="1" spans="1:13" x14ac:dyDescent="0.25">
      <c r="A1" t="s">
        <v>0</v>
      </c>
      <c r="B1" t="s">
        <v>5</v>
      </c>
      <c r="H1" t="s">
        <v>0</v>
      </c>
      <c r="I1" t="s">
        <v>6</v>
      </c>
      <c r="J1" t="s">
        <v>1</v>
      </c>
      <c r="K1" t="s">
        <v>2</v>
      </c>
      <c r="L1" t="s">
        <v>3</v>
      </c>
      <c r="M1" t="s">
        <v>4</v>
      </c>
    </row>
    <row r="2" spans="1:13" x14ac:dyDescent="0.25">
      <c r="A2" s="1">
        <v>28.428570000000001</v>
      </c>
      <c r="B2">
        <v>151.94200000000001</v>
      </c>
      <c r="C2">
        <v>148.33670000000001</v>
      </c>
      <c r="D2">
        <v>155.54730000000001</v>
      </c>
      <c r="E2">
        <v>146.4282</v>
      </c>
      <c r="F2">
        <v>157.45590000000001</v>
      </c>
      <c r="H2" s="1">
        <v>28.428570000000001</v>
      </c>
      <c r="I2">
        <v>171.43389999999999</v>
      </c>
      <c r="J2">
        <v>166.43969999999999</v>
      </c>
      <c r="K2">
        <v>176.4282</v>
      </c>
      <c r="L2">
        <v>163.79589999999999</v>
      </c>
      <c r="M2">
        <v>179.072</v>
      </c>
    </row>
    <row r="3" spans="1:13" x14ac:dyDescent="0.25">
      <c r="A3" s="1">
        <v>28.571429999999999</v>
      </c>
      <c r="B3">
        <v>151.1301</v>
      </c>
      <c r="C3">
        <v>146.04480000000001</v>
      </c>
      <c r="D3">
        <v>156.21530000000001</v>
      </c>
      <c r="E3">
        <v>143.3528</v>
      </c>
      <c r="F3">
        <v>158.90729999999999</v>
      </c>
      <c r="H3" s="1">
        <v>28.571429999999999</v>
      </c>
      <c r="I3">
        <v>170.48419999999999</v>
      </c>
      <c r="J3">
        <v>163.44280000000001</v>
      </c>
      <c r="K3">
        <v>177.5257</v>
      </c>
      <c r="L3">
        <v>159.71530000000001</v>
      </c>
      <c r="M3">
        <v>181.25319999999999</v>
      </c>
    </row>
    <row r="4" spans="1:13" x14ac:dyDescent="0.25">
      <c r="A4" s="1">
        <v>28.714289999999998</v>
      </c>
      <c r="B4">
        <v>150.55940000000001</v>
      </c>
      <c r="C4">
        <v>144.3442</v>
      </c>
      <c r="D4">
        <v>156.77459999999999</v>
      </c>
      <c r="E4">
        <v>141.054</v>
      </c>
      <c r="F4">
        <v>160.06479999999999</v>
      </c>
      <c r="H4" s="1">
        <v>28.714289999999998</v>
      </c>
      <c r="I4">
        <v>168.79339999999999</v>
      </c>
      <c r="J4">
        <v>160.20570000000001</v>
      </c>
      <c r="K4">
        <v>177.381</v>
      </c>
      <c r="L4">
        <v>155.65969999999999</v>
      </c>
      <c r="M4">
        <v>181.92699999999999</v>
      </c>
    </row>
    <row r="5" spans="1:13" x14ac:dyDescent="0.25">
      <c r="A5" s="1">
        <v>28.857140000000001</v>
      </c>
      <c r="B5">
        <v>149.98830000000001</v>
      </c>
      <c r="C5">
        <v>142.82550000000001</v>
      </c>
      <c r="D5">
        <v>157.15110000000001</v>
      </c>
      <c r="E5">
        <v>139.03370000000001</v>
      </c>
      <c r="F5">
        <v>160.94280000000001</v>
      </c>
      <c r="H5" s="1">
        <v>28.857140000000001</v>
      </c>
      <c r="I5">
        <v>168.28219999999999</v>
      </c>
      <c r="J5">
        <v>158.3938</v>
      </c>
      <c r="K5">
        <v>178.17060000000001</v>
      </c>
      <c r="L5">
        <v>153.1592</v>
      </c>
      <c r="M5">
        <v>183.40520000000001</v>
      </c>
    </row>
    <row r="6" spans="1:13" x14ac:dyDescent="0.25">
      <c r="A6" s="1">
        <v>29</v>
      </c>
      <c r="B6">
        <v>149.44</v>
      </c>
      <c r="C6">
        <v>141.44659999999999</v>
      </c>
      <c r="D6">
        <v>157.43340000000001</v>
      </c>
      <c r="E6">
        <v>137.21510000000001</v>
      </c>
      <c r="F6">
        <v>161.66480000000001</v>
      </c>
      <c r="H6" s="1">
        <v>29</v>
      </c>
      <c r="I6">
        <v>168.25190000000001</v>
      </c>
      <c r="J6">
        <v>157.2148</v>
      </c>
      <c r="K6">
        <v>179.28899999999999</v>
      </c>
      <c r="L6">
        <v>151.37209999999999</v>
      </c>
      <c r="M6">
        <v>185.13159999999999</v>
      </c>
    </row>
    <row r="7" spans="1:13" x14ac:dyDescent="0.25">
      <c r="A7" s="1">
        <v>29.142859999999999</v>
      </c>
      <c r="B7">
        <v>150.7543</v>
      </c>
      <c r="C7">
        <v>141.9957</v>
      </c>
      <c r="D7">
        <v>159.5129</v>
      </c>
      <c r="E7">
        <v>137.35919999999999</v>
      </c>
      <c r="F7">
        <v>164.14940000000001</v>
      </c>
      <c r="H7" s="1">
        <v>29.142859999999999</v>
      </c>
      <c r="I7">
        <v>169.10509999999999</v>
      </c>
      <c r="J7">
        <v>157.0172</v>
      </c>
      <c r="K7">
        <v>181.19290000000001</v>
      </c>
      <c r="L7">
        <v>150.6183</v>
      </c>
      <c r="M7">
        <v>187.59180000000001</v>
      </c>
    </row>
    <row r="8" spans="1:13" x14ac:dyDescent="0.25">
      <c r="A8" s="1">
        <v>29.285710000000002</v>
      </c>
      <c r="B8">
        <v>152.43780000000001</v>
      </c>
      <c r="C8">
        <v>142.96039999999999</v>
      </c>
      <c r="D8">
        <v>161.9151</v>
      </c>
      <c r="E8">
        <v>137.9435</v>
      </c>
      <c r="F8">
        <v>166.93199999999999</v>
      </c>
      <c r="H8" s="1">
        <v>29.285710000000002</v>
      </c>
      <c r="I8">
        <v>171.2045</v>
      </c>
      <c r="J8">
        <v>158.1267</v>
      </c>
      <c r="K8">
        <v>184.28219999999999</v>
      </c>
      <c r="L8">
        <v>151.2037</v>
      </c>
      <c r="M8">
        <v>191.20519999999999</v>
      </c>
    </row>
    <row r="9" spans="1:13" x14ac:dyDescent="0.25">
      <c r="A9" s="1">
        <v>29.428570000000001</v>
      </c>
      <c r="B9">
        <v>151.94200000000001</v>
      </c>
      <c r="C9">
        <v>141.80070000000001</v>
      </c>
      <c r="D9">
        <v>162.08330000000001</v>
      </c>
      <c r="E9">
        <v>136.43219999999999</v>
      </c>
      <c r="F9">
        <v>167.45179999999999</v>
      </c>
      <c r="H9" s="1">
        <v>29.428570000000001</v>
      </c>
      <c r="I9">
        <v>171.43389999999999</v>
      </c>
      <c r="J9">
        <v>157.4333</v>
      </c>
      <c r="K9">
        <v>185.43459999999999</v>
      </c>
      <c r="L9">
        <v>150.02180000000001</v>
      </c>
      <c r="M9">
        <v>192.84610000000001</v>
      </c>
    </row>
    <row r="10" spans="1:13" x14ac:dyDescent="0.25">
      <c r="A10" s="1">
        <v>29.571429999999999</v>
      </c>
      <c r="B10">
        <v>151.1301</v>
      </c>
      <c r="C10">
        <v>140.37190000000001</v>
      </c>
      <c r="D10">
        <v>161.88820000000001</v>
      </c>
      <c r="E10">
        <v>134.67689999999999</v>
      </c>
      <c r="F10">
        <v>167.58320000000001</v>
      </c>
      <c r="H10" s="1">
        <v>29.571429999999999</v>
      </c>
      <c r="I10">
        <v>170.48419999999999</v>
      </c>
      <c r="J10">
        <v>155.6267</v>
      </c>
      <c r="K10">
        <v>185.34180000000001</v>
      </c>
      <c r="L10">
        <v>147.76159999999999</v>
      </c>
      <c r="M10">
        <v>193.20689999999999</v>
      </c>
    </row>
    <row r="11" spans="1:13" x14ac:dyDescent="0.25">
      <c r="A11" s="1">
        <v>29.714289999999998</v>
      </c>
      <c r="B11">
        <v>150.55940000000001</v>
      </c>
      <c r="C11">
        <v>139.22190000000001</v>
      </c>
      <c r="D11">
        <v>161.89689999999999</v>
      </c>
      <c r="E11">
        <v>133.22030000000001</v>
      </c>
      <c r="F11">
        <v>167.89859999999999</v>
      </c>
      <c r="H11" s="1">
        <v>29.714289999999998</v>
      </c>
      <c r="I11">
        <v>168.79339999999999</v>
      </c>
      <c r="J11">
        <v>153.14089999999999</v>
      </c>
      <c r="K11">
        <v>184.44579999999999</v>
      </c>
      <c r="L11">
        <v>144.85499999999999</v>
      </c>
      <c r="M11">
        <v>192.73179999999999</v>
      </c>
    </row>
    <row r="12" spans="1:13" x14ac:dyDescent="0.25">
      <c r="A12" s="1">
        <v>29.857140000000001</v>
      </c>
      <c r="B12">
        <v>149.98830000000001</v>
      </c>
      <c r="C12">
        <v>138.1036</v>
      </c>
      <c r="D12">
        <v>161.87299999999999</v>
      </c>
      <c r="E12">
        <v>131.81219999999999</v>
      </c>
      <c r="F12">
        <v>168.1643</v>
      </c>
      <c r="H12" s="1">
        <v>29.857140000000001</v>
      </c>
      <c r="I12">
        <v>168.28219999999999</v>
      </c>
      <c r="J12">
        <v>151.87729999999999</v>
      </c>
      <c r="K12">
        <v>184.68709999999999</v>
      </c>
      <c r="L12">
        <v>143.19300000000001</v>
      </c>
      <c r="M12">
        <v>193.37129999999999</v>
      </c>
    </row>
    <row r="13" spans="1:13" x14ac:dyDescent="0.25">
      <c r="A13" s="1">
        <v>30</v>
      </c>
      <c r="B13">
        <v>149.44</v>
      </c>
      <c r="C13">
        <v>137.03569999999999</v>
      </c>
      <c r="D13">
        <v>161.8442</v>
      </c>
      <c r="E13">
        <v>130.4693</v>
      </c>
      <c r="F13">
        <v>168.41059999999999</v>
      </c>
      <c r="H13" s="1">
        <v>30</v>
      </c>
      <c r="I13">
        <v>168.25190000000001</v>
      </c>
      <c r="J13">
        <v>151.12739999999999</v>
      </c>
      <c r="K13">
        <v>185.37629999999999</v>
      </c>
      <c r="L13">
        <v>142.06229999999999</v>
      </c>
      <c r="M13">
        <v>194.44149999999999</v>
      </c>
    </row>
    <row r="14" spans="1:13" x14ac:dyDescent="0.25">
      <c r="A14" s="1">
        <v>30.142859999999999</v>
      </c>
      <c r="B14">
        <v>150.7543</v>
      </c>
      <c r="C14">
        <v>137.8425</v>
      </c>
      <c r="D14">
        <v>163.6661</v>
      </c>
      <c r="E14">
        <v>131.00739999999999</v>
      </c>
      <c r="F14">
        <v>170.50120000000001</v>
      </c>
      <c r="H14" s="1">
        <v>30.142859999999999</v>
      </c>
      <c r="I14">
        <v>169.10509999999999</v>
      </c>
      <c r="J14">
        <v>151.28280000000001</v>
      </c>
      <c r="K14">
        <v>186.92740000000001</v>
      </c>
      <c r="L14">
        <v>141.84819999999999</v>
      </c>
      <c r="M14">
        <v>196.36189999999999</v>
      </c>
    </row>
    <row r="15" spans="1:13" x14ac:dyDescent="0.25">
      <c r="A15" s="1">
        <v>30.285710000000002</v>
      </c>
      <c r="B15">
        <v>152.43780000000001</v>
      </c>
      <c r="C15">
        <v>139.02690000000001</v>
      </c>
      <c r="D15">
        <v>165.8486</v>
      </c>
      <c r="E15">
        <v>131.92760000000001</v>
      </c>
      <c r="F15">
        <v>172.9479</v>
      </c>
      <c r="H15" s="1">
        <v>30.285710000000002</v>
      </c>
      <c r="I15">
        <v>171.2045</v>
      </c>
      <c r="J15">
        <v>152.69409999999999</v>
      </c>
      <c r="K15">
        <v>189.7148</v>
      </c>
      <c r="L15">
        <v>142.89529999999999</v>
      </c>
      <c r="M15">
        <v>199.5136</v>
      </c>
    </row>
    <row r="16" spans="1:13" x14ac:dyDescent="0.25">
      <c r="A16" s="1">
        <v>30.428570000000001</v>
      </c>
      <c r="B16">
        <v>151.94200000000001</v>
      </c>
      <c r="C16">
        <v>138.05279999999999</v>
      </c>
      <c r="D16">
        <v>165.8312</v>
      </c>
      <c r="E16">
        <v>130.7004</v>
      </c>
      <c r="F16">
        <v>173.18369999999999</v>
      </c>
      <c r="H16" s="1">
        <v>30.428570000000001</v>
      </c>
      <c r="I16">
        <v>171.43389999999999</v>
      </c>
      <c r="J16">
        <v>152.25810000000001</v>
      </c>
      <c r="K16">
        <v>190.60980000000001</v>
      </c>
      <c r="L16">
        <v>142.107</v>
      </c>
      <c r="M16">
        <v>200.76089999999999</v>
      </c>
    </row>
    <row r="17" spans="1:13" x14ac:dyDescent="0.25">
      <c r="A17" s="1">
        <v>30.571429999999999</v>
      </c>
      <c r="B17">
        <v>151.1301</v>
      </c>
      <c r="C17">
        <v>136.78319999999999</v>
      </c>
      <c r="D17">
        <v>165.4769</v>
      </c>
      <c r="E17">
        <v>129.1884</v>
      </c>
      <c r="F17">
        <v>173.07169999999999</v>
      </c>
      <c r="H17" s="1">
        <v>30.571429999999999</v>
      </c>
      <c r="I17">
        <v>170.48419999999999</v>
      </c>
      <c r="J17">
        <v>150.67189999999999</v>
      </c>
      <c r="K17">
        <v>190.29660000000001</v>
      </c>
      <c r="L17">
        <v>140.18389999999999</v>
      </c>
      <c r="M17">
        <v>200.78460000000001</v>
      </c>
    </row>
    <row r="18" spans="1:13" x14ac:dyDescent="0.25">
      <c r="A18" s="1">
        <v>30.714289999999998</v>
      </c>
      <c r="B18">
        <v>150.55940000000001</v>
      </c>
      <c r="C18">
        <v>135.77209999999999</v>
      </c>
      <c r="D18">
        <v>165.3467</v>
      </c>
      <c r="E18">
        <v>127.9442</v>
      </c>
      <c r="F18">
        <v>173.1746</v>
      </c>
      <c r="H18" s="1">
        <v>30.714289999999998</v>
      </c>
      <c r="I18">
        <v>168.79339999999999</v>
      </c>
      <c r="J18">
        <v>148.3759</v>
      </c>
      <c r="K18">
        <v>189.21080000000001</v>
      </c>
      <c r="L18">
        <v>137.5676</v>
      </c>
      <c r="M18">
        <v>200.01910000000001</v>
      </c>
    </row>
    <row r="19" spans="1:13" x14ac:dyDescent="0.25">
      <c r="A19" s="1">
        <v>30.857140000000001</v>
      </c>
      <c r="B19">
        <v>149.98830000000001</v>
      </c>
      <c r="C19">
        <v>134.7764</v>
      </c>
      <c r="D19">
        <v>165.2002</v>
      </c>
      <c r="E19">
        <v>126.72369999999999</v>
      </c>
      <c r="F19">
        <v>173.25290000000001</v>
      </c>
      <c r="H19" s="1">
        <v>30.857140000000001</v>
      </c>
      <c r="I19">
        <v>168.28219999999999</v>
      </c>
      <c r="J19">
        <v>147.28020000000001</v>
      </c>
      <c r="K19">
        <v>189.2841</v>
      </c>
      <c r="L19">
        <v>136.16249999999999</v>
      </c>
      <c r="M19">
        <v>200.40190000000001</v>
      </c>
    </row>
    <row r="20" spans="1:13" x14ac:dyDescent="0.25">
      <c r="A20" s="1">
        <v>31</v>
      </c>
      <c r="B20">
        <v>149.44</v>
      </c>
      <c r="C20">
        <v>133.81780000000001</v>
      </c>
      <c r="D20">
        <v>165.06209999999999</v>
      </c>
      <c r="E20">
        <v>125.5479</v>
      </c>
      <c r="F20">
        <v>173.33199999999999</v>
      </c>
      <c r="H20" s="1">
        <v>31</v>
      </c>
      <c r="I20">
        <v>168.25190000000001</v>
      </c>
      <c r="J20">
        <v>146.68119999999999</v>
      </c>
      <c r="K20">
        <v>189.82259999999999</v>
      </c>
      <c r="L20">
        <v>135.26230000000001</v>
      </c>
      <c r="M20">
        <v>201.2415</v>
      </c>
    </row>
    <row r="21" spans="1:13" x14ac:dyDescent="0.25">
      <c r="A21" s="1">
        <v>31.142859999999999</v>
      </c>
      <c r="B21">
        <v>150.7543</v>
      </c>
      <c r="C21">
        <v>134.7252</v>
      </c>
      <c r="D21">
        <v>166.7834</v>
      </c>
      <c r="E21">
        <v>126.23990000000001</v>
      </c>
      <c r="F21">
        <v>175.2687</v>
      </c>
      <c r="H21" s="1">
        <v>31.142859999999999</v>
      </c>
      <c r="I21">
        <v>169.10509999999999</v>
      </c>
      <c r="J21">
        <v>146.9743</v>
      </c>
      <c r="K21">
        <v>191.23589999999999</v>
      </c>
      <c r="L21">
        <v>135.25890000000001</v>
      </c>
      <c r="M21">
        <v>202.9512</v>
      </c>
    </row>
    <row r="22" spans="1:13" x14ac:dyDescent="0.25">
      <c r="A22" s="1">
        <v>31.285710000000002</v>
      </c>
      <c r="B22">
        <v>152.43780000000001</v>
      </c>
      <c r="C22">
        <v>136.00299999999999</v>
      </c>
      <c r="D22">
        <v>168.8725</v>
      </c>
      <c r="E22">
        <v>127.303</v>
      </c>
      <c r="F22">
        <v>177.57249999999999</v>
      </c>
      <c r="H22" s="1">
        <v>31.285710000000002</v>
      </c>
      <c r="I22">
        <v>171.2045</v>
      </c>
      <c r="J22">
        <v>148.51390000000001</v>
      </c>
      <c r="K22">
        <v>193.89500000000001</v>
      </c>
      <c r="L22">
        <v>136.50219999999999</v>
      </c>
      <c r="M22">
        <v>205.9067</v>
      </c>
    </row>
    <row r="23" spans="1:13" x14ac:dyDescent="0.25">
      <c r="A23" s="1">
        <v>31.428570000000001</v>
      </c>
      <c r="B23">
        <v>151.94200000000001</v>
      </c>
      <c r="C23">
        <v>135.1138</v>
      </c>
      <c r="D23">
        <v>168.77019999999999</v>
      </c>
      <c r="E23">
        <v>126.2055</v>
      </c>
      <c r="F23">
        <v>177.67850000000001</v>
      </c>
      <c r="H23" s="1">
        <v>31.428570000000001</v>
      </c>
      <c r="I23">
        <v>171.43389999999999</v>
      </c>
      <c r="J23">
        <v>148.19540000000001</v>
      </c>
      <c r="K23">
        <v>194.67250000000001</v>
      </c>
      <c r="L23">
        <v>135.8937</v>
      </c>
      <c r="M23">
        <v>206.9742</v>
      </c>
    </row>
    <row r="24" spans="1:13" x14ac:dyDescent="0.25">
      <c r="A24" s="1">
        <v>31.571429999999999</v>
      </c>
      <c r="B24">
        <v>151.1301</v>
      </c>
      <c r="C24">
        <v>133.9213</v>
      </c>
      <c r="D24">
        <v>168.3389</v>
      </c>
      <c r="E24">
        <v>124.8115</v>
      </c>
      <c r="F24">
        <v>177.4486</v>
      </c>
      <c r="H24" s="1">
        <v>31.571429999999999</v>
      </c>
      <c r="I24">
        <v>170.48419999999999</v>
      </c>
      <c r="J24">
        <v>146.7159</v>
      </c>
      <c r="K24">
        <v>194.2526</v>
      </c>
      <c r="L24">
        <v>134.1337</v>
      </c>
      <c r="M24">
        <v>206.8348</v>
      </c>
    </row>
    <row r="25" spans="1:13" x14ac:dyDescent="0.25">
      <c r="A25" s="1">
        <v>31.714289999999998</v>
      </c>
      <c r="B25">
        <v>150.55940000000001</v>
      </c>
      <c r="C25">
        <v>132.98089999999999</v>
      </c>
      <c r="D25">
        <v>168.1379</v>
      </c>
      <c r="E25">
        <v>123.6754</v>
      </c>
      <c r="F25">
        <v>177.4434</v>
      </c>
      <c r="H25" s="1">
        <v>31.714289999999998</v>
      </c>
      <c r="I25">
        <v>168.79339999999999</v>
      </c>
      <c r="J25">
        <v>144.51650000000001</v>
      </c>
      <c r="K25">
        <v>193.0702</v>
      </c>
      <c r="L25">
        <v>131.6651</v>
      </c>
      <c r="M25">
        <v>205.92160000000001</v>
      </c>
    </row>
    <row r="26" spans="1:13" x14ac:dyDescent="0.25">
      <c r="A26" s="1">
        <v>31.857140000000001</v>
      </c>
      <c r="B26">
        <v>149.98830000000001</v>
      </c>
      <c r="C26">
        <v>132.05019999999999</v>
      </c>
      <c r="D26">
        <v>167.9263</v>
      </c>
      <c r="E26">
        <v>122.5544</v>
      </c>
      <c r="F26">
        <v>177.4222</v>
      </c>
      <c r="H26" s="1">
        <v>31.857140000000001</v>
      </c>
      <c r="I26">
        <v>168.28219999999999</v>
      </c>
      <c r="J26">
        <v>143.50989999999999</v>
      </c>
      <c r="K26">
        <v>193.05439999999999</v>
      </c>
      <c r="L26">
        <v>130.3963</v>
      </c>
      <c r="M26">
        <v>206.16810000000001</v>
      </c>
    </row>
    <row r="27" spans="1:13" x14ac:dyDescent="0.25">
      <c r="A27" s="1">
        <v>32</v>
      </c>
      <c r="B27">
        <v>149.44</v>
      </c>
      <c r="C27">
        <v>131.15180000000001</v>
      </c>
      <c r="D27">
        <v>167.72810000000001</v>
      </c>
      <c r="E27">
        <v>121.47069999999999</v>
      </c>
      <c r="F27">
        <v>177.4093</v>
      </c>
      <c r="H27" s="1">
        <v>32</v>
      </c>
      <c r="I27">
        <v>168.25190000000001</v>
      </c>
      <c r="J27">
        <v>142.99379999999999</v>
      </c>
      <c r="K27">
        <v>193.50989999999999</v>
      </c>
      <c r="L27">
        <v>129.62309999999999</v>
      </c>
      <c r="M27">
        <v>206.88069999999999</v>
      </c>
    </row>
    <row r="28" spans="1:13" x14ac:dyDescent="0.25">
      <c r="A28" s="1">
        <v>32.142859999999999</v>
      </c>
      <c r="B28">
        <v>150.7543</v>
      </c>
      <c r="C28">
        <v>132.1165</v>
      </c>
      <c r="D28">
        <v>169.3921</v>
      </c>
      <c r="E28">
        <v>122.2503</v>
      </c>
      <c r="F28">
        <v>179.25829999999999</v>
      </c>
      <c r="H28" s="1">
        <v>32.142859999999999</v>
      </c>
      <c r="I28">
        <v>169.10509999999999</v>
      </c>
      <c r="J28">
        <v>143.36539999999999</v>
      </c>
      <c r="K28">
        <v>194.84479999999999</v>
      </c>
      <c r="L28">
        <v>129.7396</v>
      </c>
      <c r="M28">
        <v>208.47059999999999</v>
      </c>
    </row>
    <row r="29" spans="1:13" x14ac:dyDescent="0.25">
      <c r="A29" s="1">
        <v>32.285710000000002</v>
      </c>
      <c r="B29">
        <v>152.43780000000001</v>
      </c>
      <c r="C29">
        <v>133.44919999999999</v>
      </c>
      <c r="D29">
        <v>171.4263</v>
      </c>
      <c r="E29">
        <v>123.3972</v>
      </c>
      <c r="F29">
        <v>181.47829999999999</v>
      </c>
      <c r="H29" s="1">
        <v>32.285710000000002</v>
      </c>
      <c r="I29">
        <v>171.2045</v>
      </c>
      <c r="J29">
        <v>144.9802</v>
      </c>
      <c r="K29">
        <v>197.42869999999999</v>
      </c>
      <c r="L29">
        <v>131.09790000000001</v>
      </c>
      <c r="M29">
        <v>211.31100000000001</v>
      </c>
    </row>
    <row r="30" spans="1:13" x14ac:dyDescent="0.25">
      <c r="A30" s="1">
        <v>32.428570000000001</v>
      </c>
      <c r="B30">
        <v>151.94200000000001</v>
      </c>
      <c r="C30">
        <v>132.61109999999999</v>
      </c>
      <c r="D30">
        <v>171.27289999999999</v>
      </c>
      <c r="E30">
        <v>122.3779</v>
      </c>
      <c r="F30">
        <v>181.5061</v>
      </c>
      <c r="H30" s="1">
        <v>32.428570000000001</v>
      </c>
      <c r="I30">
        <v>171.43389999999999</v>
      </c>
      <c r="J30">
        <v>144.73249999999999</v>
      </c>
      <c r="K30">
        <v>198.1354</v>
      </c>
      <c r="L30">
        <v>130.5976</v>
      </c>
      <c r="M30">
        <v>212.27029999999999</v>
      </c>
    </row>
    <row r="31" spans="1:13" x14ac:dyDescent="0.25">
      <c r="A31" s="1">
        <v>32.571429999999999</v>
      </c>
      <c r="B31">
        <v>151.1301</v>
      </c>
      <c r="H31" s="1">
        <v>32.571429999999999</v>
      </c>
      <c r="I31">
        <v>170.48419999999999</v>
      </c>
      <c r="J31">
        <v>143.31880000000001</v>
      </c>
      <c r="K31">
        <v>197.6497</v>
      </c>
      <c r="L31">
        <v>128.93819999999999</v>
      </c>
      <c r="M31">
        <v>212.03020000000001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topLeftCell="E1" workbookViewId="0">
      <selection activeCell="N1" sqref="N1:N1048576"/>
    </sheetView>
  </sheetViews>
  <sheetFormatPr defaultRowHeight="15" x14ac:dyDescent="0.25"/>
  <cols>
    <col min="1" max="1" width="10.42578125" bestFit="1" customWidth="1"/>
    <col min="2" max="2" width="11" customWidth="1"/>
    <col min="3" max="3" width="11.5703125" customWidth="1"/>
    <col min="4" max="4" width="17.28515625" bestFit="1" customWidth="1"/>
    <col min="5" max="5" width="11.140625" bestFit="1" customWidth="1"/>
    <col min="6" max="6" width="11.7109375" bestFit="1" customWidth="1"/>
    <col min="8" max="8" width="19.5703125" bestFit="1" customWidth="1"/>
    <col min="9" max="9" width="21.7109375" bestFit="1" customWidth="1"/>
    <col min="10" max="10" width="18.7109375" bestFit="1" customWidth="1"/>
    <col min="11" max="11" width="16" bestFit="1" customWidth="1"/>
    <col min="12" max="12" width="15.5703125" bestFit="1" customWidth="1"/>
    <col min="14" max="14" width="15.7109375" bestFit="1" customWidth="1"/>
    <col min="17" max="17" width="36.140625" bestFit="1" customWidth="1"/>
    <col min="18" max="18" width="9" bestFit="1" customWidth="1"/>
  </cols>
  <sheetData>
    <row r="1" spans="1:22" x14ac:dyDescent="0.25">
      <c r="A1" t="s">
        <v>18</v>
      </c>
      <c r="B1" t="s">
        <v>5</v>
      </c>
      <c r="C1" t="s">
        <v>6</v>
      </c>
      <c r="D1" t="s">
        <v>11</v>
      </c>
      <c r="E1" t="s">
        <v>7</v>
      </c>
      <c r="F1" t="s">
        <v>8</v>
      </c>
      <c r="G1" t="s">
        <v>9</v>
      </c>
      <c r="H1" t="s">
        <v>10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22" x14ac:dyDescent="0.25">
      <c r="A2" s="2">
        <v>41275</v>
      </c>
      <c r="B2">
        <v>151.94200000000001</v>
      </c>
      <c r="C2">
        <v>171.43389999999999</v>
      </c>
      <c r="D2" s="1">
        <v>99.7928</v>
      </c>
      <c r="E2" s="1">
        <v>296.39530000000002</v>
      </c>
      <c r="F2" s="1">
        <v>233.95689999999999</v>
      </c>
      <c r="G2" s="1">
        <v>2.62</v>
      </c>
      <c r="H2">
        <f>C2-B2</f>
        <v>19.491899999999987</v>
      </c>
      <c r="I2">
        <f>0.0066*D2*1000*693</f>
        <v>456432.30864</v>
      </c>
      <c r="J2">
        <f>H2*G2*I2/3600/1000</f>
        <v>6.4748445116565625</v>
      </c>
      <c r="K2">
        <f>E2-C2</f>
        <v>124.96140000000003</v>
      </c>
      <c r="L2">
        <f>F2-B2</f>
        <v>82.014899999999983</v>
      </c>
      <c r="M2">
        <f>(K2-L2)/LN(K2/L2)</f>
        <v>101.98550700610309</v>
      </c>
      <c r="N2">
        <f>SUM(I$2:I2)*24/1000</f>
        <v>10954.375407360001</v>
      </c>
    </row>
    <row r="3" spans="1:22" x14ac:dyDescent="0.25">
      <c r="A3" s="2">
        <v>41276</v>
      </c>
      <c r="B3">
        <v>151.1301</v>
      </c>
      <c r="C3">
        <v>170.48419999999999</v>
      </c>
      <c r="D3">
        <v>98.071330000000003</v>
      </c>
      <c r="E3">
        <v>293.75569999999999</v>
      </c>
      <c r="F3">
        <v>235.07079999999999</v>
      </c>
      <c r="G3" s="1">
        <v>2.62</v>
      </c>
      <c r="H3">
        <f t="shared" ref="H3:H31" si="0">C3-B3</f>
        <v>19.354099999999988</v>
      </c>
      <c r="I3">
        <f t="shared" ref="I3:I31" si="1">0.0066*D3*1000*693</f>
        <v>448558.64915399998</v>
      </c>
      <c r="J3">
        <f t="shared" ref="J3:J31" si="2">H3*G3*I3/3600/1000</f>
        <v>6.3181656258804271</v>
      </c>
      <c r="K3">
        <f t="shared" ref="K3:K31" si="3">E3-C3</f>
        <v>123.2715</v>
      </c>
      <c r="L3">
        <f t="shared" ref="L3:L31" si="4">F3-B3</f>
        <v>83.940699999999993</v>
      </c>
      <c r="M3">
        <f t="shared" ref="M3:M31" si="5">(K3-L3)/LN(K3/L3)</f>
        <v>102.34969010925822</v>
      </c>
      <c r="N3">
        <f>SUM(I$2:I3)*24/1000</f>
        <v>21719.782987055998</v>
      </c>
      <c r="Q3" s="1" t="s">
        <v>19</v>
      </c>
    </row>
    <row r="4" spans="1:22" x14ac:dyDescent="0.25">
      <c r="A4" s="2">
        <v>41277</v>
      </c>
      <c r="B4">
        <v>150.55940000000001</v>
      </c>
      <c r="C4">
        <v>168.79339999999999</v>
      </c>
      <c r="D4">
        <v>96.880939999999995</v>
      </c>
      <c r="E4">
        <v>291.7303</v>
      </c>
      <c r="F4">
        <v>233.09960000000001</v>
      </c>
      <c r="G4" s="1">
        <v>2.62</v>
      </c>
      <c r="H4">
        <f t="shared" si="0"/>
        <v>18.23399999999998</v>
      </c>
      <c r="I4">
        <f t="shared" si="1"/>
        <v>443114.04337199993</v>
      </c>
      <c r="J4">
        <f t="shared" si="2"/>
        <v>5.880256289759445</v>
      </c>
      <c r="K4">
        <f t="shared" si="3"/>
        <v>122.93690000000001</v>
      </c>
      <c r="L4">
        <f t="shared" si="4"/>
        <v>82.540199999999999</v>
      </c>
      <c r="M4">
        <f t="shared" si="5"/>
        <v>101.40096163710948</v>
      </c>
      <c r="N4">
        <f>SUM(I$2:I4)*24/1000</f>
        <v>32354.520027983992</v>
      </c>
      <c r="Q4" s="1"/>
      <c r="R4" t="s">
        <v>20</v>
      </c>
      <c r="S4" t="s">
        <v>26</v>
      </c>
      <c r="T4" t="s">
        <v>27</v>
      </c>
      <c r="U4" t="s">
        <v>21</v>
      </c>
    </row>
    <row r="5" spans="1:22" x14ac:dyDescent="0.25">
      <c r="A5" s="2">
        <v>41278</v>
      </c>
      <c r="B5">
        <v>149.98830000000001</v>
      </c>
      <c r="C5">
        <v>168.28219999999999</v>
      </c>
      <c r="D5">
        <v>96.148700000000005</v>
      </c>
      <c r="E5">
        <v>290.78149999999999</v>
      </c>
      <c r="F5">
        <v>232.5651</v>
      </c>
      <c r="G5" s="1">
        <v>2.62</v>
      </c>
      <c r="H5">
        <f t="shared" si="0"/>
        <v>18.293899999999979</v>
      </c>
      <c r="I5">
        <f t="shared" si="1"/>
        <v>439764.92406000005</v>
      </c>
      <c r="J5">
        <f t="shared" si="2"/>
        <v>5.8549835349901143</v>
      </c>
      <c r="K5">
        <f t="shared" si="3"/>
        <v>122.49930000000001</v>
      </c>
      <c r="L5">
        <f t="shared" si="4"/>
        <v>82.576799999999992</v>
      </c>
      <c r="M5">
        <f t="shared" si="5"/>
        <v>101.22939707429565</v>
      </c>
      <c r="N5">
        <f>SUM(I$2:I5)*24/1000</f>
        <v>42908.878205423993</v>
      </c>
      <c r="Q5" s="1" t="s">
        <v>22</v>
      </c>
      <c r="R5" s="3">
        <v>8.2939999999999993E-3</v>
      </c>
      <c r="S5" s="3">
        <v>1.111E-4</v>
      </c>
      <c r="T5">
        <v>74.673000000000002</v>
      </c>
      <c r="U5" s="3" t="s">
        <v>28</v>
      </c>
      <c r="V5" t="s">
        <v>23</v>
      </c>
    </row>
    <row r="6" spans="1:22" x14ac:dyDescent="0.25">
      <c r="A6" s="2">
        <v>41279</v>
      </c>
      <c r="B6">
        <v>149.44</v>
      </c>
      <c r="C6">
        <v>168.25190000000001</v>
      </c>
      <c r="D6">
        <v>95.722629999999995</v>
      </c>
      <c r="E6">
        <v>291.42360000000002</v>
      </c>
      <c r="F6">
        <v>232.04089999999999</v>
      </c>
      <c r="G6" s="1">
        <v>2.62</v>
      </c>
      <c r="H6">
        <f t="shared" si="0"/>
        <v>18.811900000000009</v>
      </c>
      <c r="I6">
        <f t="shared" si="1"/>
        <v>437816.165094</v>
      </c>
      <c r="J6">
        <f t="shared" si="2"/>
        <v>5.9940897945181604</v>
      </c>
      <c r="K6">
        <f t="shared" si="3"/>
        <v>123.17170000000002</v>
      </c>
      <c r="L6">
        <f t="shared" si="4"/>
        <v>82.600899999999996</v>
      </c>
      <c r="M6">
        <f t="shared" si="5"/>
        <v>101.53901261733314</v>
      </c>
      <c r="N6">
        <f>SUM(I$2:I6)*24/1000</f>
        <v>53416.466167679995</v>
      </c>
      <c r="Q6" s="1" t="s">
        <v>24</v>
      </c>
      <c r="R6" s="3">
        <v>-1.4040000000000001E-3</v>
      </c>
      <c r="S6" s="3">
        <v>1.9000000000000001E-5</v>
      </c>
      <c r="T6">
        <v>-73.873999999999995</v>
      </c>
      <c r="U6" s="3" t="s">
        <v>28</v>
      </c>
      <c r="V6" t="s">
        <v>23</v>
      </c>
    </row>
    <row r="7" spans="1:22" x14ac:dyDescent="0.25">
      <c r="A7" s="2">
        <v>41280</v>
      </c>
      <c r="B7">
        <v>150.7543</v>
      </c>
      <c r="C7">
        <v>169.10509999999999</v>
      </c>
      <c r="D7">
        <v>95.482039999999998</v>
      </c>
      <c r="E7">
        <v>291.35739999999998</v>
      </c>
      <c r="F7">
        <v>230.3192</v>
      </c>
      <c r="G7" s="1">
        <v>2.62</v>
      </c>
      <c r="H7">
        <f t="shared" si="0"/>
        <v>18.350799999999992</v>
      </c>
      <c r="I7">
        <f t="shared" si="1"/>
        <v>436715.75455200003</v>
      </c>
      <c r="J7">
        <f t="shared" si="2"/>
        <v>5.8324718577272332</v>
      </c>
      <c r="K7">
        <f t="shared" si="3"/>
        <v>122.25229999999999</v>
      </c>
      <c r="L7">
        <f t="shared" si="4"/>
        <v>79.564899999999994</v>
      </c>
      <c r="M7">
        <f t="shared" si="5"/>
        <v>99.385374664501697</v>
      </c>
      <c r="N7">
        <f>SUM(I$2:I7)*24/1000</f>
        <v>63897.644276928011</v>
      </c>
      <c r="Q7" s="1" t="s">
        <v>16</v>
      </c>
      <c r="R7" s="3">
        <v>9.6910000000000006E-5</v>
      </c>
      <c r="S7" s="3">
        <v>1.1349999999999999E-6</v>
      </c>
      <c r="T7">
        <v>85.417000000000002</v>
      </c>
      <c r="U7" s="3" t="s">
        <v>28</v>
      </c>
      <c r="V7" t="s">
        <v>23</v>
      </c>
    </row>
    <row r="8" spans="1:22" x14ac:dyDescent="0.25">
      <c r="A8" s="2">
        <v>41281</v>
      </c>
      <c r="B8">
        <v>152.43780000000001</v>
      </c>
      <c r="C8">
        <v>171.2045</v>
      </c>
      <c r="D8">
        <v>95.348519999999994</v>
      </c>
      <c r="E8">
        <v>290.9683</v>
      </c>
      <c r="F8">
        <v>230.35560000000001</v>
      </c>
      <c r="G8" s="1">
        <v>2.62</v>
      </c>
      <c r="H8">
        <f t="shared" si="0"/>
        <v>18.766699999999986</v>
      </c>
      <c r="I8">
        <f t="shared" si="1"/>
        <v>436105.06077599997</v>
      </c>
      <c r="J8">
        <f t="shared" si="2"/>
        <v>5.9563173476250491</v>
      </c>
      <c r="K8">
        <f t="shared" si="3"/>
        <v>119.7638</v>
      </c>
      <c r="L8">
        <f t="shared" si="4"/>
        <v>77.9178</v>
      </c>
      <c r="M8">
        <f t="shared" si="5"/>
        <v>97.346378369503725</v>
      </c>
      <c r="N8">
        <f>SUM(I$2:I8)*24/1000</f>
        <v>74364.165735552</v>
      </c>
      <c r="Q8" s="1" t="s">
        <v>25</v>
      </c>
      <c r="R8" s="3">
        <v>-1.1819999999999999E-10</v>
      </c>
      <c r="S8" s="3">
        <v>2.1549999999999999E-11</v>
      </c>
      <c r="T8">
        <v>-5.4870000000000001</v>
      </c>
      <c r="U8" s="3">
        <v>1.31E-7</v>
      </c>
      <c r="V8" t="s">
        <v>23</v>
      </c>
    </row>
    <row r="9" spans="1:22" x14ac:dyDescent="0.25">
      <c r="A9" s="2">
        <v>41282</v>
      </c>
      <c r="B9">
        <v>151.94200000000001</v>
      </c>
      <c r="C9">
        <v>171.43389999999999</v>
      </c>
      <c r="D9">
        <v>95.275189999999995</v>
      </c>
      <c r="E9">
        <v>290.44060000000002</v>
      </c>
      <c r="F9">
        <v>228.65129999999999</v>
      </c>
      <c r="G9" s="1">
        <v>2.62</v>
      </c>
      <c r="H9">
        <f t="shared" si="0"/>
        <v>19.491899999999987</v>
      </c>
      <c r="I9">
        <f t="shared" si="1"/>
        <v>435769.66402199998</v>
      </c>
      <c r="J9">
        <f t="shared" si="2"/>
        <v>6.1817289530761368</v>
      </c>
      <c r="K9">
        <f t="shared" si="3"/>
        <v>119.00670000000002</v>
      </c>
      <c r="L9">
        <f t="shared" si="4"/>
        <v>76.709299999999985</v>
      </c>
      <c r="M9">
        <f t="shared" si="5"/>
        <v>96.315020086297466</v>
      </c>
      <c r="N9">
        <f>SUM(I$2:I9)*24/1000</f>
        <v>84822.637672080004</v>
      </c>
    </row>
    <row r="10" spans="1:22" x14ac:dyDescent="0.25">
      <c r="A10" s="2">
        <v>41283</v>
      </c>
      <c r="B10">
        <v>151.1301</v>
      </c>
      <c r="C10">
        <v>170.48419999999999</v>
      </c>
      <c r="D10">
        <v>95.235169999999997</v>
      </c>
      <c r="E10">
        <v>289.97340000000003</v>
      </c>
      <c r="F10">
        <v>226.41890000000001</v>
      </c>
      <c r="G10" s="1">
        <v>2.62</v>
      </c>
      <c r="H10">
        <f t="shared" si="0"/>
        <v>19.354099999999988</v>
      </c>
      <c r="I10">
        <f t="shared" si="1"/>
        <v>435586.62054599996</v>
      </c>
      <c r="J10">
        <f t="shared" si="2"/>
        <v>6.1354483259162373</v>
      </c>
      <c r="K10">
        <f t="shared" si="3"/>
        <v>119.48920000000004</v>
      </c>
      <c r="L10">
        <f t="shared" si="4"/>
        <v>75.288800000000009</v>
      </c>
      <c r="M10">
        <f t="shared" si="5"/>
        <v>95.693691780692959</v>
      </c>
      <c r="N10">
        <f>SUM(I$2:I10)*24/1000</f>
        <v>95276.716565184004</v>
      </c>
    </row>
    <row r="11" spans="1:22" x14ac:dyDescent="0.25">
      <c r="A11" s="2">
        <v>41284</v>
      </c>
      <c r="B11">
        <v>150.55940000000001</v>
      </c>
      <c r="C11">
        <v>168.79339999999999</v>
      </c>
      <c r="D11">
        <v>95.213409999999996</v>
      </c>
      <c r="E11">
        <v>289.68040000000002</v>
      </c>
      <c r="F11">
        <v>226.1088</v>
      </c>
      <c r="G11" s="1">
        <v>2.62</v>
      </c>
      <c r="H11">
        <f t="shared" si="0"/>
        <v>18.23399999999998</v>
      </c>
      <c r="I11">
        <f t="shared" si="1"/>
        <v>435487.09465799999</v>
      </c>
      <c r="J11">
        <f t="shared" si="2"/>
        <v>5.7790443922400518</v>
      </c>
      <c r="K11">
        <f t="shared" si="3"/>
        <v>120.88700000000003</v>
      </c>
      <c r="L11">
        <f t="shared" si="4"/>
        <v>75.549399999999991</v>
      </c>
      <c r="M11">
        <f t="shared" si="5"/>
        <v>96.44872113357809</v>
      </c>
      <c r="N11">
        <f>SUM(I$2:I11)*24/1000</f>
        <v>105728.40683697602</v>
      </c>
    </row>
    <row r="12" spans="1:22" x14ac:dyDescent="0.25">
      <c r="A12" s="2">
        <v>41285</v>
      </c>
      <c r="B12">
        <v>149.98830000000001</v>
      </c>
      <c r="C12">
        <v>168.28219999999999</v>
      </c>
      <c r="D12">
        <v>95.201610000000002</v>
      </c>
      <c r="E12">
        <v>289.49680000000001</v>
      </c>
      <c r="F12">
        <v>225.31559999999999</v>
      </c>
      <c r="G12" s="1">
        <v>2.62</v>
      </c>
      <c r="H12">
        <f t="shared" si="0"/>
        <v>18.293899999999979</v>
      </c>
      <c r="I12">
        <f t="shared" si="1"/>
        <v>435433.12381800002</v>
      </c>
      <c r="J12">
        <f t="shared" si="2"/>
        <v>5.7973104062202641</v>
      </c>
      <c r="K12">
        <f t="shared" si="3"/>
        <v>121.21460000000002</v>
      </c>
      <c r="L12">
        <f t="shared" si="4"/>
        <v>75.32729999999998</v>
      </c>
      <c r="M12">
        <f t="shared" si="5"/>
        <v>96.458649472560296</v>
      </c>
      <c r="N12">
        <f>SUM(I$2:I12)*24/1000</f>
        <v>116178.80180860801</v>
      </c>
    </row>
    <row r="13" spans="1:22" x14ac:dyDescent="0.25">
      <c r="A13" s="2">
        <v>41286</v>
      </c>
      <c r="B13">
        <v>149.44</v>
      </c>
      <c r="C13">
        <v>168.25190000000001</v>
      </c>
      <c r="D13">
        <v>95.195220000000006</v>
      </c>
      <c r="E13">
        <v>289.38159999999999</v>
      </c>
      <c r="F13">
        <v>224.8485</v>
      </c>
      <c r="G13" s="1">
        <v>2.62</v>
      </c>
      <c r="H13">
        <f t="shared" si="0"/>
        <v>18.811900000000009</v>
      </c>
      <c r="I13">
        <f t="shared" si="1"/>
        <v>435403.89723599999</v>
      </c>
      <c r="J13">
        <f t="shared" si="2"/>
        <v>5.9610637180456809</v>
      </c>
      <c r="K13">
        <f t="shared" si="3"/>
        <v>121.12969999999999</v>
      </c>
      <c r="L13">
        <f t="shared" si="4"/>
        <v>75.408500000000004</v>
      </c>
      <c r="M13">
        <f t="shared" si="5"/>
        <v>96.470058335238633</v>
      </c>
      <c r="N13">
        <f>SUM(I$2:I13)*24/1000</f>
        <v>126628.49534227201</v>
      </c>
    </row>
    <row r="14" spans="1:22" x14ac:dyDescent="0.25">
      <c r="A14" s="2">
        <v>41287</v>
      </c>
      <c r="B14">
        <v>150.7543</v>
      </c>
      <c r="C14">
        <v>169.10509999999999</v>
      </c>
      <c r="D14">
        <v>95.191770000000005</v>
      </c>
      <c r="E14">
        <v>289.30939999999998</v>
      </c>
      <c r="F14">
        <v>225.36949999999999</v>
      </c>
      <c r="G14" s="1">
        <v>2.62</v>
      </c>
      <c r="H14">
        <f t="shared" si="0"/>
        <v>18.350799999999992</v>
      </c>
      <c r="I14">
        <f t="shared" si="1"/>
        <v>435388.11762599996</v>
      </c>
      <c r="J14">
        <f t="shared" si="2"/>
        <v>5.8147408623888159</v>
      </c>
      <c r="K14">
        <f t="shared" si="3"/>
        <v>120.20429999999999</v>
      </c>
      <c r="L14">
        <f t="shared" si="4"/>
        <v>74.615199999999987</v>
      </c>
      <c r="M14">
        <f t="shared" si="5"/>
        <v>95.604987132733029</v>
      </c>
      <c r="N14">
        <f>SUM(I$2:I14)*24/1000</f>
        <v>137077.81016529602</v>
      </c>
    </row>
    <row r="15" spans="1:22" x14ac:dyDescent="0.25">
      <c r="A15" s="2">
        <v>41288</v>
      </c>
      <c r="B15">
        <v>152.43780000000001</v>
      </c>
      <c r="C15">
        <v>171.2045</v>
      </c>
      <c r="D15">
        <v>95.189899999999994</v>
      </c>
      <c r="E15">
        <v>289.26420000000002</v>
      </c>
      <c r="F15">
        <v>225.58410000000001</v>
      </c>
      <c r="G15" s="1">
        <v>2.62</v>
      </c>
      <c r="H15">
        <f t="shared" si="0"/>
        <v>18.766699999999986</v>
      </c>
      <c r="I15">
        <f t="shared" si="1"/>
        <v>435379.56461999996</v>
      </c>
      <c r="J15">
        <f t="shared" si="2"/>
        <v>5.9464085303966296</v>
      </c>
      <c r="K15">
        <f t="shared" si="3"/>
        <v>118.05970000000002</v>
      </c>
      <c r="L15">
        <f t="shared" si="4"/>
        <v>73.146299999999997</v>
      </c>
      <c r="M15">
        <f t="shared" si="5"/>
        <v>93.818028417092762</v>
      </c>
      <c r="N15">
        <f>SUM(I$2:I15)*24/1000</f>
        <v>147526.91971617602</v>
      </c>
    </row>
    <row r="16" spans="1:22" x14ac:dyDescent="0.25">
      <c r="A16" s="2">
        <v>41289</v>
      </c>
      <c r="B16">
        <v>151.94200000000001</v>
      </c>
      <c r="C16">
        <v>171.43389999999999</v>
      </c>
      <c r="D16">
        <v>95.188890000000001</v>
      </c>
      <c r="E16">
        <v>289.23579999999998</v>
      </c>
      <c r="F16">
        <v>225.45949999999999</v>
      </c>
      <c r="G16" s="1">
        <v>2.62</v>
      </c>
      <c r="H16">
        <f t="shared" si="0"/>
        <v>19.491899999999987</v>
      </c>
      <c r="I16">
        <f t="shared" si="1"/>
        <v>435374.94508199999</v>
      </c>
      <c r="J16">
        <f t="shared" si="2"/>
        <v>6.1761295603207875</v>
      </c>
      <c r="K16">
        <f t="shared" si="3"/>
        <v>117.80189999999999</v>
      </c>
      <c r="L16">
        <f t="shared" si="4"/>
        <v>73.517499999999984</v>
      </c>
      <c r="M16">
        <f t="shared" si="5"/>
        <v>93.926174875197034</v>
      </c>
      <c r="N16">
        <f>SUM(I$2:I16)*24/1000</f>
        <v>157975.91839814401</v>
      </c>
    </row>
    <row r="17" spans="1:14" x14ac:dyDescent="0.25">
      <c r="A17" s="2">
        <v>41290</v>
      </c>
      <c r="B17">
        <v>151.1301</v>
      </c>
      <c r="C17">
        <v>170.48419999999999</v>
      </c>
      <c r="D17">
        <v>95.18835</v>
      </c>
      <c r="E17">
        <v>289.21800000000002</v>
      </c>
      <c r="F17">
        <v>224.2313</v>
      </c>
      <c r="G17" s="1">
        <v>2.62</v>
      </c>
      <c r="H17">
        <f t="shared" si="0"/>
        <v>19.354099999999988</v>
      </c>
      <c r="I17">
        <f t="shared" si="1"/>
        <v>435372.47522999998</v>
      </c>
      <c r="J17">
        <f t="shared" si="2"/>
        <v>6.1324319855178384</v>
      </c>
      <c r="K17">
        <f t="shared" si="3"/>
        <v>118.73380000000003</v>
      </c>
      <c r="L17">
        <f t="shared" si="4"/>
        <v>73.101200000000006</v>
      </c>
      <c r="M17">
        <f t="shared" si="5"/>
        <v>94.08022520934405</v>
      </c>
      <c r="N17">
        <f>SUM(I$2:I17)*24/1000</f>
        <v>168424.857803664</v>
      </c>
    </row>
    <row r="18" spans="1:14" x14ac:dyDescent="0.25">
      <c r="A18" s="2">
        <v>41291</v>
      </c>
      <c r="B18">
        <v>150.55940000000001</v>
      </c>
      <c r="C18">
        <v>168.79339999999999</v>
      </c>
      <c r="D18">
        <v>95.188050000000004</v>
      </c>
      <c r="E18">
        <v>289.20690000000002</v>
      </c>
      <c r="F18">
        <v>224.42179999999999</v>
      </c>
      <c r="G18" s="1">
        <v>2.62</v>
      </c>
      <c r="H18">
        <f t="shared" si="0"/>
        <v>18.23399999999998</v>
      </c>
      <c r="I18">
        <f t="shared" si="1"/>
        <v>435371.10308999999</v>
      </c>
      <c r="J18">
        <f t="shared" si="2"/>
        <v>5.7775051493352203</v>
      </c>
      <c r="K18">
        <f t="shared" si="3"/>
        <v>120.41350000000003</v>
      </c>
      <c r="L18">
        <f t="shared" si="4"/>
        <v>73.86239999999998</v>
      </c>
      <c r="M18">
        <f t="shared" si="5"/>
        <v>95.249553554197846</v>
      </c>
      <c r="N18">
        <f>SUM(I$2:I18)*24/1000</f>
        <v>178873.76427782403</v>
      </c>
    </row>
    <row r="19" spans="1:14" x14ac:dyDescent="0.25">
      <c r="A19" s="2">
        <v>41292</v>
      </c>
      <c r="B19">
        <v>149.98830000000001</v>
      </c>
      <c r="C19">
        <v>168.28219999999999</v>
      </c>
      <c r="D19">
        <v>95.187889999999996</v>
      </c>
      <c r="E19">
        <v>289.19990000000001</v>
      </c>
      <c r="F19">
        <v>224.23410000000001</v>
      </c>
      <c r="G19" s="1">
        <v>2.62</v>
      </c>
      <c r="H19">
        <f t="shared" si="0"/>
        <v>18.293899999999979</v>
      </c>
      <c r="I19">
        <f t="shared" si="1"/>
        <v>435370.37128199998</v>
      </c>
      <c r="J19">
        <f t="shared" si="2"/>
        <v>5.7964749256146995</v>
      </c>
      <c r="K19">
        <f t="shared" si="3"/>
        <v>120.91770000000002</v>
      </c>
      <c r="L19">
        <f t="shared" si="4"/>
        <v>74.245800000000003</v>
      </c>
      <c r="M19">
        <f t="shared" si="5"/>
        <v>95.692292007531236</v>
      </c>
      <c r="N19">
        <f>SUM(I$2:I19)*24/1000</f>
        <v>189322.65318859203</v>
      </c>
    </row>
    <row r="20" spans="1:14" x14ac:dyDescent="0.25">
      <c r="A20" s="2">
        <v>41293</v>
      </c>
      <c r="B20">
        <v>149.44</v>
      </c>
      <c r="C20">
        <v>168.25190000000001</v>
      </c>
      <c r="D20">
        <v>95.187809999999999</v>
      </c>
      <c r="E20">
        <v>289.19549999999998</v>
      </c>
      <c r="F20">
        <v>224.16409999999999</v>
      </c>
      <c r="G20" s="1">
        <v>2.62</v>
      </c>
      <c r="H20">
        <f t="shared" si="0"/>
        <v>18.811900000000009</v>
      </c>
      <c r="I20">
        <f t="shared" si="1"/>
        <v>435370.00537800003</v>
      </c>
      <c r="J20">
        <f t="shared" si="2"/>
        <v>5.9605997085906823</v>
      </c>
      <c r="K20">
        <f t="shared" si="3"/>
        <v>120.94359999999998</v>
      </c>
      <c r="L20">
        <f t="shared" si="4"/>
        <v>74.724099999999993</v>
      </c>
      <c r="M20">
        <f t="shared" si="5"/>
        <v>95.986336855194622</v>
      </c>
      <c r="N20">
        <f>SUM(I$2:I20)*24/1000</f>
        <v>199771.53331766403</v>
      </c>
    </row>
    <row r="21" spans="1:14" x14ac:dyDescent="0.25">
      <c r="A21" s="2">
        <v>41294</v>
      </c>
      <c r="B21">
        <v>150.7543</v>
      </c>
      <c r="C21">
        <v>169.10509999999999</v>
      </c>
      <c r="D21">
        <v>95.187759999999997</v>
      </c>
      <c r="E21">
        <v>289.1927</v>
      </c>
      <c r="F21">
        <v>224.63839999999999</v>
      </c>
      <c r="G21" s="1">
        <v>2.62</v>
      </c>
      <c r="H21">
        <f t="shared" si="0"/>
        <v>18.350799999999992</v>
      </c>
      <c r="I21">
        <f t="shared" si="1"/>
        <v>435369.77668799995</v>
      </c>
      <c r="J21">
        <f t="shared" si="2"/>
        <v>5.8144959135780301</v>
      </c>
      <c r="K21">
        <f t="shared" si="3"/>
        <v>120.08760000000001</v>
      </c>
      <c r="L21">
        <f t="shared" si="4"/>
        <v>73.884099999999989</v>
      </c>
      <c r="M21">
        <f t="shared" si="5"/>
        <v>95.122984308696601</v>
      </c>
      <c r="N21">
        <f>SUM(I$2:I21)*24/1000</f>
        <v>210220.40795817602</v>
      </c>
    </row>
    <row r="22" spans="1:14" x14ac:dyDescent="0.25">
      <c r="A22" s="2">
        <v>41295</v>
      </c>
      <c r="B22">
        <v>152.43780000000001</v>
      </c>
      <c r="C22">
        <v>171.2045</v>
      </c>
      <c r="D22">
        <v>95.187740000000005</v>
      </c>
      <c r="E22">
        <v>289.19099999999997</v>
      </c>
      <c r="F22">
        <v>224.5155</v>
      </c>
      <c r="G22" s="1">
        <v>2.62</v>
      </c>
      <c r="H22">
        <f t="shared" si="0"/>
        <v>18.766699999999986</v>
      </c>
      <c r="I22">
        <f t="shared" si="1"/>
        <v>435369.68521200004</v>
      </c>
      <c r="J22">
        <f t="shared" si="2"/>
        <v>5.9462735975684033</v>
      </c>
      <c r="K22">
        <f t="shared" si="3"/>
        <v>117.98649999999998</v>
      </c>
      <c r="L22">
        <f t="shared" si="4"/>
        <v>72.077699999999993</v>
      </c>
      <c r="M22">
        <f t="shared" si="5"/>
        <v>93.154269241831415</v>
      </c>
      <c r="N22">
        <f>SUM(I$2:I22)*24/1000</f>
        <v>220669.28040326401</v>
      </c>
    </row>
    <row r="23" spans="1:14" x14ac:dyDescent="0.25">
      <c r="A23" s="2">
        <v>41296</v>
      </c>
      <c r="B23">
        <v>151.94200000000001</v>
      </c>
      <c r="C23">
        <v>171.43389999999999</v>
      </c>
      <c r="D23">
        <v>95.187719999999999</v>
      </c>
      <c r="E23">
        <v>289.18990000000002</v>
      </c>
      <c r="F23">
        <v>225.0513</v>
      </c>
      <c r="G23" s="1">
        <v>2.62</v>
      </c>
      <c r="H23">
        <f t="shared" si="0"/>
        <v>19.491899999999987</v>
      </c>
      <c r="I23">
        <f t="shared" si="1"/>
        <v>435369.59373600001</v>
      </c>
      <c r="J23">
        <f t="shared" si="2"/>
        <v>6.1760536473483221</v>
      </c>
      <c r="K23">
        <f t="shared" si="3"/>
        <v>117.75600000000003</v>
      </c>
      <c r="L23">
        <f t="shared" si="4"/>
        <v>73.10929999999999</v>
      </c>
      <c r="M23">
        <f t="shared" si="5"/>
        <v>93.665891404015781</v>
      </c>
      <c r="N23">
        <f>SUM(I$2:I23)*24/1000</f>
        <v>231118.15065292802</v>
      </c>
    </row>
    <row r="24" spans="1:14" x14ac:dyDescent="0.25">
      <c r="A24" s="2">
        <v>41297</v>
      </c>
      <c r="B24">
        <v>151.1301</v>
      </c>
      <c r="C24">
        <v>170.48419999999999</v>
      </c>
      <c r="D24">
        <v>95.187719999999999</v>
      </c>
      <c r="E24">
        <v>289.1893</v>
      </c>
      <c r="F24">
        <v>225.76840000000001</v>
      </c>
      <c r="G24" s="1">
        <v>2.62</v>
      </c>
      <c r="H24">
        <f t="shared" si="0"/>
        <v>19.354099999999988</v>
      </c>
      <c r="I24">
        <f t="shared" si="1"/>
        <v>435369.59373600001</v>
      </c>
      <c r="J24">
        <f t="shared" si="2"/>
        <v>6.132391398280526</v>
      </c>
      <c r="K24">
        <f t="shared" si="3"/>
        <v>118.70510000000002</v>
      </c>
      <c r="L24">
        <f t="shared" si="4"/>
        <v>74.638300000000015</v>
      </c>
      <c r="M24">
        <f t="shared" si="5"/>
        <v>94.97390849686964</v>
      </c>
      <c r="N24">
        <f>SUM(I$2:I24)*24/1000</f>
        <v>241567.02090259202</v>
      </c>
    </row>
    <row r="25" spans="1:14" x14ac:dyDescent="0.25">
      <c r="A25" s="2">
        <v>41298</v>
      </c>
      <c r="B25">
        <v>150.55940000000001</v>
      </c>
      <c r="C25">
        <v>168.79339999999999</v>
      </c>
      <c r="D25">
        <v>95.187709999999996</v>
      </c>
      <c r="E25">
        <v>289.18880000000001</v>
      </c>
      <c r="F25">
        <v>225.8493</v>
      </c>
      <c r="G25" s="1">
        <v>2.62</v>
      </c>
      <c r="H25">
        <f t="shared" si="0"/>
        <v>18.23399999999998</v>
      </c>
      <c r="I25">
        <f t="shared" si="1"/>
        <v>435369.54799799999</v>
      </c>
      <c r="J25">
        <f t="shared" si="2"/>
        <v>5.7774845127978542</v>
      </c>
      <c r="K25">
        <f t="shared" si="3"/>
        <v>120.39540000000002</v>
      </c>
      <c r="L25">
        <f t="shared" si="4"/>
        <v>75.289899999999989</v>
      </c>
      <c r="M25">
        <f t="shared" si="5"/>
        <v>96.084587310109967</v>
      </c>
      <c r="N25">
        <f>SUM(I$2:I25)*24/1000</f>
        <v>252015.89005454403</v>
      </c>
    </row>
    <row r="26" spans="1:14" x14ac:dyDescent="0.25">
      <c r="A26" s="2">
        <v>41299</v>
      </c>
      <c r="B26">
        <v>149.98830000000001</v>
      </c>
      <c r="C26">
        <v>168.28219999999999</v>
      </c>
      <c r="D26">
        <v>95.187709999999996</v>
      </c>
      <c r="E26">
        <v>289.18860000000001</v>
      </c>
      <c r="F26">
        <v>226.10550000000001</v>
      </c>
      <c r="G26" s="1">
        <v>2.62</v>
      </c>
      <c r="H26">
        <f t="shared" si="0"/>
        <v>18.293899999999979</v>
      </c>
      <c r="I26">
        <f t="shared" si="1"/>
        <v>435369.54799799999</v>
      </c>
      <c r="J26">
        <f t="shared" si="2"/>
        <v>5.7964639644988827</v>
      </c>
      <c r="K26">
        <f t="shared" si="3"/>
        <v>120.90640000000002</v>
      </c>
      <c r="L26">
        <f t="shared" si="4"/>
        <v>76.117199999999997</v>
      </c>
      <c r="M26">
        <f t="shared" si="5"/>
        <v>96.790777398496331</v>
      </c>
      <c r="N26">
        <f>SUM(I$2:I26)*24/1000</f>
        <v>262464.759206496</v>
      </c>
    </row>
    <row r="27" spans="1:14" x14ac:dyDescent="0.25">
      <c r="A27" s="2">
        <v>41300</v>
      </c>
      <c r="B27">
        <v>149.44</v>
      </c>
      <c r="C27">
        <v>168.25190000000001</v>
      </c>
      <c r="D27">
        <v>95.187709999999996</v>
      </c>
      <c r="E27">
        <v>289.1884</v>
      </c>
      <c r="F27">
        <v>226.2551</v>
      </c>
      <c r="G27" s="1">
        <v>2.62</v>
      </c>
      <c r="H27">
        <f t="shared" si="0"/>
        <v>18.811900000000009</v>
      </c>
      <c r="I27">
        <f t="shared" si="1"/>
        <v>435369.54799799999</v>
      </c>
      <c r="J27">
        <f t="shared" si="2"/>
        <v>5.960593446654717</v>
      </c>
      <c r="K27">
        <f t="shared" si="3"/>
        <v>120.9365</v>
      </c>
      <c r="L27">
        <f t="shared" si="4"/>
        <v>76.815100000000001</v>
      </c>
      <c r="M27">
        <f t="shared" si="5"/>
        <v>97.212740274565931</v>
      </c>
      <c r="N27">
        <f>SUM(I$2:I27)*24/1000</f>
        <v>272913.62835844804</v>
      </c>
    </row>
    <row r="28" spans="1:14" x14ac:dyDescent="0.25">
      <c r="A28" s="2">
        <v>41301</v>
      </c>
      <c r="B28">
        <v>150.7543</v>
      </c>
      <c r="C28">
        <v>169.10509999999999</v>
      </c>
      <c r="D28">
        <v>95.187709999999996</v>
      </c>
      <c r="E28">
        <v>289.18830000000003</v>
      </c>
      <c r="F28">
        <v>226.0684</v>
      </c>
      <c r="G28" s="1">
        <v>2.62</v>
      </c>
      <c r="H28">
        <f t="shared" si="0"/>
        <v>18.350799999999992</v>
      </c>
      <c r="I28">
        <f t="shared" si="1"/>
        <v>435369.54799799999</v>
      </c>
      <c r="J28">
        <f t="shared" si="2"/>
        <v>5.8144928593534564</v>
      </c>
      <c r="K28">
        <f t="shared" si="3"/>
        <v>120.08320000000003</v>
      </c>
      <c r="L28">
        <f t="shared" si="4"/>
        <v>75.314099999999996</v>
      </c>
      <c r="M28">
        <f t="shared" si="5"/>
        <v>95.964466733646319</v>
      </c>
      <c r="N28">
        <f>SUM(I$2:I28)*24/1000</f>
        <v>283362.49751040008</v>
      </c>
    </row>
    <row r="29" spans="1:14" x14ac:dyDescent="0.25">
      <c r="A29" s="2">
        <v>41302</v>
      </c>
      <c r="B29">
        <v>152.43780000000001</v>
      </c>
      <c r="C29">
        <v>171.2045</v>
      </c>
      <c r="D29">
        <v>95.187709999999996</v>
      </c>
      <c r="E29">
        <v>289.18819999999999</v>
      </c>
      <c r="F29">
        <v>225.9777</v>
      </c>
      <c r="G29" s="1">
        <v>2.62</v>
      </c>
      <c r="H29">
        <f t="shared" si="0"/>
        <v>18.766699999999986</v>
      </c>
      <c r="I29">
        <f t="shared" si="1"/>
        <v>435369.54799799999</v>
      </c>
      <c r="J29">
        <f t="shared" si="2"/>
        <v>5.9462717235013445</v>
      </c>
      <c r="K29">
        <f t="shared" si="3"/>
        <v>117.9837</v>
      </c>
      <c r="L29">
        <f t="shared" si="4"/>
        <v>73.539899999999989</v>
      </c>
      <c r="M29">
        <f t="shared" si="5"/>
        <v>94.017502711840379</v>
      </c>
      <c r="N29">
        <f>SUM(I$2:I29)*24/1000</f>
        <v>293811.366662352</v>
      </c>
    </row>
    <row r="30" spans="1:14" x14ac:dyDescent="0.25">
      <c r="A30" s="2">
        <v>41303</v>
      </c>
      <c r="B30">
        <v>151.94200000000001</v>
      </c>
      <c r="C30">
        <v>171.43389999999999</v>
      </c>
      <c r="D30">
        <v>95.187709999999996</v>
      </c>
      <c r="E30">
        <v>289.18819999999999</v>
      </c>
      <c r="F30">
        <v>226.03450000000001</v>
      </c>
      <c r="G30" s="1">
        <v>2.62</v>
      </c>
      <c r="H30">
        <f t="shared" si="0"/>
        <v>19.491899999999987</v>
      </c>
      <c r="I30">
        <f t="shared" si="1"/>
        <v>435369.54799799999</v>
      </c>
      <c r="J30">
        <f t="shared" si="2"/>
        <v>6.1760529985194967</v>
      </c>
      <c r="K30">
        <f t="shared" si="3"/>
        <v>117.7543</v>
      </c>
      <c r="L30">
        <f t="shared" si="4"/>
        <v>74.092500000000001</v>
      </c>
      <c r="M30">
        <f t="shared" si="5"/>
        <v>94.24374117507638</v>
      </c>
      <c r="N30">
        <f>SUM(I$2:I30)*24/1000</f>
        <v>304260.23581430397</v>
      </c>
    </row>
    <row r="31" spans="1:14" x14ac:dyDescent="0.25">
      <c r="A31" s="2">
        <v>41304</v>
      </c>
      <c r="B31">
        <v>151.1301</v>
      </c>
      <c r="C31">
        <v>170.48419999999999</v>
      </c>
      <c r="D31">
        <v>95.187709999999996</v>
      </c>
      <c r="E31">
        <v>289.18819999999999</v>
      </c>
      <c r="F31">
        <v>226.5008</v>
      </c>
      <c r="G31" s="1">
        <v>2.62</v>
      </c>
      <c r="H31">
        <f t="shared" si="0"/>
        <v>19.354099999999988</v>
      </c>
      <c r="I31">
        <f t="shared" si="1"/>
        <v>435369.54799799999</v>
      </c>
      <c r="J31">
        <f t="shared" si="2"/>
        <v>6.1323907540386635</v>
      </c>
      <c r="K31">
        <f t="shared" si="3"/>
        <v>118.70400000000001</v>
      </c>
      <c r="L31">
        <f t="shared" si="4"/>
        <v>75.370699999999999</v>
      </c>
      <c r="M31">
        <f t="shared" si="5"/>
        <v>95.40274496134144</v>
      </c>
      <c r="N31">
        <f>SUM(I$2:I31)*24/1000</f>
        <v>314709.10496625601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DEFOUR ANALYTICS</dc:creator>
  <cp:lastModifiedBy>DEFOUR ANALYTICS</cp:lastModifiedBy>
  <dcterms:created xsi:type="dcterms:W3CDTF">2016-11-24T09:41:40Z</dcterms:created>
  <dcterms:modified xsi:type="dcterms:W3CDTF">2016-11-24T12:06:44Z</dcterms:modified>
</cp:coreProperties>
</file>