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pesh\Documents\Internship-Fittlyf\RKT Files\Ceremonial-Project\"/>
    </mc:Choice>
  </mc:AlternateContent>
  <xr:revisionPtr revIDLastSave="0" documentId="13_ncr:1_{974846EC-0178-46C1-9682-A3E11F85C548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Preperation" sheetId="5" r:id="rId1"/>
    <sheet name="Facebook-PPC-Data" sheetId="7" r:id="rId2"/>
    <sheet name="Lead-To-Customer-Data" sheetId="6" r:id="rId3"/>
    <sheet name="Survey-Data" sheetId="8" r:id="rId4"/>
    <sheet name="PPC-Analysis" sheetId="9" r:id="rId5"/>
    <sheet name="Customer-And-Survey-Analysis" sheetId="10" r:id="rId6"/>
    <sheet name="Final-Report" sheetId="12" r:id="rId7"/>
  </sheets>
  <externalReferences>
    <externalReference r:id="rId8"/>
  </externalReferences>
  <definedNames>
    <definedName name="_xlnm._FilterDatabase" localSheetId="2" hidden="1">'Lead-To-Customer-Data'!$A$1:$M$374</definedName>
    <definedName name="_xlnm._FilterDatabase" localSheetId="3" hidden="1">'Survey-Data'!$A$1:$G$95</definedName>
    <definedName name="Age">'[1]Survey Data'!$C$6:$C$197</definedName>
    <definedName name="Customer_Conv">'[1]Lead Data'!$K:$K</definedName>
    <definedName name="FB_Camp">'Facebook-PPC-Data'!$C:$C</definedName>
    <definedName name="FB_Clk">'Facebook-PPC-Data'!$E:$E</definedName>
    <definedName name="FB_Conv">'Facebook-PPC-Data'!$H:$H</definedName>
    <definedName name="FB_Cost">'Facebook-PPC-Data'!$F:$F</definedName>
    <definedName name="FB_Imp">'Facebook-PPC-Data'!$D:$D</definedName>
    <definedName name="Purchases">'[1]Lead Data'!$N:$N</definedName>
    <definedName name="Touch_Pts">'[1]Lead Data'!$O:$O</definedName>
    <definedName name="Trans_Time">'[1]Lead Data'!$M:$M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0" l="1"/>
  <c r="D46" i="10"/>
  <c r="C6" i="10" l="1"/>
  <c r="I71" i="10"/>
  <c r="G71" i="10"/>
  <c r="I43" i="10"/>
  <c r="G43" i="10"/>
  <c r="F7" i="9"/>
  <c r="F8" i="9"/>
  <c r="F6" i="9"/>
  <c r="H7" i="9"/>
  <c r="H8" i="9"/>
  <c r="H6" i="9"/>
  <c r="D70" i="10"/>
  <c r="D15" i="12" s="1"/>
  <c r="E15" i="12" s="1"/>
  <c r="D14" i="12"/>
  <c r="E14" i="12" s="1"/>
  <c r="C11" i="10"/>
  <c r="C10" i="10"/>
  <c r="H6" i="10" s="1"/>
  <c r="H8" i="10" s="1"/>
  <c r="C8" i="10"/>
  <c r="C7" i="10"/>
  <c r="E18" i="9"/>
  <c r="E19" i="9"/>
  <c r="E17" i="9"/>
  <c r="D18" i="9"/>
  <c r="D19" i="9"/>
  <c r="D17" i="9"/>
  <c r="C18" i="9"/>
  <c r="C19" i="9"/>
  <c r="C17" i="9"/>
  <c r="C9" i="9"/>
  <c r="C8" i="9"/>
  <c r="C11" i="9" s="1"/>
  <c r="D8" i="12" s="1"/>
  <c r="E8" i="12" s="1"/>
  <c r="C7" i="9"/>
  <c r="C6" i="9"/>
  <c r="C24" i="9" l="1"/>
  <c r="C25" i="9" s="1"/>
  <c r="C12" i="10"/>
  <c r="D11" i="12" s="1"/>
  <c r="E11" i="12" s="1"/>
  <c r="H9" i="10"/>
  <c r="H11" i="10" s="1"/>
  <c r="C9" i="10"/>
  <c r="D12" i="12" s="1"/>
  <c r="E12" i="12" s="1"/>
  <c r="C12" i="9"/>
  <c r="C10" i="9"/>
  <c r="D7" i="12" s="1"/>
  <c r="E7" i="12" s="1"/>
  <c r="M161" i="6"/>
  <c r="K161" i="6"/>
  <c r="I161" i="6"/>
  <c r="M242" i="6"/>
  <c r="K242" i="6"/>
  <c r="I242" i="6"/>
  <c r="M258" i="6"/>
  <c r="K258" i="6"/>
  <c r="I258" i="6"/>
  <c r="M241" i="6"/>
  <c r="K241" i="6"/>
  <c r="I241" i="6"/>
  <c r="M235" i="6"/>
  <c r="K235" i="6"/>
  <c r="I235" i="6"/>
  <c r="M83" i="6"/>
  <c r="K83" i="6"/>
  <c r="I83" i="6"/>
  <c r="M129" i="6"/>
  <c r="K129" i="6"/>
  <c r="I129" i="6"/>
  <c r="M232" i="6"/>
  <c r="K232" i="6"/>
  <c r="I232" i="6"/>
  <c r="M250" i="6"/>
  <c r="K250" i="6"/>
  <c r="I250" i="6"/>
  <c r="M64" i="6"/>
  <c r="K64" i="6"/>
  <c r="I64" i="6"/>
  <c r="M22" i="6"/>
  <c r="K22" i="6"/>
  <c r="I22" i="6"/>
  <c r="M187" i="6"/>
  <c r="K187" i="6"/>
  <c r="I187" i="6"/>
  <c r="M278" i="6"/>
  <c r="K278" i="6"/>
  <c r="I278" i="6"/>
  <c r="M333" i="6"/>
  <c r="K333" i="6"/>
  <c r="I333" i="6"/>
  <c r="M191" i="6"/>
  <c r="K191" i="6"/>
  <c r="I191" i="6"/>
  <c r="M147" i="6"/>
  <c r="K147" i="6"/>
  <c r="I147" i="6"/>
  <c r="M166" i="6"/>
  <c r="K166" i="6"/>
  <c r="I166" i="6"/>
  <c r="M308" i="6"/>
  <c r="K308" i="6"/>
  <c r="I308" i="6"/>
  <c r="M190" i="6"/>
  <c r="K190" i="6"/>
  <c r="I190" i="6"/>
  <c r="M125" i="6"/>
  <c r="K125" i="6"/>
  <c r="I125" i="6"/>
  <c r="M374" i="6"/>
  <c r="K374" i="6"/>
  <c r="I374" i="6"/>
  <c r="M137" i="6"/>
  <c r="K137" i="6"/>
  <c r="I137" i="6"/>
  <c r="M74" i="6"/>
  <c r="K74" i="6"/>
  <c r="I74" i="6"/>
  <c r="M279" i="6"/>
  <c r="K279" i="6"/>
  <c r="I279" i="6"/>
  <c r="M63" i="6"/>
  <c r="K63" i="6"/>
  <c r="I63" i="6"/>
  <c r="M6" i="6"/>
  <c r="K6" i="6"/>
  <c r="I6" i="6"/>
  <c r="M346" i="6"/>
  <c r="K346" i="6"/>
  <c r="I346" i="6"/>
  <c r="M62" i="6"/>
  <c r="K62" i="6"/>
  <c r="I62" i="6"/>
  <c r="M80" i="6"/>
  <c r="K80" i="6"/>
  <c r="I80" i="6"/>
  <c r="M216" i="6"/>
  <c r="K216" i="6"/>
  <c r="I216" i="6"/>
  <c r="M13" i="6"/>
  <c r="K13" i="6"/>
  <c r="I13" i="6"/>
  <c r="M297" i="6"/>
  <c r="K297" i="6"/>
  <c r="I297" i="6"/>
  <c r="M89" i="6"/>
  <c r="K89" i="6"/>
  <c r="I89" i="6"/>
  <c r="M301" i="6"/>
  <c r="K301" i="6"/>
  <c r="I301" i="6"/>
  <c r="M277" i="6"/>
  <c r="K277" i="6"/>
  <c r="I277" i="6"/>
  <c r="M373" i="6"/>
  <c r="K373" i="6"/>
  <c r="I373" i="6"/>
  <c r="M180" i="6"/>
  <c r="K180" i="6"/>
  <c r="I180" i="6"/>
  <c r="M231" i="6"/>
  <c r="K231" i="6"/>
  <c r="I231" i="6"/>
  <c r="M47" i="6"/>
  <c r="K47" i="6"/>
  <c r="I47" i="6"/>
  <c r="M28" i="6"/>
  <c r="K28" i="6"/>
  <c r="I28" i="6"/>
  <c r="M372" i="6"/>
  <c r="K372" i="6"/>
  <c r="I372" i="6"/>
  <c r="M179" i="6"/>
  <c r="K179" i="6"/>
  <c r="I179" i="6"/>
  <c r="M118" i="6"/>
  <c r="K118" i="6"/>
  <c r="I118" i="6"/>
  <c r="M112" i="6"/>
  <c r="K112" i="6"/>
  <c r="I112" i="6"/>
  <c r="M313" i="6"/>
  <c r="K313" i="6"/>
  <c r="I313" i="6"/>
  <c r="M87" i="6"/>
  <c r="K87" i="6"/>
  <c r="I87" i="6"/>
  <c r="M43" i="6"/>
  <c r="K43" i="6"/>
  <c r="I43" i="6"/>
  <c r="M31" i="6"/>
  <c r="K31" i="6"/>
  <c r="I31" i="6"/>
  <c r="M247" i="6"/>
  <c r="K247" i="6"/>
  <c r="I247" i="6"/>
  <c r="M292" i="6"/>
  <c r="K292" i="6"/>
  <c r="I292" i="6"/>
  <c r="M146" i="6"/>
  <c r="K146" i="6"/>
  <c r="I146" i="6"/>
  <c r="M124" i="6"/>
  <c r="K124" i="6"/>
  <c r="I124" i="6"/>
  <c r="M12" i="6"/>
  <c r="K12" i="6"/>
  <c r="I12" i="6"/>
  <c r="M356" i="6"/>
  <c r="K356" i="6"/>
  <c r="I356" i="6"/>
  <c r="M257" i="6"/>
  <c r="K257" i="6"/>
  <c r="I257" i="6"/>
  <c r="M67" i="6"/>
  <c r="K67" i="6"/>
  <c r="I67" i="6"/>
  <c r="M355" i="6"/>
  <c r="K355" i="6"/>
  <c r="I355" i="6"/>
  <c r="M312" i="6"/>
  <c r="K312" i="6"/>
  <c r="I312" i="6"/>
  <c r="M362" i="6"/>
  <c r="K362" i="6"/>
  <c r="I362" i="6"/>
  <c r="M178" i="6"/>
  <c r="K178" i="6"/>
  <c r="I178" i="6"/>
  <c r="M205" i="6"/>
  <c r="K205" i="6"/>
  <c r="I205" i="6"/>
  <c r="M344" i="6"/>
  <c r="K344" i="6"/>
  <c r="I344" i="6"/>
  <c r="M276" i="6"/>
  <c r="K276" i="6"/>
  <c r="I276" i="6"/>
  <c r="M5" i="6"/>
  <c r="K5" i="6"/>
  <c r="I5" i="6"/>
  <c r="M145" i="6"/>
  <c r="K145" i="6"/>
  <c r="I145" i="6"/>
  <c r="M217" i="6"/>
  <c r="K217" i="6"/>
  <c r="I217" i="6"/>
  <c r="M11" i="6"/>
  <c r="K11" i="6"/>
  <c r="I11" i="6"/>
  <c r="M343" i="6"/>
  <c r="K343" i="6"/>
  <c r="I343" i="6"/>
  <c r="M160" i="6"/>
  <c r="K160" i="6"/>
  <c r="I160" i="6"/>
  <c r="M143" i="6"/>
  <c r="K143" i="6"/>
  <c r="I143" i="6"/>
  <c r="M27" i="6"/>
  <c r="K27" i="6"/>
  <c r="I27" i="6"/>
  <c r="M10" i="6"/>
  <c r="K10" i="6"/>
  <c r="I10" i="6"/>
  <c r="M354" i="6"/>
  <c r="K354" i="6"/>
  <c r="I354" i="6"/>
  <c r="M349" i="6"/>
  <c r="K349" i="6"/>
  <c r="I349" i="6"/>
  <c r="M50" i="6"/>
  <c r="K50" i="6"/>
  <c r="I50" i="6"/>
  <c r="M111" i="6"/>
  <c r="K111" i="6"/>
  <c r="I111" i="6"/>
  <c r="M332" i="6"/>
  <c r="K332" i="6"/>
  <c r="I332" i="6"/>
  <c r="M246" i="6"/>
  <c r="K246" i="6"/>
  <c r="I246" i="6"/>
  <c r="M368" i="6"/>
  <c r="K368" i="6"/>
  <c r="I368" i="6"/>
  <c r="M159" i="6"/>
  <c r="K159" i="6"/>
  <c r="I159" i="6"/>
  <c r="M197" i="6"/>
  <c r="K197" i="6"/>
  <c r="I197" i="6"/>
  <c r="M34" i="6"/>
  <c r="K34" i="6"/>
  <c r="I34" i="6"/>
  <c r="M49" i="6"/>
  <c r="K49" i="6"/>
  <c r="I49" i="6"/>
  <c r="M331" i="6"/>
  <c r="K331" i="6"/>
  <c r="I331" i="6"/>
  <c r="M173" i="6"/>
  <c r="K173" i="6"/>
  <c r="I173" i="6"/>
  <c r="M46" i="6"/>
  <c r="K46" i="6"/>
  <c r="I46" i="6"/>
  <c r="M348" i="6"/>
  <c r="K348" i="6"/>
  <c r="I348" i="6"/>
  <c r="M347" i="6"/>
  <c r="K347" i="6"/>
  <c r="I347" i="6"/>
  <c r="M249" i="6"/>
  <c r="K249" i="6"/>
  <c r="I249" i="6"/>
  <c r="M96" i="6"/>
  <c r="K96" i="6"/>
  <c r="I96" i="6"/>
  <c r="M177" i="6"/>
  <c r="K177" i="6"/>
  <c r="I177" i="6"/>
  <c r="M101" i="6"/>
  <c r="K101" i="6"/>
  <c r="I101" i="6"/>
  <c r="M284" i="6"/>
  <c r="K284" i="6"/>
  <c r="I284" i="6"/>
  <c r="M263" i="6"/>
  <c r="K263" i="6"/>
  <c r="I263" i="6"/>
  <c r="M158" i="6"/>
  <c r="K158" i="6"/>
  <c r="I158" i="6"/>
  <c r="M367" i="6"/>
  <c r="K367" i="6"/>
  <c r="I367" i="6"/>
  <c r="M300" i="6"/>
  <c r="K300" i="6"/>
  <c r="I300" i="6"/>
  <c r="M320" i="6"/>
  <c r="K320" i="6"/>
  <c r="I320" i="6"/>
  <c r="M283" i="6"/>
  <c r="K283" i="6"/>
  <c r="I283" i="6"/>
  <c r="M225" i="6"/>
  <c r="K225" i="6"/>
  <c r="I225" i="6"/>
  <c r="M136" i="6"/>
  <c r="K136" i="6"/>
  <c r="I136" i="6"/>
  <c r="M144" i="6"/>
  <c r="K144" i="6"/>
  <c r="I144" i="6"/>
  <c r="M224" i="6"/>
  <c r="K224" i="6"/>
  <c r="I224" i="6"/>
  <c r="M262" i="6"/>
  <c r="K262" i="6"/>
  <c r="I262" i="6"/>
  <c r="M340" i="6"/>
  <c r="K340" i="6"/>
  <c r="I340" i="6"/>
  <c r="M215" i="6"/>
  <c r="K215" i="6"/>
  <c r="I215" i="6"/>
  <c r="M227" i="6"/>
  <c r="K227" i="6"/>
  <c r="I227" i="6"/>
  <c r="M117" i="6"/>
  <c r="K117" i="6"/>
  <c r="I117" i="6"/>
  <c r="M9" i="6"/>
  <c r="K9" i="6"/>
  <c r="I9" i="6"/>
  <c r="M307" i="6"/>
  <c r="K307" i="6"/>
  <c r="I307" i="6"/>
  <c r="M73" i="6"/>
  <c r="K73" i="6"/>
  <c r="I73" i="6"/>
  <c r="M361" i="6"/>
  <c r="K361" i="6"/>
  <c r="I361" i="6"/>
  <c r="M345" i="6"/>
  <c r="K345" i="6"/>
  <c r="I345" i="6"/>
  <c r="M323" i="6"/>
  <c r="K323" i="6"/>
  <c r="I323" i="6"/>
  <c r="M18" i="6"/>
  <c r="K18" i="6"/>
  <c r="I18" i="6"/>
  <c r="M186" i="6"/>
  <c r="K186" i="6"/>
  <c r="I186" i="6"/>
  <c r="M123" i="6"/>
  <c r="K123" i="6"/>
  <c r="I123" i="6"/>
  <c r="M303" i="6"/>
  <c r="K303" i="6"/>
  <c r="I303" i="6"/>
  <c r="M61" i="6"/>
  <c r="K61" i="6"/>
  <c r="I61" i="6"/>
  <c r="M371" i="6"/>
  <c r="K371" i="6"/>
  <c r="I371" i="6"/>
  <c r="M135" i="6"/>
  <c r="K135" i="6"/>
  <c r="I135" i="6"/>
  <c r="M218" i="6"/>
  <c r="K218" i="6"/>
  <c r="I218" i="6"/>
  <c r="M134" i="6"/>
  <c r="K134" i="6"/>
  <c r="I134" i="6"/>
  <c r="M40" i="6"/>
  <c r="K40" i="6"/>
  <c r="I40" i="6"/>
  <c r="M201" i="6"/>
  <c r="K201" i="6"/>
  <c r="I201" i="6"/>
  <c r="M79" i="6"/>
  <c r="K79" i="6"/>
  <c r="I79" i="6"/>
  <c r="M223" i="6"/>
  <c r="K223" i="6"/>
  <c r="I223" i="6"/>
  <c r="M39" i="6"/>
  <c r="K39" i="6"/>
  <c r="I39" i="6"/>
  <c r="M245" i="6"/>
  <c r="K245" i="6"/>
  <c r="I245" i="6"/>
  <c r="M200" i="6"/>
  <c r="K200" i="6"/>
  <c r="I200" i="6"/>
  <c r="M33" i="6"/>
  <c r="K33" i="6"/>
  <c r="I33" i="6"/>
  <c r="M322" i="6"/>
  <c r="K322" i="6"/>
  <c r="I322" i="6"/>
  <c r="M275" i="6"/>
  <c r="K275" i="6"/>
  <c r="I275" i="6"/>
  <c r="M248" i="6"/>
  <c r="K248" i="6"/>
  <c r="I248" i="6"/>
  <c r="M304" i="6"/>
  <c r="K304" i="6"/>
  <c r="I304" i="6"/>
  <c r="M157" i="6"/>
  <c r="K157" i="6"/>
  <c r="I157" i="6"/>
  <c r="M32" i="6"/>
  <c r="K32" i="6"/>
  <c r="I32" i="6"/>
  <c r="M274" i="6"/>
  <c r="K274" i="6"/>
  <c r="I274" i="6"/>
  <c r="M142" i="6"/>
  <c r="K142" i="6"/>
  <c r="I142" i="6"/>
  <c r="M165" i="6"/>
  <c r="K165" i="6"/>
  <c r="I165" i="6"/>
  <c r="M370" i="6"/>
  <c r="K370" i="6"/>
  <c r="I370" i="6"/>
  <c r="M169" i="6"/>
  <c r="K169" i="6"/>
  <c r="I169" i="6"/>
  <c r="M360" i="6"/>
  <c r="K360" i="6"/>
  <c r="I360" i="6"/>
  <c r="M273" i="6"/>
  <c r="K273" i="6"/>
  <c r="I273" i="6"/>
  <c r="M366" i="6"/>
  <c r="K366" i="6"/>
  <c r="I366" i="6"/>
  <c r="M315" i="6"/>
  <c r="K315" i="6"/>
  <c r="I315" i="6"/>
  <c r="M86" i="6"/>
  <c r="K86" i="6"/>
  <c r="I86" i="6"/>
  <c r="M272" i="6"/>
  <c r="K272" i="6"/>
  <c r="I272" i="6"/>
  <c r="M365" i="6"/>
  <c r="K365" i="6"/>
  <c r="I365" i="6"/>
  <c r="M261" i="6"/>
  <c r="K261" i="6"/>
  <c r="I261" i="6"/>
  <c r="M282" i="6"/>
  <c r="K282" i="6"/>
  <c r="I282" i="6"/>
  <c r="M326" i="6"/>
  <c r="K326" i="6"/>
  <c r="I326" i="6"/>
  <c r="M141" i="6"/>
  <c r="K141" i="6"/>
  <c r="I141" i="6"/>
  <c r="M318" i="6"/>
  <c r="K318" i="6"/>
  <c r="I318" i="6"/>
  <c r="M168" i="6"/>
  <c r="K168" i="6"/>
  <c r="I168" i="6"/>
  <c r="M100" i="6"/>
  <c r="K100" i="6"/>
  <c r="I100" i="6"/>
  <c r="M8" i="6"/>
  <c r="K8" i="6"/>
  <c r="I8" i="6"/>
  <c r="M204" i="6"/>
  <c r="K204" i="6"/>
  <c r="I204" i="6"/>
  <c r="M30" i="6"/>
  <c r="K30" i="6"/>
  <c r="I30" i="6"/>
  <c r="M208" i="6"/>
  <c r="K208" i="6"/>
  <c r="I208" i="6"/>
  <c r="M342" i="6"/>
  <c r="K342" i="6"/>
  <c r="I342" i="6"/>
  <c r="M133" i="6"/>
  <c r="K133" i="6"/>
  <c r="I133" i="6"/>
  <c r="M352" i="6"/>
  <c r="K352" i="6"/>
  <c r="I352" i="6"/>
  <c r="M132" i="6"/>
  <c r="K132" i="6"/>
  <c r="I132" i="6"/>
  <c r="M271" i="6"/>
  <c r="K271" i="6"/>
  <c r="I271" i="6"/>
  <c r="M152" i="6"/>
  <c r="K152" i="6"/>
  <c r="I152" i="6"/>
  <c r="M185" i="6"/>
  <c r="K185" i="6"/>
  <c r="I185" i="6"/>
  <c r="M167" i="6"/>
  <c r="K167" i="6"/>
  <c r="I167" i="6"/>
  <c r="M4" i="6"/>
  <c r="K4" i="6"/>
  <c r="I4" i="6"/>
  <c r="M128" i="6"/>
  <c r="K128" i="6"/>
  <c r="I128" i="6"/>
  <c r="M222" i="6"/>
  <c r="K222" i="6"/>
  <c r="I222" i="6"/>
  <c r="M270" i="6"/>
  <c r="K270" i="6"/>
  <c r="I270" i="6"/>
  <c r="M339" i="6"/>
  <c r="K339" i="6"/>
  <c r="I339" i="6"/>
  <c r="M325" i="6"/>
  <c r="K325" i="6"/>
  <c r="I325" i="6"/>
  <c r="M54" i="6"/>
  <c r="K54" i="6"/>
  <c r="I54" i="6"/>
  <c r="M364" i="6"/>
  <c r="K364" i="6"/>
  <c r="I364" i="6"/>
  <c r="M116" i="6"/>
  <c r="K116" i="6"/>
  <c r="I116" i="6"/>
  <c r="M115" i="6"/>
  <c r="K115" i="6"/>
  <c r="I115" i="6"/>
  <c r="M60" i="6"/>
  <c r="K60" i="6"/>
  <c r="I60" i="6"/>
  <c r="M78" i="6"/>
  <c r="K78" i="6"/>
  <c r="I78" i="6"/>
  <c r="M299" i="6"/>
  <c r="K299" i="6"/>
  <c r="I299" i="6"/>
  <c r="M72" i="6"/>
  <c r="K72" i="6"/>
  <c r="I72" i="6"/>
  <c r="M95" i="6"/>
  <c r="K95" i="6"/>
  <c r="I95" i="6"/>
  <c r="M172" i="6"/>
  <c r="K172" i="6"/>
  <c r="I172" i="6"/>
  <c r="M77" i="6"/>
  <c r="K77" i="6"/>
  <c r="I77" i="6"/>
  <c r="M359" i="6"/>
  <c r="K359" i="6"/>
  <c r="I359" i="6"/>
  <c r="M306" i="6"/>
  <c r="K306" i="6"/>
  <c r="I306" i="6"/>
  <c r="M3" i="6"/>
  <c r="K3" i="6"/>
  <c r="I3" i="6"/>
  <c r="M164" i="6"/>
  <c r="K164" i="6"/>
  <c r="I164" i="6"/>
  <c r="M358" i="6"/>
  <c r="K358" i="6"/>
  <c r="I358" i="6"/>
  <c r="M330" i="6"/>
  <c r="K330" i="6"/>
  <c r="I330" i="6"/>
  <c r="M25" i="6"/>
  <c r="K25" i="6"/>
  <c r="I25" i="6"/>
  <c r="M94" i="6"/>
  <c r="K94" i="6"/>
  <c r="I94" i="6"/>
  <c r="M59" i="6"/>
  <c r="K59" i="6"/>
  <c r="I59" i="6"/>
  <c r="M357" i="6"/>
  <c r="K357" i="6"/>
  <c r="I357" i="6"/>
  <c r="M24" i="6"/>
  <c r="K24" i="6"/>
  <c r="I24" i="6"/>
  <c r="M338" i="6"/>
  <c r="K338" i="6"/>
  <c r="I338" i="6"/>
  <c r="M114" i="6"/>
  <c r="K114" i="6"/>
  <c r="I114" i="6"/>
  <c r="M351" i="6"/>
  <c r="K351" i="6"/>
  <c r="I351" i="6"/>
  <c r="M240" i="6"/>
  <c r="K240" i="6"/>
  <c r="I240" i="6"/>
  <c r="M108" i="6"/>
  <c r="K108" i="6"/>
  <c r="I108" i="6"/>
  <c r="M269" i="6"/>
  <c r="K269" i="6"/>
  <c r="I269" i="6"/>
  <c r="M226" i="6"/>
  <c r="K226" i="6"/>
  <c r="I226" i="6"/>
  <c r="M337" i="6"/>
  <c r="K337" i="6"/>
  <c r="I337" i="6"/>
  <c r="M26" i="6"/>
  <c r="K26" i="6"/>
  <c r="I26" i="6"/>
  <c r="M329" i="6"/>
  <c r="K329" i="6"/>
  <c r="I329" i="6"/>
  <c r="M122" i="6"/>
  <c r="K122" i="6"/>
  <c r="I122" i="6"/>
  <c r="M66" i="6"/>
  <c r="K66" i="6"/>
  <c r="I66" i="6"/>
  <c r="M151" i="6"/>
  <c r="K151" i="6"/>
  <c r="I151" i="6"/>
  <c r="M336" i="6"/>
  <c r="K336" i="6"/>
  <c r="I336" i="6"/>
  <c r="M107" i="6"/>
  <c r="K107" i="6"/>
  <c r="I107" i="6"/>
  <c r="M82" i="6"/>
  <c r="K82" i="6"/>
  <c r="I82" i="6"/>
  <c r="M350" i="6"/>
  <c r="K350" i="6"/>
  <c r="I350" i="6"/>
  <c r="M268" i="6"/>
  <c r="K268" i="6"/>
  <c r="I268" i="6"/>
  <c r="M71" i="6"/>
  <c r="K71" i="6"/>
  <c r="I71" i="6"/>
  <c r="M321" i="6"/>
  <c r="K321" i="6"/>
  <c r="I321" i="6"/>
  <c r="M29" i="6"/>
  <c r="K29" i="6"/>
  <c r="I29" i="6"/>
  <c r="M99" i="6"/>
  <c r="K99" i="6"/>
  <c r="I99" i="6"/>
  <c r="M56" i="6"/>
  <c r="K56" i="6"/>
  <c r="I56" i="6"/>
  <c r="M341" i="6"/>
  <c r="K341" i="6"/>
  <c r="I341" i="6"/>
  <c r="M256" i="6"/>
  <c r="K256" i="6"/>
  <c r="I256" i="6"/>
  <c r="M255" i="6"/>
  <c r="K255" i="6"/>
  <c r="I255" i="6"/>
  <c r="M53" i="6"/>
  <c r="K53" i="6"/>
  <c r="I53" i="6"/>
  <c r="M311" i="6"/>
  <c r="K311" i="6"/>
  <c r="I311" i="6"/>
  <c r="M214" i="6"/>
  <c r="K214" i="6"/>
  <c r="I214" i="6"/>
  <c r="M106" i="6"/>
  <c r="K106" i="6"/>
  <c r="I106" i="6"/>
  <c r="M42" i="6"/>
  <c r="K42" i="6"/>
  <c r="I42" i="6"/>
  <c r="M38" i="6"/>
  <c r="K38" i="6"/>
  <c r="I38" i="6"/>
  <c r="M244" i="6"/>
  <c r="K244" i="6"/>
  <c r="I244" i="6"/>
  <c r="M21" i="6"/>
  <c r="K21" i="6"/>
  <c r="I21" i="6"/>
  <c r="M81" i="6"/>
  <c r="K81" i="6"/>
  <c r="I81" i="6"/>
  <c r="M70" i="6"/>
  <c r="K70" i="6"/>
  <c r="I70" i="6"/>
  <c r="M324" i="6"/>
  <c r="K324" i="6"/>
  <c r="I324" i="6"/>
  <c r="M230" i="6"/>
  <c r="K230" i="6"/>
  <c r="I230" i="6"/>
  <c r="M207" i="6"/>
  <c r="K207" i="6"/>
  <c r="I207" i="6"/>
  <c r="M23" i="6"/>
  <c r="K23" i="6"/>
  <c r="I23" i="6"/>
  <c r="M287" i="6"/>
  <c r="K287" i="6"/>
  <c r="I287" i="6"/>
  <c r="M41" i="6"/>
  <c r="K41" i="6"/>
  <c r="I41" i="6"/>
  <c r="M335" i="6"/>
  <c r="K335" i="6"/>
  <c r="I335" i="6"/>
  <c r="M221" i="6"/>
  <c r="K221" i="6"/>
  <c r="I221" i="6"/>
  <c r="M369" i="6"/>
  <c r="K369" i="6"/>
  <c r="I369" i="6"/>
  <c r="M239" i="6"/>
  <c r="K239" i="6"/>
  <c r="I239" i="6"/>
  <c r="M328" i="6"/>
  <c r="K328" i="6"/>
  <c r="I328" i="6"/>
  <c r="M238" i="6"/>
  <c r="K238" i="6"/>
  <c r="I238" i="6"/>
  <c r="M291" i="6"/>
  <c r="K291" i="6"/>
  <c r="I291" i="6"/>
  <c r="M105" i="6"/>
  <c r="K105" i="6"/>
  <c r="I105" i="6"/>
  <c r="M199" i="6"/>
  <c r="K199" i="6"/>
  <c r="I199" i="6"/>
  <c r="M281" i="6"/>
  <c r="K281" i="6"/>
  <c r="I281" i="6"/>
  <c r="M20" i="6"/>
  <c r="K20" i="6"/>
  <c r="I20" i="6"/>
  <c r="M156" i="6"/>
  <c r="K156" i="6"/>
  <c r="I156" i="6"/>
  <c r="M150" i="6"/>
  <c r="K150" i="6"/>
  <c r="I150" i="6"/>
  <c r="M334" i="6"/>
  <c r="K334" i="6"/>
  <c r="I334" i="6"/>
  <c r="M69" i="6"/>
  <c r="K69" i="6"/>
  <c r="I69" i="6"/>
  <c r="M290" i="6"/>
  <c r="K290" i="6"/>
  <c r="I290" i="6"/>
  <c r="M104" i="6"/>
  <c r="K104" i="6"/>
  <c r="I104" i="6"/>
  <c r="M267" i="6"/>
  <c r="K267" i="6"/>
  <c r="I267" i="6"/>
  <c r="M298" i="6"/>
  <c r="K298" i="6"/>
  <c r="I298" i="6"/>
  <c r="M296" i="6"/>
  <c r="K296" i="6"/>
  <c r="I296" i="6"/>
  <c r="M37" i="6"/>
  <c r="K37" i="6"/>
  <c r="I37" i="6"/>
  <c r="M52" i="6"/>
  <c r="K52" i="6"/>
  <c r="I52" i="6"/>
  <c r="M131" i="6"/>
  <c r="K131" i="6"/>
  <c r="I131" i="6"/>
  <c r="M314" i="6"/>
  <c r="K314" i="6"/>
  <c r="I314" i="6"/>
  <c r="M121" i="6"/>
  <c r="K121" i="6"/>
  <c r="I121" i="6"/>
  <c r="M266" i="6"/>
  <c r="K266" i="6"/>
  <c r="I266" i="6"/>
  <c r="M237" i="6"/>
  <c r="K237" i="6"/>
  <c r="I237" i="6"/>
  <c r="M213" i="6"/>
  <c r="K213" i="6"/>
  <c r="I213" i="6"/>
  <c r="M253" i="6"/>
  <c r="K253" i="6"/>
  <c r="I253" i="6"/>
  <c r="M103" i="6"/>
  <c r="K103" i="6"/>
  <c r="I103" i="6"/>
  <c r="M212" i="6"/>
  <c r="K212" i="6"/>
  <c r="I212" i="6"/>
  <c r="M17" i="6"/>
  <c r="K17" i="6"/>
  <c r="I17" i="6"/>
  <c r="M93" i="6"/>
  <c r="K93" i="6"/>
  <c r="I93" i="6"/>
  <c r="M127" i="6"/>
  <c r="K127" i="6"/>
  <c r="I127" i="6"/>
  <c r="M85" i="6"/>
  <c r="K85" i="6"/>
  <c r="I85" i="6"/>
  <c r="M184" i="6"/>
  <c r="K184" i="6"/>
  <c r="I184" i="6"/>
  <c r="M243" i="6"/>
  <c r="K243" i="6"/>
  <c r="I243" i="6"/>
  <c r="M203" i="6"/>
  <c r="K203" i="6"/>
  <c r="I203" i="6"/>
  <c r="M120" i="6"/>
  <c r="K120" i="6"/>
  <c r="I120" i="6"/>
  <c r="M36" i="6"/>
  <c r="K36" i="6"/>
  <c r="I36" i="6"/>
  <c r="M113" i="6"/>
  <c r="K113" i="6"/>
  <c r="I113" i="6"/>
  <c r="M126" i="6"/>
  <c r="K126" i="6"/>
  <c r="I126" i="6"/>
  <c r="M119" i="6"/>
  <c r="K119" i="6"/>
  <c r="I119" i="6"/>
  <c r="M163" i="6"/>
  <c r="K163" i="6"/>
  <c r="I163" i="6"/>
  <c r="M176" i="6"/>
  <c r="K176" i="6"/>
  <c r="I176" i="6"/>
  <c r="M65" i="6"/>
  <c r="K65" i="6"/>
  <c r="I65" i="6"/>
  <c r="M286" i="6"/>
  <c r="K286" i="6"/>
  <c r="I286" i="6"/>
  <c r="M19" i="6"/>
  <c r="K19" i="6"/>
  <c r="I19" i="6"/>
  <c r="M76" i="6"/>
  <c r="K76" i="6"/>
  <c r="I76" i="6"/>
  <c r="M295" i="6"/>
  <c r="K295" i="6"/>
  <c r="I295" i="6"/>
  <c r="M58" i="6"/>
  <c r="K58" i="6"/>
  <c r="I58" i="6"/>
  <c r="M16" i="6"/>
  <c r="K16" i="6"/>
  <c r="I16" i="6"/>
  <c r="M189" i="6"/>
  <c r="K189" i="6"/>
  <c r="I189" i="6"/>
  <c r="M130" i="6"/>
  <c r="K130" i="6"/>
  <c r="I130" i="6"/>
  <c r="M280" i="6"/>
  <c r="K280" i="6"/>
  <c r="I280" i="6"/>
  <c r="M175" i="6"/>
  <c r="K175" i="6"/>
  <c r="I175" i="6"/>
  <c r="M48" i="6"/>
  <c r="K48" i="6"/>
  <c r="I48" i="6"/>
  <c r="M88" i="6"/>
  <c r="K88" i="6"/>
  <c r="I88" i="6"/>
  <c r="M149" i="6"/>
  <c r="K149" i="6"/>
  <c r="I149" i="6"/>
  <c r="M206" i="6"/>
  <c r="K206" i="6"/>
  <c r="I206" i="6"/>
  <c r="M15" i="6"/>
  <c r="K15" i="6"/>
  <c r="I15" i="6"/>
  <c r="M162" i="6"/>
  <c r="K162" i="6"/>
  <c r="I162" i="6"/>
  <c r="M98" i="6"/>
  <c r="K98" i="6"/>
  <c r="I98" i="6"/>
  <c r="M155" i="6"/>
  <c r="K155" i="6"/>
  <c r="I155" i="6"/>
  <c r="M92" i="6"/>
  <c r="K92" i="6"/>
  <c r="I92" i="6"/>
  <c r="M75" i="6"/>
  <c r="K75" i="6"/>
  <c r="I75" i="6"/>
  <c r="M285" i="6"/>
  <c r="K285" i="6"/>
  <c r="I285" i="6"/>
  <c r="M140" i="6"/>
  <c r="K140" i="6"/>
  <c r="I140" i="6"/>
  <c r="M234" i="6"/>
  <c r="K234" i="6"/>
  <c r="I234" i="6"/>
  <c r="M68" i="6"/>
  <c r="K68" i="6"/>
  <c r="I68" i="6"/>
  <c r="M14" i="6"/>
  <c r="K14" i="6"/>
  <c r="I14" i="6"/>
  <c r="M55" i="6"/>
  <c r="K55" i="6"/>
  <c r="I55" i="6"/>
  <c r="M148" i="6"/>
  <c r="K148" i="6"/>
  <c r="I148" i="6"/>
  <c r="M97" i="6"/>
  <c r="K97" i="6"/>
  <c r="I97" i="6"/>
  <c r="M171" i="6"/>
  <c r="K171" i="6"/>
  <c r="I171" i="6"/>
  <c r="M84" i="6"/>
  <c r="K84" i="6"/>
  <c r="I84" i="6"/>
  <c r="M91" i="6"/>
  <c r="K91" i="6"/>
  <c r="I91" i="6"/>
  <c r="M265" i="6"/>
  <c r="K265" i="6"/>
  <c r="I265" i="6"/>
  <c r="M196" i="6"/>
  <c r="K196" i="6"/>
  <c r="I196" i="6"/>
  <c r="M174" i="6"/>
  <c r="K174" i="6"/>
  <c r="I174" i="6"/>
  <c r="M198" i="6"/>
  <c r="K198" i="6"/>
  <c r="I198" i="6"/>
  <c r="M260" i="6"/>
  <c r="K260" i="6"/>
  <c r="I260" i="6"/>
  <c r="M45" i="6"/>
  <c r="K45" i="6"/>
  <c r="I45" i="6"/>
  <c r="M302" i="6"/>
  <c r="K302" i="6"/>
  <c r="I302" i="6"/>
  <c r="M7" i="6"/>
  <c r="K7" i="6"/>
  <c r="I7" i="6"/>
  <c r="M211" i="6"/>
  <c r="K211" i="6"/>
  <c r="I211" i="6"/>
  <c r="M220" i="6"/>
  <c r="K220" i="6"/>
  <c r="I220" i="6"/>
  <c r="M183" i="6"/>
  <c r="K183" i="6"/>
  <c r="I183" i="6"/>
  <c r="M51" i="6"/>
  <c r="K51" i="6"/>
  <c r="I51" i="6"/>
  <c r="M289" i="6"/>
  <c r="K289" i="6"/>
  <c r="I289" i="6"/>
  <c r="M327" i="6"/>
  <c r="K327" i="6"/>
  <c r="I327" i="6"/>
  <c r="M44" i="6"/>
  <c r="K44" i="6"/>
  <c r="I44" i="6"/>
  <c r="M182" i="6"/>
  <c r="K182" i="6"/>
  <c r="I182" i="6"/>
  <c r="M110" i="6"/>
  <c r="K110" i="6"/>
  <c r="I110" i="6"/>
  <c r="M236" i="6"/>
  <c r="K236" i="6"/>
  <c r="I236" i="6"/>
  <c r="M233" i="6"/>
  <c r="K233" i="6"/>
  <c r="I233" i="6"/>
  <c r="M254" i="6"/>
  <c r="K254" i="6"/>
  <c r="I254" i="6"/>
  <c r="M57" i="6"/>
  <c r="K57" i="6"/>
  <c r="I57" i="6"/>
  <c r="M139" i="6"/>
  <c r="K139" i="6"/>
  <c r="I139" i="6"/>
  <c r="M353" i="6"/>
  <c r="K353" i="6"/>
  <c r="I353" i="6"/>
  <c r="M109" i="6"/>
  <c r="K109" i="6"/>
  <c r="I109" i="6"/>
  <c r="M310" i="6"/>
  <c r="K310" i="6"/>
  <c r="I310" i="6"/>
  <c r="M317" i="6"/>
  <c r="K317" i="6"/>
  <c r="I317" i="6"/>
  <c r="M210" i="6"/>
  <c r="K210" i="6"/>
  <c r="I210" i="6"/>
  <c r="M363" i="6"/>
  <c r="K363" i="6"/>
  <c r="I363" i="6"/>
  <c r="M202" i="6"/>
  <c r="K202" i="6"/>
  <c r="I202" i="6"/>
  <c r="M259" i="6"/>
  <c r="K259" i="6"/>
  <c r="I259" i="6"/>
  <c r="M138" i="6"/>
  <c r="K138" i="6"/>
  <c r="I138" i="6"/>
  <c r="M219" i="6"/>
  <c r="K219" i="6"/>
  <c r="I219" i="6"/>
  <c r="M35" i="6"/>
  <c r="K35" i="6"/>
  <c r="I35" i="6"/>
  <c r="M195" i="6"/>
  <c r="K195" i="6"/>
  <c r="I195" i="6"/>
  <c r="M194" i="6"/>
  <c r="K194" i="6"/>
  <c r="I194" i="6"/>
  <c r="M264" i="6"/>
  <c r="K264" i="6"/>
  <c r="I264" i="6"/>
  <c r="M294" i="6"/>
  <c r="K294" i="6"/>
  <c r="I294" i="6"/>
  <c r="M154" i="6"/>
  <c r="K154" i="6"/>
  <c r="I154" i="6"/>
  <c r="M316" i="6"/>
  <c r="K316" i="6"/>
  <c r="I316" i="6"/>
  <c r="M90" i="6"/>
  <c r="K90" i="6"/>
  <c r="I90" i="6"/>
  <c r="M102" i="6"/>
  <c r="K102" i="6"/>
  <c r="I102" i="6"/>
  <c r="M193" i="6"/>
  <c r="K193" i="6"/>
  <c r="I193" i="6"/>
  <c r="M181" i="6"/>
  <c r="K181" i="6"/>
  <c r="I181" i="6"/>
  <c r="M229" i="6"/>
  <c r="K229" i="6"/>
  <c r="I229" i="6"/>
  <c r="M188" i="6"/>
  <c r="K188" i="6"/>
  <c r="I188" i="6"/>
  <c r="M209" i="6"/>
  <c r="K209" i="6"/>
  <c r="I209" i="6"/>
  <c r="M192" i="6"/>
  <c r="K192" i="6"/>
  <c r="I192" i="6"/>
  <c r="M319" i="6"/>
  <c r="K319" i="6"/>
  <c r="I319" i="6"/>
  <c r="M2" i="6"/>
  <c r="K2" i="6"/>
  <c r="I2" i="6"/>
  <c r="M252" i="6"/>
  <c r="K252" i="6"/>
  <c r="I252" i="6"/>
  <c r="M288" i="6"/>
  <c r="K288" i="6"/>
  <c r="I288" i="6"/>
  <c r="M251" i="6"/>
  <c r="K251" i="6"/>
  <c r="I251" i="6"/>
  <c r="M305" i="6"/>
  <c r="K305" i="6"/>
  <c r="I305" i="6"/>
  <c r="M293" i="6"/>
  <c r="K293" i="6"/>
  <c r="I293" i="6"/>
  <c r="M228" i="6"/>
  <c r="K228" i="6"/>
  <c r="I228" i="6"/>
  <c r="M309" i="6"/>
  <c r="K309" i="6"/>
  <c r="I309" i="6"/>
  <c r="M153" i="6"/>
  <c r="K153" i="6"/>
  <c r="I153" i="6"/>
  <c r="M170" i="6"/>
  <c r="K170" i="6"/>
  <c r="I170" i="6"/>
  <c r="D9" i="12" l="1"/>
  <c r="E9" i="12" s="1"/>
  <c r="C26" i="9"/>
  <c r="C27" i="9" s="1"/>
  <c r="C28" i="9" s="1"/>
  <c r="H13" i="10" l="1"/>
  <c r="D13" i="12" s="1"/>
  <c r="E13" i="12" s="1"/>
  <c r="D10" i="12"/>
  <c r="E10" i="12" s="1"/>
</calcChain>
</file>

<file path=xl/sharedStrings.xml><?xml version="1.0" encoding="utf-8"?>
<sst xmlns="http://schemas.openxmlformats.org/spreadsheetml/2006/main" count="774" uniqueCount="234">
  <si>
    <t>Facebook Impressions</t>
  </si>
  <si>
    <t>Facebook Clicks</t>
  </si>
  <si>
    <t>Facebook Cost</t>
  </si>
  <si>
    <t>Facebook CTR</t>
  </si>
  <si>
    <t>Facebook Conversions</t>
  </si>
  <si>
    <t>Facebook CVR</t>
  </si>
  <si>
    <t>Date</t>
  </si>
  <si>
    <t>Benchmark</t>
  </si>
  <si>
    <t>Content</t>
  </si>
  <si>
    <t>Objectives</t>
  </si>
  <si>
    <t>Metrics</t>
  </si>
  <si>
    <t xml:space="preserve">Conditions </t>
  </si>
  <si>
    <t>Click Through Rate</t>
  </si>
  <si>
    <t>Lead Source</t>
  </si>
  <si>
    <t>Sign-up Date</t>
  </si>
  <si>
    <t>Purch &lt;30d post-email</t>
  </si>
  <si>
    <t>Purch &lt;15d post-email</t>
  </si>
  <si>
    <t>Became Customer</t>
  </si>
  <si>
    <t>Date of 1st Purchase</t>
  </si>
  <si>
    <t>Transaction Time (days)</t>
  </si>
  <si>
    <t># Touch Pts to Purch</t>
  </si>
  <si>
    <t>Facebook</t>
  </si>
  <si>
    <t>Customer ID</t>
  </si>
  <si>
    <t>Counselling Session</t>
  </si>
  <si>
    <t>Purch &lt;30d post-session</t>
  </si>
  <si>
    <t>Sent Promo email</t>
  </si>
  <si>
    <t>Total Purch, net</t>
  </si>
  <si>
    <t>Sent E-book email</t>
  </si>
  <si>
    <t>Age</t>
  </si>
  <si>
    <t>Age Group</t>
  </si>
  <si>
    <t>18-25</t>
  </si>
  <si>
    <t>Likely</t>
  </si>
  <si>
    <t>Not likely</t>
  </si>
  <si>
    <t>Too expensive</t>
  </si>
  <si>
    <t>Very likely</t>
  </si>
  <si>
    <t>Never again</t>
  </si>
  <si>
    <t>Don’t need any more</t>
  </si>
  <si>
    <t>Not sure</t>
  </si>
  <si>
    <t>Other</t>
  </si>
  <si>
    <t>Didn't meet expectations</t>
  </si>
  <si>
    <t>Low quality</t>
  </si>
  <si>
    <t>26-30</t>
  </si>
  <si>
    <t>31-35</t>
  </si>
  <si>
    <t>36-40</t>
  </si>
  <si>
    <t>41-45</t>
  </si>
  <si>
    <t>Blog Post</t>
  </si>
  <si>
    <t>Web Search</t>
  </si>
  <si>
    <t>Online Advertisement</t>
  </si>
  <si>
    <t>Friend, Family, or Colleague</t>
  </si>
  <si>
    <t>How likely is it that you would recommend our services to a friend or colleague?</t>
  </si>
  <si>
    <t>How likely are you to book another session from us?</t>
  </si>
  <si>
    <t>If you are not likely to book another session, what's the main reason?</t>
  </si>
  <si>
    <t>How did you first hear about our counselling program ?</t>
  </si>
  <si>
    <t>CTR</t>
  </si>
  <si>
    <t>CPC</t>
  </si>
  <si>
    <t>Total Ad Spend</t>
  </si>
  <si>
    <t>Total Impressions</t>
  </si>
  <si>
    <t>Total Clicks</t>
  </si>
  <si>
    <t>Total Leads</t>
  </si>
  <si>
    <t>Overall Stats</t>
  </si>
  <si>
    <t>Monthly Stats</t>
  </si>
  <si>
    <t>CVR %</t>
  </si>
  <si>
    <t xml:space="preserve">Facebook Campaign </t>
  </si>
  <si>
    <t>ID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</si>
  <si>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</si>
  <si>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</si>
  <si>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</si>
  <si>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</si>
  <si>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</si>
  <si>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</si>
  <si>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</si>
  <si>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</si>
  <si>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</si>
  <si>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</si>
  <si>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</si>
  <si>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</si>
  <si>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</si>
  <si>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</si>
  <si>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</si>
  <si>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</si>
  <si>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</si>
  <si>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</si>
  <si>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</si>
  <si>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</si>
  <si>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</si>
  <si>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</si>
  <si>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</si>
  <si>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</si>
  <si>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</si>
  <si>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</si>
  <si>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</si>
  <si>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</si>
  <si>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</si>
  <si>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</si>
  <si>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</si>
  <si>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</si>
  <si>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</si>
  <si>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</si>
  <si>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</si>
  <si>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</si>
  <si>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</si>
  <si>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</si>
  <si>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</si>
  <si>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</si>
  <si>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</si>
  <si>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</si>
  <si>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</si>
  <si>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</si>
  <si>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</si>
  <si>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</si>
  <si>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</si>
  <si>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</si>
  <si>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</si>
  <si>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</si>
  <si>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</si>
  <si>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</si>
  <si>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</si>
  <si>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</si>
  <si>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</si>
  <si>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</si>
  <si>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</si>
  <si>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</si>
  <si>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</si>
  <si>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</si>
  <si>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</si>
  <si>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</si>
  <si>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</si>
  <si>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</si>
  <si>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</si>
  <si>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</si>
  <si>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</si>
  <si>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</si>
  <si>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</si>
  <si>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</si>
  <si>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</si>
  <si>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</si>
  <si>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</si>
  <si>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</si>
  <si>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</si>
  <si>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</si>
  <si>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</si>
  <si>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</si>
  <si>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</si>
  <si>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</si>
  <si>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</si>
  <si>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</si>
  <si>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</si>
  <si>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</si>
  <si>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</si>
  <si>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</si>
  <si>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</si>
  <si>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</si>
  <si>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</si>
  <si>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</si>
  <si>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FB_Jan22</t>
  </si>
  <si>
    <t>FB_Feb22</t>
  </si>
  <si>
    <t>FB_Mar22</t>
  </si>
  <si>
    <t>CTR %</t>
  </si>
  <si>
    <t>Cost-Per-Lead Calculation</t>
  </si>
  <si>
    <t xml:space="preserve">Customer Acquisition Cost </t>
  </si>
  <si>
    <t>Average Touch Points</t>
  </si>
  <si>
    <t>Lead Purchase CVR %</t>
  </si>
  <si>
    <t>Row Labels</t>
  </si>
  <si>
    <t>Grand Total</t>
  </si>
  <si>
    <t>Customer Segmentation</t>
  </si>
  <si>
    <t>Net Promoter Score</t>
  </si>
  <si>
    <t>Score</t>
  </si>
  <si>
    <t>Percentage</t>
  </si>
  <si>
    <t>Category</t>
  </si>
  <si>
    <t>Detractor</t>
  </si>
  <si>
    <t>Promotor</t>
  </si>
  <si>
    <t>Neutral</t>
  </si>
  <si>
    <t>NPS</t>
  </si>
  <si>
    <t>First touch point</t>
  </si>
  <si>
    <t>Percentage Distribution</t>
  </si>
  <si>
    <t>Count Distribution</t>
  </si>
  <si>
    <t>Likelihood on buying again ( Retention Rate)</t>
  </si>
  <si>
    <t>Likelihood</t>
  </si>
  <si>
    <t>Retention Rate</t>
  </si>
  <si>
    <t>Customer Lifetime Value</t>
  </si>
  <si>
    <t xml:space="preserve">Summary Report </t>
  </si>
  <si>
    <t>Click-Through-Rate (CTR)</t>
  </si>
  <si>
    <t>Cost-Per-Click (CPR)</t>
  </si>
  <si>
    <t>Cost Per Lead</t>
  </si>
  <si>
    <t>Customer Acquisition Cost</t>
  </si>
  <si>
    <t>Click-To-Lead Conversion Rate</t>
  </si>
  <si>
    <t>Lead-To-Customer Conversion Rate</t>
  </si>
  <si>
    <t>Target</t>
  </si>
  <si>
    <t>Change</t>
  </si>
  <si>
    <t>PPC Analysis</t>
  </si>
  <si>
    <t>Customre &amp; Survey Analysis Analysis</t>
  </si>
  <si>
    <t>Lead Data</t>
  </si>
  <si>
    <t>FB Ad Campaign Data</t>
  </si>
  <si>
    <t>Cost Per Click</t>
  </si>
  <si>
    <t>Lead Conversion Ratio</t>
  </si>
  <si>
    <t>Monthly Groups</t>
  </si>
  <si>
    <t>Lead CVR</t>
  </si>
  <si>
    <t>Lower</t>
  </si>
  <si>
    <t>Upper</t>
  </si>
  <si>
    <t>CTR : 2.19%</t>
  </si>
  <si>
    <t>CPC : 12.12</t>
  </si>
  <si>
    <t>Benchmark ( 5% Rule )</t>
  </si>
  <si>
    <t>Lead CVR : 7.87%</t>
  </si>
  <si>
    <t>To get more leads</t>
  </si>
  <si>
    <t>To minimise CPC</t>
  </si>
  <si>
    <t>Survey Data</t>
  </si>
  <si>
    <t>To minimise CAC</t>
  </si>
  <si>
    <t>To increase CLV</t>
  </si>
  <si>
    <t>Touch Point</t>
  </si>
  <si>
    <t>Net Promotion Score</t>
  </si>
  <si>
    <t>Promotion Values</t>
  </si>
  <si>
    <t>RR : 68.71 %</t>
  </si>
  <si>
    <t>Likelihood of buying again (RR)</t>
  </si>
  <si>
    <t>NPS : 69.85%</t>
  </si>
  <si>
    <t xml:space="preserve"> </t>
  </si>
  <si>
    <t>Facebook Ad Campaign Data : PPC Analysis</t>
  </si>
  <si>
    <t>Average CTR</t>
  </si>
  <si>
    <t>Average CPC</t>
  </si>
  <si>
    <t>Average Lead CVR %</t>
  </si>
  <si>
    <t>Budget (Assump.)</t>
  </si>
  <si>
    <t xml:space="preserve">Average CPC </t>
  </si>
  <si>
    <t>Total Customers Acquired</t>
  </si>
  <si>
    <t>Average Days to Purchase</t>
  </si>
  <si>
    <t>Total Revenue Generated</t>
  </si>
  <si>
    <t>Average Total Purchase</t>
  </si>
  <si>
    <t>Customer Analysis</t>
  </si>
  <si>
    <t>Survey Analysis</t>
  </si>
  <si>
    <t>Margin (Assumpt.)</t>
  </si>
  <si>
    <t>Average Gross profit</t>
  </si>
  <si>
    <t>Customer Retention Rate</t>
  </si>
  <si>
    <t>Average Discount rate</t>
  </si>
  <si>
    <t>Average CLV</t>
  </si>
  <si>
    <t>Average CLV net</t>
  </si>
  <si>
    <t>Average Cust Acq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</si>
</sst>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&quot;$&quot;#,##0.00"/>
    <numFmt numFmtId="165" formatCode="&quot;₹&quot;\ #,##0.00"/>
    <numFmt numFmtId="166" formatCode="0.0"/>
    <numFmt numFmtId="167" formatCode="0\ &quot;days&quot;"/>
    <numFmt numFmtId="168" formatCode="0.0%"/>
    <numFmt numFmtId="169" formatCode="&quot;$&quot;#,##0"/>
    <numFmt numFmtId="170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8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10" fontId="5" fillId="0" borderId="0" xfId="0" applyNumberFormat="1" applyFont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7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165" fontId="0" fillId="0" borderId="0" xfId="0" applyNumberFormat="1"/>
    <xf numFmtId="0" fontId="9" fillId="0" borderId="2" xfId="0" applyFont="1" applyBorder="1" applyAlignment="1">
      <alignment vertical="top"/>
    </xf>
    <xf numFmtId="165" fontId="0" fillId="0" borderId="2" xfId="0" applyNumberFormat="1" applyBorder="1"/>
    <xf numFmtId="3" fontId="0" fillId="0" borderId="2" xfId="0" applyNumberFormat="1" applyBorder="1"/>
    <xf numFmtId="1" fontId="0" fillId="0" borderId="2" xfId="0" applyNumberFormat="1" applyBorder="1"/>
    <xf numFmtId="10" fontId="0" fillId="0" borderId="2" xfId="0" applyNumberFormat="1" applyBorder="1"/>
    <xf numFmtId="17" fontId="9" fillId="0" borderId="2" xfId="0" applyNumberFormat="1" applyFont="1" applyBorder="1"/>
    <xf numFmtId="44" fontId="2" fillId="2" borderId="1" xfId="0" applyNumberFormat="1" applyFont="1" applyFill="1" applyBorder="1" applyAlignment="1">
      <alignment horizontal="center" wrapText="1"/>
    </xf>
    <xf numFmtId="44" fontId="0" fillId="0" borderId="0" xfId="0" applyNumberFormat="1"/>
    <xf numFmtId="0" fontId="9" fillId="0" borderId="0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 applyAlignment="1">
      <alignment horizontal="left"/>
    </xf>
    <xf numFmtId="0" fontId="3" fillId="0" borderId="2" xfId="0" applyFont="1" applyBorder="1"/>
    <xf numFmtId="0" fontId="3" fillId="0" borderId="0" xfId="0" applyFont="1"/>
    <xf numFmtId="0" fontId="0" fillId="6" borderId="2" xfId="0" applyFill="1" applyBorder="1"/>
    <xf numFmtId="169" fontId="3" fillId="0" borderId="0" xfId="0" applyNumberFormat="1" applyFont="1"/>
    <xf numFmtId="0" fontId="9" fillId="7" borderId="2" xfId="0" applyFont="1" applyFill="1" applyBorder="1" applyAlignment="1">
      <alignment vertical="top"/>
    </xf>
    <xf numFmtId="0" fontId="0" fillId="0" borderId="0" xfId="0" applyFill="1"/>
    <xf numFmtId="0" fontId="9" fillId="0" borderId="14" xfId="0" applyFont="1" applyBorder="1" applyAlignment="1">
      <alignment vertical="top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7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3" fontId="12" fillId="0" borderId="2" xfId="0" applyNumberFormat="1" applyFont="1" applyBorder="1"/>
    <xf numFmtId="165" fontId="5" fillId="0" borderId="0" xfId="0" applyNumberFormat="1" applyFont="1" applyAlignment="1">
      <alignment horizontal="center"/>
    </xf>
    <xf numFmtId="10" fontId="0" fillId="0" borderId="14" xfId="0" applyNumberFormat="1" applyBorder="1" applyAlignment="1">
      <alignment vertical="top"/>
    </xf>
    <xf numFmtId="165" fontId="0" fillId="7" borderId="2" xfId="0" applyNumberFormat="1" applyFill="1" applyBorder="1" applyAlignment="1">
      <alignment vertical="top"/>
    </xf>
    <xf numFmtId="10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0" fontId="0" fillId="7" borderId="2" xfId="0" applyNumberFormat="1" applyFill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70" fontId="0" fillId="0" borderId="2" xfId="0" applyNumberFormat="1" applyBorder="1" applyAlignment="1">
      <alignment vertical="top"/>
    </xf>
    <xf numFmtId="0" fontId="10" fillId="2" borderId="2" xfId="0" applyFont="1" applyFill="1" applyBorder="1" applyAlignment="1">
      <alignment vertical="top"/>
    </xf>
    <xf numFmtId="0" fontId="9" fillId="0" borderId="2" xfId="0" applyFont="1" applyBorder="1"/>
    <xf numFmtId="1" fontId="0" fillId="0" borderId="2" xfId="1" applyNumberFormat="1" applyFont="1" applyBorder="1"/>
    <xf numFmtId="167" fontId="0" fillId="0" borderId="2" xfId="0" applyNumberFormat="1" applyBorder="1"/>
    <xf numFmtId="166" fontId="0" fillId="0" borderId="2" xfId="1" applyNumberFormat="1" applyFont="1" applyBorder="1"/>
    <xf numFmtId="168" fontId="0" fillId="0" borderId="2" xfId="1" applyNumberFormat="1" applyFont="1" applyBorder="1"/>
    <xf numFmtId="165" fontId="0" fillId="0" borderId="18" xfId="0" applyNumberFormat="1" applyBorder="1"/>
    <xf numFmtId="9" fontId="11" fillId="0" borderId="14" xfId="0" applyNumberFormat="1" applyFont="1" applyBorder="1"/>
    <xf numFmtId="9" fontId="0" fillId="0" borderId="19" xfId="0" applyNumberFormat="1" applyFont="1" applyBorder="1"/>
    <xf numFmtId="165" fontId="0" fillId="0" borderId="14" xfId="0" applyNumberFormat="1" applyBorder="1"/>
    <xf numFmtId="165" fontId="3" fillId="0" borderId="2" xfId="0" applyNumberFormat="1" applyFont="1" applyBorder="1"/>
    <xf numFmtId="0" fontId="3" fillId="0" borderId="0" xfId="0" applyFont="1" applyBorder="1"/>
    <xf numFmtId="165" fontId="3" fillId="0" borderId="0" xfId="0" applyNumberFormat="1" applyFont="1" applyBorder="1"/>
    <xf numFmtId="0" fontId="0" fillId="0" borderId="2" xfId="0" pivotButton="1" applyBorder="1"/>
    <xf numFmtId="0" fontId="0" fillId="0" borderId="2" xfId="0" applyNumberFormat="1" applyBorder="1"/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10" fontId="0" fillId="8" borderId="14" xfId="0" applyNumberFormat="1" applyFill="1" applyBorder="1" applyAlignment="1">
      <alignment vertical="top"/>
    </xf>
    <xf numFmtId="165" fontId="0" fillId="8" borderId="2" xfId="0" applyNumberFormat="1" applyFill="1" applyBorder="1" applyAlignment="1">
      <alignment vertical="top"/>
    </xf>
    <xf numFmtId="10" fontId="0" fillId="8" borderId="2" xfId="0" applyNumberFormat="1" applyFill="1" applyBorder="1" applyAlignment="1">
      <alignment vertical="top"/>
    </xf>
    <xf numFmtId="0" fontId="0" fillId="8" borderId="2" xfId="0" applyFill="1" applyBorder="1" applyAlignment="1">
      <alignment vertical="top"/>
    </xf>
    <xf numFmtId="10" fontId="0" fillId="8" borderId="2" xfId="0" applyNumberFormat="1" applyFill="1" applyBorder="1"/>
  </cellXfs>
  <cellStyles count="2">
    <cellStyle name="Normal" xfId="0" builtinId="0"/>
    <cellStyle name="Percent" xfId="1" builtinId="5"/>
  </cellStyles>
  <dxfs count="2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[Historical-Analysis-Solution.xlsx]Customer-And-Survey-Analysis!PivotTable2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Age</a:t>
            </a:r>
            <a:r>
              <a:rPr lang="en-US" sz="1050" baseline="0"/>
              <a:t> Group </a:t>
            </a:r>
          </a:p>
          <a:p>
            <a:pPr>
              <a:defRPr/>
            </a:pPr>
            <a:r>
              <a:rPr lang="en-US" sz="1050" baseline="0"/>
              <a:t>Distribution</a:t>
            </a:r>
            <a:endParaRPr lang="en-US" sz="1050"/>
          </a:p>
        </c:rich>
      </c:tx>
      <c:layout>
        <c:manualLayout>
          <c:xMode val="edge"/>
          <c:yMode val="edge"/>
          <c:x val="0"/>
          <c:y val="0.79653721254997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591011938554703"/>
          <c:y val="0.12264688985798702"/>
          <c:w val="0.78737096734381562"/>
          <c:h val="0.82894859937756271"/>
        </c:manualLayout>
      </c:layout>
      <c:pieChart>
        <c:varyColors val="1"/>
        <c:ser>
          <c:idx val="0"/>
          <c:order val="0"/>
          <c:tx>
            <c:strRef>
              <c:f>'Customer-And-Survey-Analysis'!$C$20</c:f>
              <c:strCache>
                <c:ptCount val="1"/>
                <c:pt idx="0">
                  <c:v>Count Distribution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B-4FE4-9658-C594F87F93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B-4FE4-9658-C594F87F93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B-4FE4-9658-C594F87F93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B-4FE4-9658-C594F87F93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B-4FE4-9658-C594F87F93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'Customer-And-Survey-Analysis'!$B$21:$B$26</c:f>
              <c:strCache>
                <c:ptCount val="5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</c:strCache>
            </c:strRef>
          </c:cat>
          <c:val>
            <c:numRef>
              <c:f>'Customer-And-Survey-Analysis'!$C$21:$C$26</c:f>
              <c:numCache>
                <c:formatCode>General</c:formatCode>
                <c:ptCount val="5"/>
                <c:pt idx="0">
                  <c:v>58</c:v>
                </c:pt>
                <c:pt idx="1">
                  <c:v>17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0-45FE-A312-2307D7A227A5}"/>
            </c:ext>
          </c:extLst>
        </c:ser>
        <c:ser>
          <c:idx val="1"/>
          <c:order val="1"/>
          <c:tx>
            <c:strRef>
              <c:f>'Customer-And-Survey-Analysis'!$D$20</c:f>
              <c:strCache>
                <c:ptCount val="1"/>
                <c:pt idx="0">
                  <c:v>Percentage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6B-462B-871E-B4688368E9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6B-462B-871E-B4688368E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6B-462B-871E-B4688368E9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6B-462B-871E-B4688368E9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6B-462B-871E-B4688368E96D}"/>
              </c:ext>
            </c:extLst>
          </c:dPt>
          <c:cat>
            <c:strRef>
              <c:f>'Customer-And-Survey-Analysis'!$B$21:$B$26</c:f>
              <c:strCache>
                <c:ptCount val="5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</c:strCache>
            </c:strRef>
          </c:cat>
          <c:val>
            <c:numRef>
              <c:f>'Customer-And-Survey-Analysis'!$D$21:$D$26</c:f>
              <c:numCache>
                <c:formatCode>0.00%</c:formatCode>
                <c:ptCount val="5"/>
                <c:pt idx="0">
                  <c:v>0.52482560525235944</c:v>
                </c:pt>
                <c:pt idx="1">
                  <c:v>0.19573245794009028</c:v>
                </c:pt>
                <c:pt idx="2">
                  <c:v>0.1333606893721789</c:v>
                </c:pt>
                <c:pt idx="3">
                  <c:v>9.3557652851867054E-2</c:v>
                </c:pt>
                <c:pt idx="4">
                  <c:v>5.2523594583504307E-2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2B-4FE4-9658-C594F87F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[Historical-Analysis-Solution.xlsx]Customer-And-Survey-Analysis!PivotTable6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</a:t>
            </a:r>
            <a:r>
              <a:rPr lang="en-US" baseline="0"/>
              <a:t> Points</a:t>
            </a:r>
            <a:r>
              <a:rPr lang="en-US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'Customer-And-Survey-Analysis'!$C$50</c:f>
              <c:strCache>
                <c:ptCount val="1"/>
                <c:pt idx="0">
                  <c:v>Count Distribution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FC-44C4-9819-B367296C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FC-44C4-9819-B367296C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FC-44C4-9819-B367296CC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FC-44C4-9819-B367296CC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FC-44C4-9819-B367296CC9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'Customer-And-Survey-Analysis'!$B$51:$B$56</c:f>
              <c:strCache>
                <c:ptCount val="5"/>
                <c:pt idx="0">
                  <c:v>Blog Post</c:v>
                </c:pt>
                <c:pt idx="1">
                  <c:v>Friend, Family, or Colleague</c:v>
                </c:pt>
                <c:pt idx="2">
                  <c:v>Online Advertisement</c:v>
                </c:pt>
                <c:pt idx="3">
                  <c:v>Other</c:v>
                </c:pt>
                <c:pt idx="4">
                  <c:v>Web Search</c:v>
                </c:pt>
              </c:strCache>
            </c:strRef>
          </c:cat>
          <c:val>
            <c:numRef>
              <c:f>'Customer-And-Survey-Analysis'!$C$51:$C$56</c:f>
              <c:numCache>
                <c:formatCode>General</c:formatCode>
                <c:ptCount val="5"/>
                <c:pt idx="0">
                  <c:v>11</c:v>
                </c:pt>
                <c:pt idx="1">
                  <c:v>32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30A-A062-5E4A1BF50B6A}"/>
            </c:ext>
          </c:extLst>
        </c:ser>
        <c:ser>
          <c:idx val="1"/>
          <c:order val="1"/>
          <c:tx>
            <c:strRef>
              <c:f>'Customer-And-Survey-Analysis'!$D$50</c:f>
              <c:strCache>
                <c:ptCount val="1"/>
                <c:pt idx="0">
                  <c:v>Percentage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FC-44C4-9819-B367296C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FC-44C4-9819-B367296C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FC-44C4-9819-B367296CC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FC-44C4-9819-B367296CC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FC-44C4-9819-B367296CC98C}"/>
              </c:ext>
            </c:extLst>
          </c:dPt>
          <c:cat>
            <c:strRef>
              <c:f>'Customer-And-Survey-Analysis'!$B$51:$B$56</c:f>
              <c:strCache>
                <c:ptCount val="5"/>
                <c:pt idx="0">
                  <c:v>Blog Post</c:v>
                </c:pt>
                <c:pt idx="1">
                  <c:v>Friend, Family, or Colleague</c:v>
                </c:pt>
                <c:pt idx="2">
                  <c:v>Online Advertisement</c:v>
                </c:pt>
                <c:pt idx="3">
                  <c:v>Other</c:v>
                </c:pt>
                <c:pt idx="4">
                  <c:v>Web Search</c:v>
                </c:pt>
              </c:strCache>
            </c:strRef>
          </c:cat>
          <c:val>
            <c:numRef>
              <c:f>'Customer-And-Survey-Analysis'!$D$51:$D$56</c:f>
              <c:numCache>
                <c:formatCode>0.00%</c:formatCode>
                <c:ptCount val="5"/>
                <c:pt idx="0">
                  <c:v>0.11702127659574468</c:v>
                </c:pt>
                <c:pt idx="1">
                  <c:v>0.34042553191489361</c:v>
                </c:pt>
                <c:pt idx="2">
                  <c:v>0.14893617021276595</c:v>
                </c:pt>
                <c:pt idx="3">
                  <c:v>0.26595744680851063</c:v>
                </c:pt>
                <c:pt idx="4">
                  <c:v>0.1276595744680851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C-430A-A062-5E4A1BF5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17</xdr:row>
      <xdr:rowOff>47625</xdr:rowOff>
    </xdr:from>
    <xdr:to>
      <xdr:col>8</xdr:col>
      <xdr:colOff>457201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04D95-C4E9-4436-9410-995DAFD4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46</xdr:row>
      <xdr:rowOff>85725</xdr:rowOff>
    </xdr:from>
    <xdr:to>
      <xdr:col>8</xdr:col>
      <xdr:colOff>809625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F6CA8-EEF9-4093-89FC-3FDFA980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514350</xdr:colOff>
      <xdr:row>8</xdr:row>
      <xdr:rowOff>142875</xdr:rowOff>
    </xdr:from>
    <xdr:to>
      <xdr:col>11</xdr:col>
      <xdr:colOff>295275</xdr:colOff>
      <xdr:row>10</xdr:row>
      <xdr:rowOff>117912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6C135A-E148-419B-84AC-4CAE54B6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72575" y="1676400"/>
          <a:ext cx="3514725" cy="3560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upesh/Documents/Marketing%20Analytics/Course%201%20-%205%20Hours/Marketing+Analytics+Case+Study+(Solution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PC Data"/>
      <sheetName val="1.1 PPC Analyis"/>
      <sheetName val="Lead Data"/>
      <sheetName val="Survey Data"/>
      <sheetName val="1.2 Customer Analysis"/>
      <sheetName val="1.3 NPS"/>
      <sheetName val="1.4 Survey Analysis"/>
      <sheetName val="1.5 Ad Channel Data"/>
      <sheetName val="1.5 Projections"/>
      <sheetName val="Dashboard"/>
    </sheetNames>
    <sheetDataSet>
      <sheetData sheetId="0"/>
      <sheetData sheetId="1"/>
      <sheetData sheetId="2"/>
      <sheetData sheetId="3">
        <row r="5">
          <cell r="K5" t="str">
            <v>Became Customer</v>
          </cell>
          <cell r="M5" t="str">
            <v>Transaction Time (days)</v>
          </cell>
          <cell r="N5" t="str">
            <v>Total 1yr Purch, net</v>
          </cell>
          <cell r="O5" t="str">
            <v># Touch Pts to Purch</v>
          </cell>
        </row>
        <row r="6">
          <cell r="K6">
            <v>1</v>
          </cell>
          <cell r="M6">
            <v>23</v>
          </cell>
          <cell r="N6">
            <v>425</v>
          </cell>
          <cell r="O6">
            <v>1</v>
          </cell>
        </row>
        <row r="7">
          <cell r="K7">
            <v>1</v>
          </cell>
          <cell r="M7">
            <v>7</v>
          </cell>
          <cell r="N7">
            <v>424</v>
          </cell>
          <cell r="O7">
            <v>1</v>
          </cell>
        </row>
        <row r="8">
          <cell r="K8">
            <v>1</v>
          </cell>
          <cell r="M8">
            <v>23</v>
          </cell>
          <cell r="N8">
            <v>423</v>
          </cell>
          <cell r="O8">
            <v>1</v>
          </cell>
        </row>
        <row r="9">
          <cell r="K9">
            <v>1</v>
          </cell>
          <cell r="M9">
            <v>3</v>
          </cell>
          <cell r="N9">
            <v>422</v>
          </cell>
          <cell r="O9">
            <v>1</v>
          </cell>
        </row>
        <row r="10">
          <cell r="K10">
            <v>1</v>
          </cell>
          <cell r="M10">
            <v>18</v>
          </cell>
          <cell r="N10">
            <v>421</v>
          </cell>
          <cell r="O10">
            <v>1</v>
          </cell>
        </row>
        <row r="11">
          <cell r="K11">
            <v>1</v>
          </cell>
          <cell r="M11">
            <v>24</v>
          </cell>
          <cell r="N11">
            <v>420</v>
          </cell>
          <cell r="O11">
            <v>1</v>
          </cell>
        </row>
        <row r="12">
          <cell r="K12">
            <v>1</v>
          </cell>
          <cell r="M12">
            <v>22</v>
          </cell>
          <cell r="N12">
            <v>418</v>
          </cell>
          <cell r="O12">
            <v>1</v>
          </cell>
        </row>
        <row r="13">
          <cell r="K13">
            <v>1</v>
          </cell>
          <cell r="M13">
            <v>24</v>
          </cell>
          <cell r="N13">
            <v>418</v>
          </cell>
          <cell r="O13">
            <v>1</v>
          </cell>
        </row>
        <row r="14">
          <cell r="K14">
            <v>1</v>
          </cell>
          <cell r="M14">
            <v>23</v>
          </cell>
          <cell r="N14">
            <v>417</v>
          </cell>
          <cell r="O14">
            <v>1</v>
          </cell>
        </row>
        <row r="15">
          <cell r="K15">
            <v>1</v>
          </cell>
          <cell r="M15">
            <v>6</v>
          </cell>
          <cell r="N15">
            <v>417</v>
          </cell>
          <cell r="O15">
            <v>1</v>
          </cell>
        </row>
        <row r="16">
          <cell r="K16">
            <v>1</v>
          </cell>
          <cell r="M16">
            <v>20</v>
          </cell>
          <cell r="N16">
            <v>416</v>
          </cell>
          <cell r="O16">
            <v>1</v>
          </cell>
        </row>
        <row r="17">
          <cell r="K17">
            <v>1</v>
          </cell>
          <cell r="M17">
            <v>6</v>
          </cell>
          <cell r="N17">
            <v>416</v>
          </cell>
          <cell r="O17">
            <v>1</v>
          </cell>
        </row>
        <row r="18">
          <cell r="K18">
            <v>1</v>
          </cell>
          <cell r="M18">
            <v>23</v>
          </cell>
          <cell r="N18">
            <v>416</v>
          </cell>
          <cell r="O18">
            <v>1</v>
          </cell>
        </row>
        <row r="19">
          <cell r="K19">
            <v>1</v>
          </cell>
          <cell r="M19">
            <v>1</v>
          </cell>
          <cell r="N19">
            <v>414</v>
          </cell>
          <cell r="O19">
            <v>1</v>
          </cell>
        </row>
        <row r="20">
          <cell r="K20">
            <v>1</v>
          </cell>
          <cell r="M20">
            <v>21</v>
          </cell>
          <cell r="N20">
            <v>413</v>
          </cell>
          <cell r="O20">
            <v>1</v>
          </cell>
        </row>
        <row r="21">
          <cell r="K21">
            <v>1</v>
          </cell>
          <cell r="M21">
            <v>12</v>
          </cell>
          <cell r="N21">
            <v>411</v>
          </cell>
          <cell r="O21">
            <v>1</v>
          </cell>
        </row>
        <row r="22">
          <cell r="K22">
            <v>1</v>
          </cell>
          <cell r="M22">
            <v>24</v>
          </cell>
          <cell r="N22">
            <v>410</v>
          </cell>
          <cell r="O22">
            <v>1</v>
          </cell>
        </row>
        <row r="23">
          <cell r="K23">
            <v>1</v>
          </cell>
          <cell r="M23">
            <v>16</v>
          </cell>
          <cell r="N23">
            <v>410</v>
          </cell>
          <cell r="O23">
            <v>1</v>
          </cell>
        </row>
        <row r="24">
          <cell r="K24">
            <v>1</v>
          </cell>
          <cell r="M24">
            <v>18</v>
          </cell>
          <cell r="N24">
            <v>410</v>
          </cell>
          <cell r="O24">
            <v>1</v>
          </cell>
        </row>
        <row r="25">
          <cell r="K25">
            <v>1</v>
          </cell>
          <cell r="M25">
            <v>40</v>
          </cell>
          <cell r="N25">
            <v>410</v>
          </cell>
          <cell r="O25">
            <v>2</v>
          </cell>
        </row>
        <row r="26">
          <cell r="K26">
            <v>1</v>
          </cell>
          <cell r="M26">
            <v>8</v>
          </cell>
          <cell r="N26">
            <v>409</v>
          </cell>
          <cell r="O26">
            <v>1</v>
          </cell>
        </row>
        <row r="27">
          <cell r="K27">
            <v>1</v>
          </cell>
          <cell r="M27">
            <v>16</v>
          </cell>
          <cell r="N27">
            <v>409</v>
          </cell>
          <cell r="O27">
            <v>1</v>
          </cell>
        </row>
        <row r="28">
          <cell r="K28">
            <v>1</v>
          </cell>
          <cell r="M28">
            <v>18</v>
          </cell>
          <cell r="N28">
            <v>409</v>
          </cell>
          <cell r="O28">
            <v>1</v>
          </cell>
        </row>
        <row r="29">
          <cell r="K29">
            <v>1</v>
          </cell>
          <cell r="M29">
            <v>67</v>
          </cell>
          <cell r="N29">
            <v>409</v>
          </cell>
          <cell r="O29">
            <v>3</v>
          </cell>
        </row>
        <row r="30">
          <cell r="K30">
            <v>1</v>
          </cell>
          <cell r="M30">
            <v>19</v>
          </cell>
          <cell r="N30">
            <v>408</v>
          </cell>
          <cell r="O30">
            <v>1</v>
          </cell>
        </row>
        <row r="31">
          <cell r="K31">
            <v>1</v>
          </cell>
          <cell r="M31">
            <v>14</v>
          </cell>
          <cell r="N31">
            <v>407</v>
          </cell>
          <cell r="O31">
            <v>1</v>
          </cell>
        </row>
        <row r="32">
          <cell r="K32">
            <v>1</v>
          </cell>
          <cell r="M32">
            <v>16</v>
          </cell>
          <cell r="N32">
            <v>407</v>
          </cell>
          <cell r="O32">
            <v>1</v>
          </cell>
        </row>
        <row r="33">
          <cell r="K33">
            <v>1</v>
          </cell>
          <cell r="M33">
            <v>7</v>
          </cell>
          <cell r="N33">
            <v>406</v>
          </cell>
          <cell r="O33">
            <v>1</v>
          </cell>
        </row>
        <row r="34">
          <cell r="K34">
            <v>1</v>
          </cell>
          <cell r="M34">
            <v>8</v>
          </cell>
          <cell r="N34">
            <v>405</v>
          </cell>
          <cell r="O34">
            <v>1</v>
          </cell>
        </row>
        <row r="35">
          <cell r="K35">
            <v>1</v>
          </cell>
          <cell r="M35">
            <v>3</v>
          </cell>
          <cell r="N35">
            <v>401</v>
          </cell>
          <cell r="O35">
            <v>1</v>
          </cell>
        </row>
        <row r="36">
          <cell r="K36">
            <v>1</v>
          </cell>
          <cell r="M36">
            <v>13</v>
          </cell>
          <cell r="N36">
            <v>401</v>
          </cell>
          <cell r="O36">
            <v>1</v>
          </cell>
        </row>
        <row r="37">
          <cell r="K37">
            <v>1</v>
          </cell>
          <cell r="M37">
            <v>5</v>
          </cell>
          <cell r="N37">
            <v>400</v>
          </cell>
          <cell r="O37">
            <v>1</v>
          </cell>
        </row>
        <row r="38">
          <cell r="K38">
            <v>1</v>
          </cell>
          <cell r="M38">
            <v>3</v>
          </cell>
          <cell r="N38">
            <v>400</v>
          </cell>
          <cell r="O38">
            <v>1</v>
          </cell>
        </row>
        <row r="39">
          <cell r="K39">
            <v>1</v>
          </cell>
          <cell r="M39">
            <v>20</v>
          </cell>
          <cell r="N39">
            <v>400</v>
          </cell>
          <cell r="O39">
            <v>1</v>
          </cell>
        </row>
        <row r="40">
          <cell r="K40">
            <v>1</v>
          </cell>
          <cell r="M40">
            <v>6</v>
          </cell>
          <cell r="N40">
            <v>399</v>
          </cell>
          <cell r="O40">
            <v>1</v>
          </cell>
        </row>
        <row r="41">
          <cell r="K41">
            <v>1</v>
          </cell>
          <cell r="M41">
            <v>31</v>
          </cell>
          <cell r="N41">
            <v>399</v>
          </cell>
          <cell r="O41">
            <v>2</v>
          </cell>
        </row>
        <row r="42">
          <cell r="K42">
            <v>1</v>
          </cell>
          <cell r="M42">
            <v>20</v>
          </cell>
          <cell r="N42">
            <v>398</v>
          </cell>
          <cell r="O42">
            <v>1</v>
          </cell>
        </row>
        <row r="43">
          <cell r="K43">
            <v>1</v>
          </cell>
          <cell r="M43">
            <v>16</v>
          </cell>
          <cell r="N43">
            <v>396</v>
          </cell>
          <cell r="O43">
            <v>1</v>
          </cell>
        </row>
        <row r="44">
          <cell r="K44">
            <v>1</v>
          </cell>
          <cell r="M44">
            <v>20</v>
          </cell>
          <cell r="N44">
            <v>396</v>
          </cell>
          <cell r="O44">
            <v>1</v>
          </cell>
        </row>
        <row r="45">
          <cell r="K45">
            <v>1</v>
          </cell>
          <cell r="M45">
            <v>38</v>
          </cell>
          <cell r="N45">
            <v>393</v>
          </cell>
          <cell r="O45">
            <v>2</v>
          </cell>
        </row>
        <row r="46">
          <cell r="K46">
            <v>1</v>
          </cell>
          <cell r="M46">
            <v>34</v>
          </cell>
          <cell r="N46">
            <v>393</v>
          </cell>
          <cell r="O46">
            <v>2</v>
          </cell>
        </row>
        <row r="47">
          <cell r="K47">
            <v>1</v>
          </cell>
          <cell r="M47">
            <v>22</v>
          </cell>
          <cell r="N47">
            <v>393</v>
          </cell>
          <cell r="O47">
            <v>1</v>
          </cell>
        </row>
        <row r="48">
          <cell r="K48">
            <v>1</v>
          </cell>
          <cell r="M48">
            <v>54</v>
          </cell>
          <cell r="N48">
            <v>392</v>
          </cell>
          <cell r="O48">
            <v>2</v>
          </cell>
        </row>
        <row r="49">
          <cell r="K49">
            <v>1</v>
          </cell>
          <cell r="M49">
            <v>13</v>
          </cell>
          <cell r="N49">
            <v>392</v>
          </cell>
          <cell r="O49">
            <v>1</v>
          </cell>
        </row>
        <row r="50">
          <cell r="K50">
            <v>1</v>
          </cell>
          <cell r="M50">
            <v>6</v>
          </cell>
          <cell r="N50">
            <v>390</v>
          </cell>
          <cell r="O50">
            <v>1</v>
          </cell>
        </row>
        <row r="51">
          <cell r="K51">
            <v>1</v>
          </cell>
          <cell r="M51">
            <v>44</v>
          </cell>
          <cell r="N51">
            <v>390</v>
          </cell>
          <cell r="O51">
            <v>2</v>
          </cell>
        </row>
        <row r="52">
          <cell r="K52">
            <v>1</v>
          </cell>
          <cell r="M52">
            <v>23</v>
          </cell>
          <cell r="N52">
            <v>389</v>
          </cell>
          <cell r="O52">
            <v>1</v>
          </cell>
        </row>
        <row r="53">
          <cell r="K53">
            <v>1</v>
          </cell>
          <cell r="M53">
            <v>25</v>
          </cell>
          <cell r="N53">
            <v>389</v>
          </cell>
          <cell r="O53">
            <v>1</v>
          </cell>
        </row>
        <row r="54">
          <cell r="K54">
            <v>1</v>
          </cell>
          <cell r="M54">
            <v>51</v>
          </cell>
          <cell r="N54">
            <v>388</v>
          </cell>
          <cell r="O54">
            <v>2</v>
          </cell>
        </row>
        <row r="55">
          <cell r="K55">
            <v>1</v>
          </cell>
          <cell r="M55">
            <v>41</v>
          </cell>
          <cell r="N55">
            <v>388</v>
          </cell>
          <cell r="O55">
            <v>2</v>
          </cell>
        </row>
        <row r="56">
          <cell r="K56">
            <v>1</v>
          </cell>
          <cell r="M56">
            <v>44</v>
          </cell>
          <cell r="N56">
            <v>388</v>
          </cell>
          <cell r="O56">
            <v>2</v>
          </cell>
        </row>
        <row r="57">
          <cell r="K57">
            <v>1</v>
          </cell>
          <cell r="M57">
            <v>7</v>
          </cell>
          <cell r="N57">
            <v>387</v>
          </cell>
          <cell r="O57">
            <v>1</v>
          </cell>
        </row>
        <row r="58">
          <cell r="K58">
            <v>1</v>
          </cell>
          <cell r="M58">
            <v>8</v>
          </cell>
          <cell r="N58">
            <v>387</v>
          </cell>
          <cell r="O58">
            <v>1</v>
          </cell>
        </row>
        <row r="59">
          <cell r="K59">
            <v>1</v>
          </cell>
          <cell r="M59">
            <v>14</v>
          </cell>
          <cell r="N59">
            <v>386</v>
          </cell>
          <cell r="O59">
            <v>1</v>
          </cell>
        </row>
        <row r="60">
          <cell r="K60">
            <v>1</v>
          </cell>
          <cell r="M60">
            <v>9</v>
          </cell>
          <cell r="N60">
            <v>385</v>
          </cell>
          <cell r="O60">
            <v>1</v>
          </cell>
        </row>
        <row r="61">
          <cell r="K61">
            <v>1</v>
          </cell>
          <cell r="M61">
            <v>53</v>
          </cell>
          <cell r="N61">
            <v>385</v>
          </cell>
          <cell r="O61">
            <v>2</v>
          </cell>
        </row>
        <row r="62">
          <cell r="K62">
            <v>1</v>
          </cell>
          <cell r="M62">
            <v>9</v>
          </cell>
          <cell r="N62">
            <v>383</v>
          </cell>
          <cell r="O62">
            <v>1</v>
          </cell>
        </row>
        <row r="63">
          <cell r="K63">
            <v>1</v>
          </cell>
          <cell r="M63">
            <v>3</v>
          </cell>
          <cell r="N63">
            <v>383</v>
          </cell>
          <cell r="O63">
            <v>1</v>
          </cell>
        </row>
        <row r="64">
          <cell r="K64">
            <v>1</v>
          </cell>
          <cell r="M64">
            <v>24</v>
          </cell>
          <cell r="N64">
            <v>383</v>
          </cell>
          <cell r="O64">
            <v>1</v>
          </cell>
        </row>
        <row r="65">
          <cell r="K65">
            <v>1</v>
          </cell>
          <cell r="M65">
            <v>42</v>
          </cell>
          <cell r="N65">
            <v>383</v>
          </cell>
          <cell r="O65">
            <v>2</v>
          </cell>
        </row>
        <row r="66">
          <cell r="K66">
            <v>1</v>
          </cell>
          <cell r="M66">
            <v>10</v>
          </cell>
          <cell r="N66">
            <v>383</v>
          </cell>
          <cell r="O66">
            <v>1</v>
          </cell>
        </row>
        <row r="67">
          <cell r="K67">
            <v>1</v>
          </cell>
          <cell r="M67">
            <v>41</v>
          </cell>
          <cell r="N67">
            <v>383</v>
          </cell>
          <cell r="O67">
            <v>2</v>
          </cell>
        </row>
        <row r="68">
          <cell r="K68">
            <v>1</v>
          </cell>
          <cell r="M68">
            <v>1</v>
          </cell>
          <cell r="N68">
            <v>382</v>
          </cell>
          <cell r="O68">
            <v>1</v>
          </cell>
        </row>
        <row r="69">
          <cell r="K69">
            <v>1</v>
          </cell>
          <cell r="M69">
            <v>21</v>
          </cell>
          <cell r="N69">
            <v>382</v>
          </cell>
          <cell r="O69">
            <v>1</v>
          </cell>
        </row>
        <row r="70">
          <cell r="K70">
            <v>1</v>
          </cell>
          <cell r="M70">
            <v>18</v>
          </cell>
          <cell r="N70">
            <v>380</v>
          </cell>
          <cell r="O70">
            <v>1</v>
          </cell>
        </row>
        <row r="71">
          <cell r="K71">
            <v>1</v>
          </cell>
          <cell r="M71">
            <v>40</v>
          </cell>
          <cell r="N71">
            <v>380</v>
          </cell>
          <cell r="O71">
            <v>2</v>
          </cell>
        </row>
        <row r="72">
          <cell r="K72">
            <v>1</v>
          </cell>
          <cell r="M72">
            <v>15</v>
          </cell>
          <cell r="N72">
            <v>379</v>
          </cell>
          <cell r="O72">
            <v>1</v>
          </cell>
        </row>
        <row r="73">
          <cell r="K73">
            <v>1</v>
          </cell>
          <cell r="M73">
            <v>22</v>
          </cell>
          <cell r="N73">
            <v>378</v>
          </cell>
          <cell r="O73">
            <v>1</v>
          </cell>
        </row>
        <row r="74">
          <cell r="K74">
            <v>1</v>
          </cell>
          <cell r="M74">
            <v>7</v>
          </cell>
          <cell r="N74">
            <v>377</v>
          </cell>
          <cell r="O74">
            <v>1</v>
          </cell>
        </row>
        <row r="75">
          <cell r="K75">
            <v>1</v>
          </cell>
          <cell r="M75">
            <v>25</v>
          </cell>
          <cell r="N75">
            <v>377</v>
          </cell>
          <cell r="O75">
            <v>1</v>
          </cell>
        </row>
        <row r="76">
          <cell r="K76">
            <v>1</v>
          </cell>
          <cell r="M76">
            <v>21</v>
          </cell>
          <cell r="N76">
            <v>376</v>
          </cell>
          <cell r="O76">
            <v>1</v>
          </cell>
        </row>
        <row r="77">
          <cell r="K77">
            <v>1</v>
          </cell>
          <cell r="M77">
            <v>21</v>
          </cell>
          <cell r="N77">
            <v>376</v>
          </cell>
          <cell r="O77">
            <v>1</v>
          </cell>
        </row>
        <row r="78">
          <cell r="K78">
            <v>1</v>
          </cell>
          <cell r="M78">
            <v>20</v>
          </cell>
          <cell r="N78">
            <v>375</v>
          </cell>
          <cell r="O78">
            <v>1</v>
          </cell>
        </row>
        <row r="79">
          <cell r="K79">
            <v>1</v>
          </cell>
          <cell r="M79">
            <v>7</v>
          </cell>
          <cell r="N79">
            <v>374</v>
          </cell>
          <cell r="O79">
            <v>1</v>
          </cell>
        </row>
        <row r="80">
          <cell r="K80">
            <v>1</v>
          </cell>
          <cell r="M80">
            <v>15</v>
          </cell>
          <cell r="N80">
            <v>373</v>
          </cell>
          <cell r="O80">
            <v>1</v>
          </cell>
        </row>
        <row r="81">
          <cell r="K81">
            <v>1</v>
          </cell>
          <cell r="M81">
            <v>2</v>
          </cell>
          <cell r="N81">
            <v>373</v>
          </cell>
          <cell r="O81">
            <v>1</v>
          </cell>
        </row>
        <row r="82">
          <cell r="K82">
            <v>1</v>
          </cell>
          <cell r="M82">
            <v>42</v>
          </cell>
          <cell r="N82">
            <v>373</v>
          </cell>
          <cell r="O82">
            <v>2</v>
          </cell>
        </row>
        <row r="83">
          <cell r="K83">
            <v>1</v>
          </cell>
          <cell r="M83">
            <v>2</v>
          </cell>
          <cell r="N83">
            <v>373</v>
          </cell>
          <cell r="O83">
            <v>1</v>
          </cell>
        </row>
        <row r="84">
          <cell r="K84">
            <v>1</v>
          </cell>
          <cell r="M84">
            <v>25</v>
          </cell>
          <cell r="N84">
            <v>373</v>
          </cell>
          <cell r="O84">
            <v>1</v>
          </cell>
        </row>
        <row r="85">
          <cell r="K85">
            <v>1</v>
          </cell>
          <cell r="M85">
            <v>13</v>
          </cell>
          <cell r="N85">
            <v>372</v>
          </cell>
          <cell r="O85">
            <v>1</v>
          </cell>
        </row>
        <row r="86">
          <cell r="K86">
            <v>1</v>
          </cell>
          <cell r="M86">
            <v>1</v>
          </cell>
          <cell r="N86">
            <v>370</v>
          </cell>
          <cell r="O86">
            <v>1</v>
          </cell>
        </row>
        <row r="87">
          <cell r="K87">
            <v>1</v>
          </cell>
          <cell r="M87">
            <v>46</v>
          </cell>
          <cell r="N87">
            <v>370</v>
          </cell>
          <cell r="O87">
            <v>2</v>
          </cell>
        </row>
        <row r="88">
          <cell r="K88">
            <v>1</v>
          </cell>
          <cell r="M88">
            <v>51</v>
          </cell>
          <cell r="N88">
            <v>370</v>
          </cell>
          <cell r="O88">
            <v>2</v>
          </cell>
        </row>
        <row r="89">
          <cell r="K89">
            <v>1</v>
          </cell>
          <cell r="M89">
            <v>19</v>
          </cell>
          <cell r="N89">
            <v>369</v>
          </cell>
          <cell r="O89">
            <v>1</v>
          </cell>
        </row>
        <row r="90">
          <cell r="K90">
            <v>1</v>
          </cell>
          <cell r="M90">
            <v>49</v>
          </cell>
          <cell r="N90">
            <v>369</v>
          </cell>
          <cell r="O90">
            <v>2</v>
          </cell>
        </row>
        <row r="91">
          <cell r="K91">
            <v>1</v>
          </cell>
          <cell r="M91">
            <v>61</v>
          </cell>
          <cell r="N91">
            <v>368</v>
          </cell>
          <cell r="O91">
            <v>3</v>
          </cell>
        </row>
        <row r="92">
          <cell r="K92">
            <v>1</v>
          </cell>
          <cell r="M92">
            <v>12</v>
          </cell>
          <cell r="N92">
            <v>367</v>
          </cell>
          <cell r="O92">
            <v>1</v>
          </cell>
        </row>
        <row r="93">
          <cell r="K93">
            <v>1</v>
          </cell>
          <cell r="M93">
            <v>2</v>
          </cell>
          <cell r="N93">
            <v>365</v>
          </cell>
          <cell r="O93">
            <v>1</v>
          </cell>
        </row>
        <row r="94">
          <cell r="K94">
            <v>1</v>
          </cell>
          <cell r="M94">
            <v>41</v>
          </cell>
          <cell r="N94">
            <v>363</v>
          </cell>
          <cell r="O94">
            <v>2</v>
          </cell>
        </row>
        <row r="95">
          <cell r="K95">
            <v>1</v>
          </cell>
          <cell r="M95">
            <v>2</v>
          </cell>
          <cell r="N95">
            <v>363</v>
          </cell>
          <cell r="O95">
            <v>1</v>
          </cell>
        </row>
        <row r="96">
          <cell r="K96">
            <v>1</v>
          </cell>
          <cell r="M96">
            <v>4</v>
          </cell>
          <cell r="N96">
            <v>363</v>
          </cell>
          <cell r="O96">
            <v>1</v>
          </cell>
        </row>
        <row r="97">
          <cell r="K97">
            <v>1</v>
          </cell>
          <cell r="M97">
            <v>2</v>
          </cell>
          <cell r="N97">
            <v>363</v>
          </cell>
          <cell r="O97">
            <v>1</v>
          </cell>
        </row>
        <row r="98">
          <cell r="K98">
            <v>1</v>
          </cell>
          <cell r="M98">
            <v>43</v>
          </cell>
          <cell r="N98">
            <v>363</v>
          </cell>
          <cell r="O98">
            <v>2</v>
          </cell>
        </row>
        <row r="99">
          <cell r="K99">
            <v>1</v>
          </cell>
          <cell r="M99">
            <v>11</v>
          </cell>
          <cell r="N99">
            <v>360</v>
          </cell>
          <cell r="O99">
            <v>1</v>
          </cell>
        </row>
        <row r="100">
          <cell r="K100">
            <v>1</v>
          </cell>
          <cell r="M100">
            <v>21</v>
          </cell>
          <cell r="N100">
            <v>359</v>
          </cell>
          <cell r="O100">
            <v>1</v>
          </cell>
        </row>
        <row r="101">
          <cell r="K101">
            <v>1</v>
          </cell>
          <cell r="M101">
            <v>5</v>
          </cell>
          <cell r="N101">
            <v>359</v>
          </cell>
          <cell r="O101">
            <v>1</v>
          </cell>
        </row>
        <row r="102">
          <cell r="K102">
            <v>1</v>
          </cell>
          <cell r="M102">
            <v>21</v>
          </cell>
          <cell r="N102">
            <v>359</v>
          </cell>
          <cell r="O102">
            <v>1</v>
          </cell>
        </row>
        <row r="103">
          <cell r="K103">
            <v>1</v>
          </cell>
          <cell r="M103">
            <v>4</v>
          </cell>
          <cell r="N103">
            <v>359</v>
          </cell>
          <cell r="O103">
            <v>1</v>
          </cell>
        </row>
        <row r="104">
          <cell r="K104">
            <v>1</v>
          </cell>
          <cell r="M104">
            <v>52</v>
          </cell>
          <cell r="N104">
            <v>359</v>
          </cell>
          <cell r="O104">
            <v>2</v>
          </cell>
        </row>
        <row r="105">
          <cell r="K105">
            <v>1</v>
          </cell>
          <cell r="M105">
            <v>52</v>
          </cell>
          <cell r="N105">
            <v>359</v>
          </cell>
          <cell r="O105">
            <v>2</v>
          </cell>
        </row>
        <row r="106">
          <cell r="K106">
            <v>1</v>
          </cell>
          <cell r="M106">
            <v>24</v>
          </cell>
          <cell r="N106">
            <v>357</v>
          </cell>
          <cell r="O106">
            <v>1</v>
          </cell>
        </row>
        <row r="107">
          <cell r="K107">
            <v>1</v>
          </cell>
          <cell r="M107">
            <v>21</v>
          </cell>
          <cell r="N107">
            <v>356</v>
          </cell>
          <cell r="O107">
            <v>1</v>
          </cell>
        </row>
        <row r="108">
          <cell r="K108">
            <v>1</v>
          </cell>
          <cell r="M108">
            <v>19</v>
          </cell>
          <cell r="N108">
            <v>356</v>
          </cell>
          <cell r="O108">
            <v>1</v>
          </cell>
        </row>
        <row r="109">
          <cell r="K109">
            <v>1</v>
          </cell>
          <cell r="M109">
            <v>10</v>
          </cell>
          <cell r="N109">
            <v>355</v>
          </cell>
          <cell r="O109">
            <v>1</v>
          </cell>
        </row>
        <row r="110">
          <cell r="K110">
            <v>1</v>
          </cell>
          <cell r="M110">
            <v>40</v>
          </cell>
          <cell r="N110">
            <v>354</v>
          </cell>
          <cell r="O110">
            <v>2</v>
          </cell>
        </row>
        <row r="111">
          <cell r="K111">
            <v>1</v>
          </cell>
          <cell r="M111">
            <v>19</v>
          </cell>
          <cell r="N111">
            <v>353</v>
          </cell>
          <cell r="O111">
            <v>1</v>
          </cell>
        </row>
        <row r="112">
          <cell r="K112">
            <v>1</v>
          </cell>
          <cell r="M112">
            <v>33</v>
          </cell>
          <cell r="N112">
            <v>353</v>
          </cell>
          <cell r="O112">
            <v>2</v>
          </cell>
        </row>
        <row r="113">
          <cell r="K113">
            <v>1</v>
          </cell>
          <cell r="M113">
            <v>55</v>
          </cell>
          <cell r="N113">
            <v>352</v>
          </cell>
          <cell r="O113">
            <v>2</v>
          </cell>
        </row>
        <row r="114">
          <cell r="K114">
            <v>1</v>
          </cell>
          <cell r="M114">
            <v>25</v>
          </cell>
          <cell r="N114">
            <v>350</v>
          </cell>
          <cell r="O114">
            <v>1</v>
          </cell>
        </row>
        <row r="115">
          <cell r="K115">
            <v>1</v>
          </cell>
          <cell r="M115">
            <v>54</v>
          </cell>
          <cell r="N115">
            <v>350</v>
          </cell>
          <cell r="O115">
            <v>2</v>
          </cell>
        </row>
        <row r="116">
          <cell r="K116">
            <v>1</v>
          </cell>
          <cell r="M116">
            <v>21</v>
          </cell>
          <cell r="N116">
            <v>350</v>
          </cell>
          <cell r="O116">
            <v>1</v>
          </cell>
        </row>
        <row r="117">
          <cell r="K117">
            <v>1</v>
          </cell>
          <cell r="M117">
            <v>3</v>
          </cell>
          <cell r="N117">
            <v>349</v>
          </cell>
          <cell r="O117">
            <v>1</v>
          </cell>
        </row>
        <row r="118">
          <cell r="K118">
            <v>1</v>
          </cell>
          <cell r="M118">
            <v>8</v>
          </cell>
          <cell r="N118">
            <v>347</v>
          </cell>
          <cell r="O118">
            <v>1</v>
          </cell>
        </row>
        <row r="119">
          <cell r="K119">
            <v>1</v>
          </cell>
          <cell r="M119">
            <v>5</v>
          </cell>
          <cell r="N119">
            <v>347</v>
          </cell>
          <cell r="O119">
            <v>1</v>
          </cell>
        </row>
        <row r="120">
          <cell r="K120">
            <v>1</v>
          </cell>
          <cell r="M120">
            <v>55</v>
          </cell>
          <cell r="N120">
            <v>347</v>
          </cell>
          <cell r="O120">
            <v>2</v>
          </cell>
        </row>
        <row r="121">
          <cell r="K121">
            <v>1</v>
          </cell>
          <cell r="M121">
            <v>36</v>
          </cell>
          <cell r="N121">
            <v>347</v>
          </cell>
          <cell r="O121">
            <v>2</v>
          </cell>
        </row>
        <row r="122">
          <cell r="K122">
            <v>1</v>
          </cell>
          <cell r="M122">
            <v>63</v>
          </cell>
          <cell r="N122">
            <v>347</v>
          </cell>
          <cell r="O122">
            <v>3</v>
          </cell>
        </row>
        <row r="123">
          <cell r="K123">
            <v>1</v>
          </cell>
          <cell r="M123">
            <v>15</v>
          </cell>
          <cell r="N123">
            <v>347</v>
          </cell>
          <cell r="O123">
            <v>1</v>
          </cell>
        </row>
        <row r="124">
          <cell r="K124">
            <v>1</v>
          </cell>
          <cell r="M124">
            <v>12</v>
          </cell>
          <cell r="N124">
            <v>346</v>
          </cell>
          <cell r="O124">
            <v>1</v>
          </cell>
        </row>
        <row r="125">
          <cell r="K125">
            <v>1</v>
          </cell>
          <cell r="M125">
            <v>17</v>
          </cell>
          <cell r="N125">
            <v>345</v>
          </cell>
          <cell r="O125">
            <v>1</v>
          </cell>
        </row>
        <row r="126">
          <cell r="K126">
            <v>1</v>
          </cell>
          <cell r="M126">
            <v>4</v>
          </cell>
          <cell r="N126">
            <v>344</v>
          </cell>
          <cell r="O126">
            <v>1</v>
          </cell>
        </row>
        <row r="127">
          <cell r="K127">
            <v>1</v>
          </cell>
          <cell r="M127">
            <v>46</v>
          </cell>
          <cell r="N127">
            <v>343</v>
          </cell>
          <cell r="O127">
            <v>2</v>
          </cell>
        </row>
        <row r="128">
          <cell r="K128">
            <v>1</v>
          </cell>
          <cell r="M128">
            <v>49</v>
          </cell>
          <cell r="N128">
            <v>343</v>
          </cell>
          <cell r="O128">
            <v>2</v>
          </cell>
        </row>
        <row r="129">
          <cell r="K129">
            <v>1</v>
          </cell>
          <cell r="M129">
            <v>37</v>
          </cell>
          <cell r="N129">
            <v>343</v>
          </cell>
          <cell r="O129">
            <v>2</v>
          </cell>
        </row>
        <row r="130">
          <cell r="K130">
            <v>1</v>
          </cell>
          <cell r="M130">
            <v>35</v>
          </cell>
          <cell r="N130">
            <v>343</v>
          </cell>
          <cell r="O130">
            <v>2</v>
          </cell>
        </row>
        <row r="131">
          <cell r="K131">
            <v>1</v>
          </cell>
          <cell r="M131">
            <v>8</v>
          </cell>
          <cell r="N131">
            <v>340</v>
          </cell>
          <cell r="O131">
            <v>1</v>
          </cell>
        </row>
        <row r="132">
          <cell r="K132">
            <v>1</v>
          </cell>
          <cell r="M132">
            <v>36</v>
          </cell>
          <cell r="N132">
            <v>338</v>
          </cell>
          <cell r="O132">
            <v>2</v>
          </cell>
        </row>
        <row r="133">
          <cell r="K133">
            <v>1</v>
          </cell>
          <cell r="M133">
            <v>72</v>
          </cell>
          <cell r="N133">
            <v>338</v>
          </cell>
          <cell r="O133">
            <v>3</v>
          </cell>
        </row>
        <row r="134">
          <cell r="K134">
            <v>1</v>
          </cell>
          <cell r="M134">
            <v>2</v>
          </cell>
          <cell r="N134">
            <v>337</v>
          </cell>
          <cell r="O134">
            <v>1</v>
          </cell>
        </row>
        <row r="135">
          <cell r="K135">
            <v>1</v>
          </cell>
          <cell r="M135">
            <v>8</v>
          </cell>
          <cell r="N135">
            <v>337</v>
          </cell>
          <cell r="O135">
            <v>1</v>
          </cell>
        </row>
        <row r="136">
          <cell r="K136">
            <v>1</v>
          </cell>
          <cell r="M136">
            <v>19</v>
          </cell>
          <cell r="N136">
            <v>336</v>
          </cell>
          <cell r="O136">
            <v>1</v>
          </cell>
        </row>
        <row r="137">
          <cell r="K137">
            <v>1</v>
          </cell>
          <cell r="M137">
            <v>25</v>
          </cell>
          <cell r="N137">
            <v>336</v>
          </cell>
          <cell r="O137">
            <v>1</v>
          </cell>
        </row>
        <row r="138">
          <cell r="K138">
            <v>1</v>
          </cell>
          <cell r="M138">
            <v>30</v>
          </cell>
          <cell r="N138">
            <v>336</v>
          </cell>
          <cell r="O138">
            <v>2</v>
          </cell>
        </row>
        <row r="139">
          <cell r="K139">
            <v>1</v>
          </cell>
          <cell r="M139">
            <v>11</v>
          </cell>
          <cell r="N139">
            <v>335</v>
          </cell>
          <cell r="O139">
            <v>1</v>
          </cell>
        </row>
        <row r="140">
          <cell r="K140">
            <v>1</v>
          </cell>
          <cell r="M140">
            <v>48</v>
          </cell>
          <cell r="N140">
            <v>335</v>
          </cell>
          <cell r="O140">
            <v>2</v>
          </cell>
        </row>
        <row r="141">
          <cell r="K141">
            <v>1</v>
          </cell>
          <cell r="M141">
            <v>66</v>
          </cell>
          <cell r="N141">
            <v>335</v>
          </cell>
          <cell r="O141">
            <v>3</v>
          </cell>
        </row>
        <row r="142">
          <cell r="K142">
            <v>1</v>
          </cell>
          <cell r="M142">
            <v>70</v>
          </cell>
          <cell r="N142">
            <v>335</v>
          </cell>
          <cell r="O142">
            <v>3</v>
          </cell>
        </row>
        <row r="143">
          <cell r="K143">
            <v>1</v>
          </cell>
          <cell r="M143">
            <v>55</v>
          </cell>
          <cell r="N143">
            <v>334</v>
          </cell>
          <cell r="O143">
            <v>2</v>
          </cell>
        </row>
        <row r="144">
          <cell r="K144">
            <v>1</v>
          </cell>
          <cell r="M144">
            <v>54</v>
          </cell>
          <cell r="N144">
            <v>334</v>
          </cell>
          <cell r="O144">
            <v>2</v>
          </cell>
        </row>
        <row r="145">
          <cell r="K145">
            <v>1</v>
          </cell>
          <cell r="M145">
            <v>12</v>
          </cell>
          <cell r="N145">
            <v>333</v>
          </cell>
          <cell r="O145">
            <v>1</v>
          </cell>
        </row>
        <row r="146">
          <cell r="K146">
            <v>1</v>
          </cell>
          <cell r="M146">
            <v>32</v>
          </cell>
          <cell r="N146">
            <v>333</v>
          </cell>
          <cell r="O146">
            <v>2</v>
          </cell>
        </row>
        <row r="147">
          <cell r="K147">
            <v>1</v>
          </cell>
          <cell r="M147">
            <v>62</v>
          </cell>
          <cell r="N147">
            <v>333</v>
          </cell>
          <cell r="O147">
            <v>3</v>
          </cell>
        </row>
        <row r="148">
          <cell r="K148">
            <v>1</v>
          </cell>
          <cell r="M148">
            <v>20</v>
          </cell>
          <cell r="N148">
            <v>333</v>
          </cell>
          <cell r="O148">
            <v>1</v>
          </cell>
        </row>
        <row r="149">
          <cell r="K149">
            <v>1</v>
          </cell>
          <cell r="M149">
            <v>20</v>
          </cell>
          <cell r="N149">
            <v>333</v>
          </cell>
          <cell r="O149">
            <v>1</v>
          </cell>
        </row>
        <row r="150">
          <cell r="K150">
            <v>1</v>
          </cell>
          <cell r="M150">
            <v>5</v>
          </cell>
          <cell r="N150">
            <v>333</v>
          </cell>
          <cell r="O150">
            <v>1</v>
          </cell>
        </row>
        <row r="151">
          <cell r="K151">
            <v>1</v>
          </cell>
          <cell r="M151">
            <v>19</v>
          </cell>
          <cell r="N151">
            <v>332</v>
          </cell>
          <cell r="O151">
            <v>1</v>
          </cell>
        </row>
        <row r="152">
          <cell r="K152">
            <v>1</v>
          </cell>
          <cell r="M152">
            <v>16</v>
          </cell>
          <cell r="N152">
            <v>332</v>
          </cell>
          <cell r="O152">
            <v>1</v>
          </cell>
        </row>
        <row r="153">
          <cell r="K153">
            <v>1</v>
          </cell>
          <cell r="M153">
            <v>14</v>
          </cell>
          <cell r="N153">
            <v>332</v>
          </cell>
          <cell r="O153">
            <v>1</v>
          </cell>
        </row>
        <row r="154">
          <cell r="K154">
            <v>1</v>
          </cell>
          <cell r="M154">
            <v>13</v>
          </cell>
          <cell r="N154">
            <v>330</v>
          </cell>
          <cell r="O154">
            <v>1</v>
          </cell>
        </row>
        <row r="155">
          <cell r="K155">
            <v>1</v>
          </cell>
          <cell r="M155">
            <v>46</v>
          </cell>
          <cell r="N155">
            <v>330</v>
          </cell>
          <cell r="O155">
            <v>2</v>
          </cell>
        </row>
        <row r="156">
          <cell r="K156">
            <v>1</v>
          </cell>
          <cell r="M156">
            <v>48</v>
          </cell>
          <cell r="N156">
            <v>329</v>
          </cell>
          <cell r="O156">
            <v>2</v>
          </cell>
        </row>
        <row r="157">
          <cell r="K157">
            <v>1</v>
          </cell>
          <cell r="M157">
            <v>1</v>
          </cell>
          <cell r="N157">
            <v>327</v>
          </cell>
          <cell r="O157">
            <v>1</v>
          </cell>
        </row>
        <row r="158">
          <cell r="K158">
            <v>1</v>
          </cell>
          <cell r="M158">
            <v>44</v>
          </cell>
          <cell r="N158">
            <v>326</v>
          </cell>
          <cell r="O158">
            <v>2</v>
          </cell>
        </row>
        <row r="159">
          <cell r="K159">
            <v>1</v>
          </cell>
          <cell r="M159">
            <v>18</v>
          </cell>
          <cell r="N159">
            <v>325</v>
          </cell>
          <cell r="O159">
            <v>1</v>
          </cell>
        </row>
        <row r="160">
          <cell r="K160">
            <v>1</v>
          </cell>
          <cell r="M160">
            <v>17</v>
          </cell>
          <cell r="N160">
            <v>325</v>
          </cell>
          <cell r="O160">
            <v>1</v>
          </cell>
        </row>
        <row r="161">
          <cell r="K161">
            <v>1</v>
          </cell>
          <cell r="M161">
            <v>12</v>
          </cell>
          <cell r="N161">
            <v>324</v>
          </cell>
          <cell r="O161">
            <v>1</v>
          </cell>
        </row>
        <row r="162">
          <cell r="K162">
            <v>1</v>
          </cell>
          <cell r="M162">
            <v>45</v>
          </cell>
          <cell r="N162">
            <v>324</v>
          </cell>
          <cell r="O162">
            <v>2</v>
          </cell>
        </row>
        <row r="163">
          <cell r="K163">
            <v>1</v>
          </cell>
          <cell r="M163">
            <v>34</v>
          </cell>
          <cell r="N163">
            <v>323</v>
          </cell>
          <cell r="O163">
            <v>2</v>
          </cell>
        </row>
        <row r="164">
          <cell r="K164">
            <v>1</v>
          </cell>
          <cell r="M164">
            <v>5</v>
          </cell>
          <cell r="N164">
            <v>323</v>
          </cell>
          <cell r="O164">
            <v>1</v>
          </cell>
        </row>
        <row r="165">
          <cell r="K165">
            <v>1</v>
          </cell>
          <cell r="M165">
            <v>1</v>
          </cell>
          <cell r="N165">
            <v>323</v>
          </cell>
          <cell r="O165">
            <v>1</v>
          </cell>
        </row>
        <row r="166">
          <cell r="K166">
            <v>1</v>
          </cell>
          <cell r="M166">
            <v>2</v>
          </cell>
          <cell r="N166">
            <v>322</v>
          </cell>
          <cell r="O166">
            <v>1</v>
          </cell>
        </row>
        <row r="167">
          <cell r="K167">
            <v>1</v>
          </cell>
          <cell r="M167">
            <v>4</v>
          </cell>
          <cell r="N167">
            <v>322</v>
          </cell>
          <cell r="O167">
            <v>1</v>
          </cell>
        </row>
        <row r="168">
          <cell r="K168">
            <v>1</v>
          </cell>
          <cell r="M168">
            <v>3</v>
          </cell>
          <cell r="N168">
            <v>320</v>
          </cell>
          <cell r="O168">
            <v>1</v>
          </cell>
        </row>
        <row r="169">
          <cell r="K169">
            <v>1</v>
          </cell>
          <cell r="M169">
            <v>38</v>
          </cell>
          <cell r="N169">
            <v>320</v>
          </cell>
          <cell r="O169">
            <v>2</v>
          </cell>
        </row>
        <row r="170">
          <cell r="K170">
            <v>1</v>
          </cell>
          <cell r="M170">
            <v>64</v>
          </cell>
          <cell r="N170">
            <v>308</v>
          </cell>
          <cell r="O170">
            <v>3</v>
          </cell>
        </row>
        <row r="171">
          <cell r="K171">
            <v>1</v>
          </cell>
          <cell r="M171">
            <v>2</v>
          </cell>
          <cell r="N171">
            <v>307</v>
          </cell>
          <cell r="O171">
            <v>1</v>
          </cell>
        </row>
        <row r="172">
          <cell r="K172">
            <v>1</v>
          </cell>
          <cell r="M172">
            <v>70</v>
          </cell>
          <cell r="N172">
            <v>307</v>
          </cell>
          <cell r="O172">
            <v>3</v>
          </cell>
        </row>
        <row r="173">
          <cell r="K173">
            <v>1</v>
          </cell>
          <cell r="M173">
            <v>18</v>
          </cell>
          <cell r="N173">
            <v>306</v>
          </cell>
          <cell r="O173">
            <v>1</v>
          </cell>
        </row>
        <row r="174">
          <cell r="K174">
            <v>1</v>
          </cell>
          <cell r="M174">
            <v>16</v>
          </cell>
          <cell r="N174">
            <v>303</v>
          </cell>
          <cell r="O174">
            <v>1</v>
          </cell>
        </row>
        <row r="175">
          <cell r="K175">
            <v>1</v>
          </cell>
          <cell r="M175">
            <v>23</v>
          </cell>
          <cell r="N175">
            <v>303</v>
          </cell>
          <cell r="O175">
            <v>1</v>
          </cell>
        </row>
        <row r="176">
          <cell r="K176">
            <v>1</v>
          </cell>
          <cell r="M176">
            <v>16</v>
          </cell>
          <cell r="N176">
            <v>302</v>
          </cell>
          <cell r="O176">
            <v>1</v>
          </cell>
        </row>
        <row r="177">
          <cell r="K177">
            <v>1</v>
          </cell>
          <cell r="M177">
            <v>63</v>
          </cell>
          <cell r="N177">
            <v>302</v>
          </cell>
          <cell r="O177">
            <v>3</v>
          </cell>
        </row>
        <row r="178">
          <cell r="K178">
            <v>1</v>
          </cell>
          <cell r="M178">
            <v>40</v>
          </cell>
          <cell r="N178">
            <v>300</v>
          </cell>
          <cell r="O178">
            <v>2</v>
          </cell>
        </row>
        <row r="179">
          <cell r="K179">
            <v>1</v>
          </cell>
          <cell r="M179">
            <v>62</v>
          </cell>
          <cell r="N179">
            <v>299</v>
          </cell>
          <cell r="O179">
            <v>3</v>
          </cell>
        </row>
        <row r="180">
          <cell r="K180">
            <v>1</v>
          </cell>
          <cell r="M180">
            <v>35</v>
          </cell>
          <cell r="N180">
            <v>298</v>
          </cell>
          <cell r="O180">
            <v>2</v>
          </cell>
        </row>
        <row r="181">
          <cell r="K181">
            <v>1</v>
          </cell>
          <cell r="M181">
            <v>52</v>
          </cell>
          <cell r="N181">
            <v>298</v>
          </cell>
          <cell r="O181">
            <v>2</v>
          </cell>
        </row>
        <row r="182">
          <cell r="K182">
            <v>1</v>
          </cell>
          <cell r="M182">
            <v>54</v>
          </cell>
          <cell r="N182">
            <v>298</v>
          </cell>
          <cell r="O182">
            <v>2</v>
          </cell>
        </row>
        <row r="183">
          <cell r="K183">
            <v>1</v>
          </cell>
          <cell r="M183">
            <v>70</v>
          </cell>
          <cell r="N183">
            <v>298</v>
          </cell>
          <cell r="O183">
            <v>3</v>
          </cell>
        </row>
        <row r="184">
          <cell r="K184">
            <v>1</v>
          </cell>
          <cell r="M184">
            <v>4</v>
          </cell>
          <cell r="N184">
            <v>297</v>
          </cell>
          <cell r="O184">
            <v>1</v>
          </cell>
        </row>
        <row r="185">
          <cell r="K185">
            <v>1</v>
          </cell>
          <cell r="M185">
            <v>17</v>
          </cell>
          <cell r="N185">
            <v>297</v>
          </cell>
          <cell r="O185">
            <v>1</v>
          </cell>
        </row>
        <row r="186">
          <cell r="K186">
            <v>1</v>
          </cell>
          <cell r="M186">
            <v>53</v>
          </cell>
          <cell r="N186">
            <v>297</v>
          </cell>
          <cell r="O186">
            <v>2</v>
          </cell>
        </row>
        <row r="187">
          <cell r="K187">
            <v>1</v>
          </cell>
          <cell r="M187">
            <v>3</v>
          </cell>
          <cell r="N187">
            <v>295</v>
          </cell>
          <cell r="O187">
            <v>1</v>
          </cell>
        </row>
        <row r="188">
          <cell r="K188">
            <v>1</v>
          </cell>
          <cell r="M188">
            <v>41</v>
          </cell>
          <cell r="N188">
            <v>295</v>
          </cell>
          <cell r="O188">
            <v>2</v>
          </cell>
        </row>
        <row r="189">
          <cell r="K189">
            <v>1</v>
          </cell>
          <cell r="M189">
            <v>12</v>
          </cell>
          <cell r="N189">
            <v>295</v>
          </cell>
          <cell r="O189">
            <v>1</v>
          </cell>
        </row>
        <row r="190">
          <cell r="K190">
            <v>1</v>
          </cell>
          <cell r="M190">
            <v>43</v>
          </cell>
          <cell r="N190">
            <v>294</v>
          </cell>
          <cell r="O190">
            <v>2</v>
          </cell>
        </row>
        <row r="191">
          <cell r="K191">
            <v>1</v>
          </cell>
          <cell r="M191">
            <v>20</v>
          </cell>
          <cell r="N191">
            <v>293</v>
          </cell>
          <cell r="O191">
            <v>1</v>
          </cell>
        </row>
        <row r="192">
          <cell r="K192">
            <v>1</v>
          </cell>
          <cell r="M192">
            <v>21</v>
          </cell>
          <cell r="N192">
            <v>292</v>
          </cell>
          <cell r="O192">
            <v>1</v>
          </cell>
        </row>
        <row r="193">
          <cell r="K193">
            <v>1</v>
          </cell>
          <cell r="M193">
            <v>30</v>
          </cell>
          <cell r="N193">
            <v>292</v>
          </cell>
          <cell r="O193">
            <v>2</v>
          </cell>
        </row>
        <row r="194">
          <cell r="K194">
            <v>1</v>
          </cell>
          <cell r="M194">
            <v>55</v>
          </cell>
          <cell r="N194">
            <v>291</v>
          </cell>
          <cell r="O194">
            <v>2</v>
          </cell>
        </row>
        <row r="195">
          <cell r="K195">
            <v>1</v>
          </cell>
          <cell r="M195">
            <v>65</v>
          </cell>
          <cell r="N195">
            <v>291</v>
          </cell>
          <cell r="O195">
            <v>3</v>
          </cell>
        </row>
        <row r="196">
          <cell r="K196">
            <v>1</v>
          </cell>
          <cell r="M196">
            <v>11</v>
          </cell>
          <cell r="N196">
            <v>290</v>
          </cell>
          <cell r="O196">
            <v>1</v>
          </cell>
        </row>
        <row r="197">
          <cell r="K197">
            <v>1</v>
          </cell>
          <cell r="M197">
            <v>62</v>
          </cell>
          <cell r="N197">
            <v>290</v>
          </cell>
          <cell r="O197">
            <v>3</v>
          </cell>
        </row>
        <row r="198">
          <cell r="K198">
            <v>1</v>
          </cell>
          <cell r="M198">
            <v>30</v>
          </cell>
          <cell r="N198">
            <v>289</v>
          </cell>
          <cell r="O198">
            <v>2</v>
          </cell>
        </row>
        <row r="199">
          <cell r="K199">
            <v>1</v>
          </cell>
          <cell r="M199">
            <v>62</v>
          </cell>
          <cell r="N199">
            <v>289</v>
          </cell>
          <cell r="O199">
            <v>3</v>
          </cell>
        </row>
        <row r="200">
          <cell r="K200">
            <v>1</v>
          </cell>
          <cell r="M200">
            <v>53</v>
          </cell>
          <cell r="N200">
            <v>288</v>
          </cell>
          <cell r="O200">
            <v>2</v>
          </cell>
        </row>
        <row r="201">
          <cell r="K201">
            <v>1</v>
          </cell>
          <cell r="M201">
            <v>52</v>
          </cell>
          <cell r="N201">
            <v>288</v>
          </cell>
          <cell r="O201">
            <v>2</v>
          </cell>
        </row>
        <row r="202">
          <cell r="K202">
            <v>1</v>
          </cell>
          <cell r="M202">
            <v>17</v>
          </cell>
          <cell r="N202">
            <v>287</v>
          </cell>
          <cell r="O202">
            <v>1</v>
          </cell>
        </row>
        <row r="203">
          <cell r="K203">
            <v>1</v>
          </cell>
          <cell r="M203">
            <v>3</v>
          </cell>
          <cell r="N203">
            <v>287</v>
          </cell>
          <cell r="O203">
            <v>1</v>
          </cell>
        </row>
        <row r="204">
          <cell r="K204">
            <v>1</v>
          </cell>
          <cell r="M204">
            <v>25</v>
          </cell>
          <cell r="N204">
            <v>287</v>
          </cell>
          <cell r="O204">
            <v>1</v>
          </cell>
        </row>
        <row r="205">
          <cell r="K205">
            <v>1</v>
          </cell>
          <cell r="M205">
            <v>6</v>
          </cell>
          <cell r="N205">
            <v>286</v>
          </cell>
          <cell r="O205">
            <v>1</v>
          </cell>
        </row>
        <row r="206">
          <cell r="K206">
            <v>1</v>
          </cell>
          <cell r="M206">
            <v>61</v>
          </cell>
          <cell r="N206">
            <v>286</v>
          </cell>
          <cell r="O206">
            <v>3</v>
          </cell>
        </row>
        <row r="207">
          <cell r="K207">
            <v>1</v>
          </cell>
          <cell r="M207">
            <v>20</v>
          </cell>
          <cell r="N207">
            <v>285</v>
          </cell>
          <cell r="O207">
            <v>1</v>
          </cell>
        </row>
        <row r="208">
          <cell r="K208">
            <v>1</v>
          </cell>
          <cell r="M208">
            <v>22</v>
          </cell>
          <cell r="N208">
            <v>285</v>
          </cell>
          <cell r="O208">
            <v>1</v>
          </cell>
        </row>
        <row r="209">
          <cell r="K209">
            <v>1</v>
          </cell>
          <cell r="M209">
            <v>71</v>
          </cell>
          <cell r="N209">
            <v>285</v>
          </cell>
          <cell r="O209">
            <v>3</v>
          </cell>
        </row>
        <row r="210">
          <cell r="K210">
            <v>1</v>
          </cell>
          <cell r="M210">
            <v>12</v>
          </cell>
          <cell r="N210">
            <v>283</v>
          </cell>
          <cell r="O210">
            <v>1</v>
          </cell>
        </row>
        <row r="211">
          <cell r="K211">
            <v>1</v>
          </cell>
          <cell r="M211">
            <v>15</v>
          </cell>
          <cell r="N211">
            <v>283</v>
          </cell>
          <cell r="O211">
            <v>1</v>
          </cell>
        </row>
        <row r="212">
          <cell r="K212">
            <v>1</v>
          </cell>
          <cell r="M212">
            <v>41</v>
          </cell>
          <cell r="N212">
            <v>283</v>
          </cell>
          <cell r="O212">
            <v>2</v>
          </cell>
        </row>
        <row r="213">
          <cell r="K213">
            <v>1</v>
          </cell>
          <cell r="M213">
            <v>34</v>
          </cell>
          <cell r="N213">
            <v>281</v>
          </cell>
          <cell r="O213">
            <v>2</v>
          </cell>
        </row>
        <row r="214">
          <cell r="K214">
            <v>1</v>
          </cell>
          <cell r="M214">
            <v>3</v>
          </cell>
          <cell r="N214">
            <v>281</v>
          </cell>
          <cell r="O214">
            <v>1</v>
          </cell>
        </row>
        <row r="215">
          <cell r="K215">
            <v>1</v>
          </cell>
          <cell r="M215">
            <v>75</v>
          </cell>
          <cell r="N215">
            <v>279</v>
          </cell>
          <cell r="O215">
            <v>3</v>
          </cell>
        </row>
        <row r="216">
          <cell r="K216">
            <v>1</v>
          </cell>
          <cell r="M216">
            <v>21</v>
          </cell>
          <cell r="N216">
            <v>278</v>
          </cell>
          <cell r="O216">
            <v>1</v>
          </cell>
        </row>
        <row r="217">
          <cell r="K217">
            <v>1</v>
          </cell>
          <cell r="M217">
            <v>1</v>
          </cell>
          <cell r="N217">
            <v>276</v>
          </cell>
          <cell r="O217">
            <v>1</v>
          </cell>
        </row>
        <row r="218">
          <cell r="K218">
            <v>1</v>
          </cell>
          <cell r="M218">
            <v>7</v>
          </cell>
          <cell r="N218">
            <v>276</v>
          </cell>
          <cell r="O218">
            <v>1</v>
          </cell>
        </row>
        <row r="219">
          <cell r="K219">
            <v>1</v>
          </cell>
          <cell r="M219">
            <v>24</v>
          </cell>
          <cell r="N219">
            <v>276</v>
          </cell>
          <cell r="O219">
            <v>1</v>
          </cell>
        </row>
        <row r="220">
          <cell r="K220">
            <v>1</v>
          </cell>
          <cell r="M220">
            <v>9</v>
          </cell>
          <cell r="N220">
            <v>276</v>
          </cell>
          <cell r="O220">
            <v>1</v>
          </cell>
        </row>
        <row r="221">
          <cell r="K221">
            <v>1</v>
          </cell>
          <cell r="M221">
            <v>54</v>
          </cell>
          <cell r="N221">
            <v>276</v>
          </cell>
          <cell r="O221">
            <v>2</v>
          </cell>
        </row>
        <row r="222">
          <cell r="K222">
            <v>1</v>
          </cell>
          <cell r="M222">
            <v>75</v>
          </cell>
          <cell r="N222">
            <v>276</v>
          </cell>
          <cell r="O222">
            <v>3</v>
          </cell>
        </row>
        <row r="223">
          <cell r="K223">
            <v>1</v>
          </cell>
          <cell r="M223">
            <v>11</v>
          </cell>
          <cell r="N223">
            <v>275</v>
          </cell>
          <cell r="O223">
            <v>1</v>
          </cell>
        </row>
        <row r="224">
          <cell r="K224">
            <v>1</v>
          </cell>
          <cell r="M224">
            <v>51</v>
          </cell>
          <cell r="N224">
            <v>275</v>
          </cell>
          <cell r="O224">
            <v>2</v>
          </cell>
        </row>
        <row r="225">
          <cell r="K225">
            <v>1</v>
          </cell>
          <cell r="M225">
            <v>17</v>
          </cell>
          <cell r="N225">
            <v>274</v>
          </cell>
          <cell r="O225">
            <v>1</v>
          </cell>
        </row>
        <row r="226">
          <cell r="K226">
            <v>1</v>
          </cell>
          <cell r="M226">
            <v>3</v>
          </cell>
          <cell r="N226">
            <v>271</v>
          </cell>
          <cell r="O226">
            <v>1</v>
          </cell>
        </row>
        <row r="227">
          <cell r="K227">
            <v>1</v>
          </cell>
          <cell r="M227">
            <v>4</v>
          </cell>
          <cell r="N227">
            <v>271</v>
          </cell>
          <cell r="O227">
            <v>1</v>
          </cell>
        </row>
        <row r="228">
          <cell r="K228">
            <v>1</v>
          </cell>
          <cell r="M228">
            <v>34</v>
          </cell>
          <cell r="N228">
            <v>271</v>
          </cell>
          <cell r="O228">
            <v>2</v>
          </cell>
        </row>
        <row r="229">
          <cell r="K229">
            <v>1</v>
          </cell>
          <cell r="M229">
            <v>75</v>
          </cell>
          <cell r="N229">
            <v>270</v>
          </cell>
          <cell r="O229">
            <v>3</v>
          </cell>
        </row>
        <row r="230">
          <cell r="K230">
            <v>1</v>
          </cell>
          <cell r="M230">
            <v>12</v>
          </cell>
          <cell r="N230">
            <v>269</v>
          </cell>
          <cell r="O230">
            <v>1</v>
          </cell>
        </row>
        <row r="231">
          <cell r="K231">
            <v>1</v>
          </cell>
          <cell r="M231">
            <v>15</v>
          </cell>
          <cell r="N231">
            <v>268</v>
          </cell>
          <cell r="O231">
            <v>1</v>
          </cell>
        </row>
        <row r="232">
          <cell r="K232">
            <v>1</v>
          </cell>
          <cell r="M232">
            <v>6</v>
          </cell>
          <cell r="N232">
            <v>268</v>
          </cell>
          <cell r="O232">
            <v>1</v>
          </cell>
        </row>
        <row r="233">
          <cell r="K233">
            <v>1</v>
          </cell>
          <cell r="M233">
            <v>4</v>
          </cell>
          <cell r="N233">
            <v>267</v>
          </cell>
          <cell r="O233">
            <v>1</v>
          </cell>
        </row>
        <row r="234">
          <cell r="K234">
            <v>1</v>
          </cell>
          <cell r="M234">
            <v>35</v>
          </cell>
          <cell r="N234">
            <v>267</v>
          </cell>
          <cell r="O234">
            <v>2</v>
          </cell>
        </row>
        <row r="235">
          <cell r="K235">
            <v>1</v>
          </cell>
          <cell r="M235">
            <v>7</v>
          </cell>
          <cell r="N235">
            <v>265</v>
          </cell>
          <cell r="O235">
            <v>1</v>
          </cell>
        </row>
        <row r="236">
          <cell r="K236">
            <v>1</v>
          </cell>
          <cell r="M236">
            <v>3</v>
          </cell>
          <cell r="N236">
            <v>265</v>
          </cell>
          <cell r="O236">
            <v>1</v>
          </cell>
        </row>
        <row r="237">
          <cell r="K237">
            <v>1</v>
          </cell>
          <cell r="M237">
            <v>18</v>
          </cell>
          <cell r="N237">
            <v>264</v>
          </cell>
          <cell r="O237">
            <v>1</v>
          </cell>
        </row>
        <row r="238">
          <cell r="K238">
            <v>1</v>
          </cell>
          <cell r="M238">
            <v>51</v>
          </cell>
          <cell r="N238">
            <v>264</v>
          </cell>
          <cell r="O238">
            <v>2</v>
          </cell>
        </row>
        <row r="239">
          <cell r="K239">
            <v>1</v>
          </cell>
          <cell r="M239">
            <v>51</v>
          </cell>
          <cell r="N239">
            <v>262</v>
          </cell>
          <cell r="O239">
            <v>2</v>
          </cell>
        </row>
        <row r="240">
          <cell r="K240">
            <v>1</v>
          </cell>
          <cell r="M240">
            <v>5</v>
          </cell>
          <cell r="N240">
            <v>261</v>
          </cell>
          <cell r="O240">
            <v>1</v>
          </cell>
        </row>
        <row r="241">
          <cell r="K241">
            <v>1</v>
          </cell>
          <cell r="M241">
            <v>53</v>
          </cell>
          <cell r="N241">
            <v>261</v>
          </cell>
          <cell r="O241">
            <v>2</v>
          </cell>
        </row>
        <row r="242">
          <cell r="K242">
            <v>1</v>
          </cell>
          <cell r="M242">
            <v>10</v>
          </cell>
          <cell r="N242">
            <v>260</v>
          </cell>
          <cell r="O242">
            <v>1</v>
          </cell>
        </row>
        <row r="243">
          <cell r="K243">
            <v>1</v>
          </cell>
          <cell r="M243">
            <v>31</v>
          </cell>
          <cell r="N243">
            <v>250</v>
          </cell>
          <cell r="O243">
            <v>2</v>
          </cell>
        </row>
        <row r="244">
          <cell r="K244">
            <v>1</v>
          </cell>
          <cell r="M244">
            <v>21</v>
          </cell>
          <cell r="N244">
            <v>249</v>
          </cell>
          <cell r="O244">
            <v>1</v>
          </cell>
        </row>
        <row r="245">
          <cell r="K245">
            <v>1</v>
          </cell>
          <cell r="M245">
            <v>61</v>
          </cell>
          <cell r="N245">
            <v>249</v>
          </cell>
          <cell r="O245">
            <v>3</v>
          </cell>
        </row>
        <row r="246">
          <cell r="K246">
            <v>1</v>
          </cell>
          <cell r="M246">
            <v>12</v>
          </cell>
          <cell r="N246">
            <v>247</v>
          </cell>
          <cell r="O246">
            <v>1</v>
          </cell>
        </row>
        <row r="247">
          <cell r="K247">
            <v>1</v>
          </cell>
          <cell r="M247">
            <v>35</v>
          </cell>
          <cell r="N247">
            <v>159</v>
          </cell>
          <cell r="O247">
            <v>2</v>
          </cell>
        </row>
        <row r="248">
          <cell r="K248">
            <v>1</v>
          </cell>
          <cell r="M248">
            <v>24</v>
          </cell>
          <cell r="N248">
            <v>158</v>
          </cell>
          <cell r="O248">
            <v>1</v>
          </cell>
        </row>
        <row r="249">
          <cell r="K249">
            <v>1</v>
          </cell>
          <cell r="M249">
            <v>42</v>
          </cell>
          <cell r="N249">
            <v>157</v>
          </cell>
          <cell r="O249">
            <v>2</v>
          </cell>
        </row>
        <row r="250">
          <cell r="K250">
            <v>1</v>
          </cell>
          <cell r="M250">
            <v>11</v>
          </cell>
          <cell r="N250">
            <v>155</v>
          </cell>
          <cell r="O250">
            <v>1</v>
          </cell>
        </row>
        <row r="251">
          <cell r="K251">
            <v>1</v>
          </cell>
          <cell r="M251">
            <v>55</v>
          </cell>
          <cell r="N251">
            <v>151</v>
          </cell>
          <cell r="O251">
            <v>2</v>
          </cell>
        </row>
        <row r="252">
          <cell r="K252">
            <v>1</v>
          </cell>
          <cell r="M252">
            <v>15</v>
          </cell>
          <cell r="N252">
            <v>150</v>
          </cell>
          <cell r="O252">
            <v>1</v>
          </cell>
        </row>
        <row r="253">
          <cell r="K253">
            <v>1</v>
          </cell>
          <cell r="M253">
            <v>41</v>
          </cell>
          <cell r="N253">
            <v>150</v>
          </cell>
          <cell r="O253">
            <v>2</v>
          </cell>
        </row>
        <row r="254">
          <cell r="K254">
            <v>1</v>
          </cell>
          <cell r="M254">
            <v>53</v>
          </cell>
          <cell r="N254">
            <v>148</v>
          </cell>
          <cell r="O254">
            <v>2</v>
          </cell>
        </row>
        <row r="255">
          <cell r="K255">
            <v>1</v>
          </cell>
          <cell r="M255">
            <v>14</v>
          </cell>
          <cell r="N255">
            <v>146</v>
          </cell>
          <cell r="O255">
            <v>1</v>
          </cell>
        </row>
        <row r="256">
          <cell r="K256">
            <v>1</v>
          </cell>
          <cell r="M256">
            <v>11</v>
          </cell>
          <cell r="N256">
            <v>145</v>
          </cell>
          <cell r="O256">
            <v>1</v>
          </cell>
        </row>
        <row r="257">
          <cell r="K257">
            <v>1</v>
          </cell>
          <cell r="M257">
            <v>51</v>
          </cell>
          <cell r="N257">
            <v>145</v>
          </cell>
          <cell r="O257">
            <v>2</v>
          </cell>
        </row>
        <row r="258">
          <cell r="K258">
            <v>0</v>
          </cell>
          <cell r="M258" t="str">
            <v/>
          </cell>
          <cell r="O258" t="str">
            <v/>
          </cell>
        </row>
        <row r="259">
          <cell r="K259">
            <v>0</v>
          </cell>
          <cell r="M259" t="str">
            <v/>
          </cell>
          <cell r="O259" t="str">
            <v/>
          </cell>
        </row>
        <row r="260">
          <cell r="K260">
            <v>0</v>
          </cell>
          <cell r="M260" t="str">
            <v/>
          </cell>
          <cell r="O260" t="str">
            <v/>
          </cell>
        </row>
        <row r="261">
          <cell r="K261">
            <v>0</v>
          </cell>
          <cell r="M261" t="str">
            <v/>
          </cell>
          <cell r="O261" t="str">
            <v/>
          </cell>
        </row>
        <row r="262">
          <cell r="K262">
            <v>0</v>
          </cell>
          <cell r="M262" t="str">
            <v/>
          </cell>
          <cell r="O262" t="str">
            <v/>
          </cell>
        </row>
        <row r="263">
          <cell r="K263">
            <v>0</v>
          </cell>
          <cell r="M263" t="str">
            <v/>
          </cell>
          <cell r="O263" t="str">
            <v/>
          </cell>
        </row>
        <row r="264">
          <cell r="K264">
            <v>0</v>
          </cell>
          <cell r="M264" t="str">
            <v/>
          </cell>
          <cell r="O264" t="str">
            <v/>
          </cell>
        </row>
        <row r="265">
          <cell r="K265">
            <v>0</v>
          </cell>
          <cell r="M265" t="str">
            <v/>
          </cell>
          <cell r="O265" t="str">
            <v/>
          </cell>
        </row>
        <row r="266">
          <cell r="K266">
            <v>0</v>
          </cell>
          <cell r="M266" t="str">
            <v/>
          </cell>
          <cell r="O266" t="str">
            <v/>
          </cell>
        </row>
        <row r="267">
          <cell r="K267">
            <v>0</v>
          </cell>
          <cell r="M267" t="str">
            <v/>
          </cell>
          <cell r="O267" t="str">
            <v/>
          </cell>
        </row>
        <row r="268">
          <cell r="K268">
            <v>0</v>
          </cell>
          <cell r="M268" t="str">
            <v/>
          </cell>
          <cell r="O268" t="str">
            <v/>
          </cell>
        </row>
        <row r="269">
          <cell r="K269">
            <v>0</v>
          </cell>
          <cell r="M269" t="str">
            <v/>
          </cell>
          <cell r="O269" t="str">
            <v/>
          </cell>
        </row>
        <row r="270">
          <cell r="K270">
            <v>0</v>
          </cell>
          <cell r="M270" t="str">
            <v/>
          </cell>
          <cell r="O270" t="str">
            <v/>
          </cell>
        </row>
        <row r="271">
          <cell r="K271">
            <v>0</v>
          </cell>
          <cell r="M271" t="str">
            <v/>
          </cell>
          <cell r="O271" t="str">
            <v/>
          </cell>
        </row>
        <row r="272">
          <cell r="K272">
            <v>0</v>
          </cell>
          <cell r="M272" t="str">
            <v/>
          </cell>
          <cell r="O272" t="str">
            <v/>
          </cell>
        </row>
        <row r="273">
          <cell r="K273">
            <v>0</v>
          </cell>
          <cell r="M273" t="str">
            <v/>
          </cell>
          <cell r="O273" t="str">
            <v/>
          </cell>
        </row>
        <row r="274">
          <cell r="K274">
            <v>0</v>
          </cell>
          <cell r="M274" t="str">
            <v/>
          </cell>
          <cell r="O274" t="str">
            <v/>
          </cell>
        </row>
        <row r="275">
          <cell r="K275">
            <v>0</v>
          </cell>
          <cell r="M275" t="str">
            <v/>
          </cell>
          <cell r="O275" t="str">
            <v/>
          </cell>
        </row>
        <row r="276">
          <cell r="K276">
            <v>0</v>
          </cell>
          <cell r="M276" t="str">
            <v/>
          </cell>
          <cell r="O276" t="str">
            <v/>
          </cell>
        </row>
        <row r="277">
          <cell r="K277">
            <v>0</v>
          </cell>
          <cell r="M277" t="str">
            <v/>
          </cell>
          <cell r="O277" t="str">
            <v/>
          </cell>
        </row>
        <row r="278">
          <cell r="K278">
            <v>0</v>
          </cell>
          <cell r="M278" t="str">
            <v/>
          </cell>
          <cell r="O278" t="str">
            <v/>
          </cell>
        </row>
        <row r="279">
          <cell r="K279">
            <v>0</v>
          </cell>
          <cell r="M279" t="str">
            <v/>
          </cell>
          <cell r="O279" t="str">
            <v/>
          </cell>
        </row>
        <row r="280">
          <cell r="K280">
            <v>0</v>
          </cell>
          <cell r="M280" t="str">
            <v/>
          </cell>
          <cell r="O280" t="str">
            <v/>
          </cell>
        </row>
        <row r="281">
          <cell r="K281">
            <v>0</v>
          </cell>
          <cell r="M281" t="str">
            <v/>
          </cell>
          <cell r="O281" t="str">
            <v/>
          </cell>
        </row>
        <row r="282">
          <cell r="K282">
            <v>0</v>
          </cell>
          <cell r="M282" t="str">
            <v/>
          </cell>
          <cell r="O282" t="str">
            <v/>
          </cell>
        </row>
        <row r="283">
          <cell r="K283">
            <v>0</v>
          </cell>
          <cell r="M283" t="str">
            <v/>
          </cell>
          <cell r="O283" t="str">
            <v/>
          </cell>
        </row>
        <row r="284">
          <cell r="K284">
            <v>0</v>
          </cell>
          <cell r="M284" t="str">
            <v/>
          </cell>
          <cell r="O284" t="str">
            <v/>
          </cell>
        </row>
        <row r="285">
          <cell r="K285">
            <v>0</v>
          </cell>
          <cell r="M285" t="str">
            <v/>
          </cell>
          <cell r="O285" t="str">
            <v/>
          </cell>
        </row>
        <row r="286">
          <cell r="K286">
            <v>0</v>
          </cell>
          <cell r="M286" t="str">
            <v/>
          </cell>
          <cell r="O286" t="str">
            <v/>
          </cell>
        </row>
        <row r="287">
          <cell r="K287">
            <v>0</v>
          </cell>
          <cell r="M287" t="str">
            <v/>
          </cell>
          <cell r="O287" t="str">
            <v/>
          </cell>
        </row>
        <row r="288">
          <cell r="K288">
            <v>0</v>
          </cell>
          <cell r="M288" t="str">
            <v/>
          </cell>
          <cell r="O288" t="str">
            <v/>
          </cell>
        </row>
        <row r="289">
          <cell r="K289">
            <v>0</v>
          </cell>
          <cell r="M289" t="str">
            <v/>
          </cell>
          <cell r="O289" t="str">
            <v/>
          </cell>
        </row>
        <row r="290">
          <cell r="K290">
            <v>0</v>
          </cell>
          <cell r="M290" t="str">
            <v/>
          </cell>
          <cell r="O290" t="str">
            <v/>
          </cell>
        </row>
        <row r="291">
          <cell r="K291">
            <v>0</v>
          </cell>
          <cell r="M291" t="str">
            <v/>
          </cell>
          <cell r="O291" t="str">
            <v/>
          </cell>
        </row>
        <row r="292">
          <cell r="K292">
            <v>0</v>
          </cell>
          <cell r="M292" t="str">
            <v/>
          </cell>
          <cell r="O292" t="str">
            <v/>
          </cell>
        </row>
        <row r="293">
          <cell r="K293">
            <v>0</v>
          </cell>
          <cell r="M293" t="str">
            <v/>
          </cell>
          <cell r="O293" t="str">
            <v/>
          </cell>
        </row>
        <row r="294">
          <cell r="K294">
            <v>0</v>
          </cell>
          <cell r="M294" t="str">
            <v/>
          </cell>
          <cell r="O294" t="str">
            <v/>
          </cell>
        </row>
        <row r="295">
          <cell r="K295">
            <v>0</v>
          </cell>
          <cell r="M295" t="str">
            <v/>
          </cell>
          <cell r="O295" t="str">
            <v/>
          </cell>
        </row>
        <row r="296">
          <cell r="K296">
            <v>0</v>
          </cell>
          <cell r="M296" t="str">
            <v/>
          </cell>
          <cell r="O296" t="str">
            <v/>
          </cell>
        </row>
        <row r="297">
          <cell r="K297">
            <v>0</v>
          </cell>
          <cell r="M297" t="str">
            <v/>
          </cell>
          <cell r="O297" t="str">
            <v/>
          </cell>
        </row>
        <row r="298">
          <cell r="K298">
            <v>0</v>
          </cell>
          <cell r="M298" t="str">
            <v/>
          </cell>
          <cell r="O298" t="str">
            <v/>
          </cell>
        </row>
        <row r="299">
          <cell r="K299">
            <v>0</v>
          </cell>
          <cell r="M299" t="str">
            <v/>
          </cell>
          <cell r="O299" t="str">
            <v/>
          </cell>
        </row>
        <row r="300">
          <cell r="K300">
            <v>0</v>
          </cell>
          <cell r="M300" t="str">
            <v/>
          </cell>
          <cell r="O300" t="str">
            <v/>
          </cell>
        </row>
        <row r="301">
          <cell r="K301">
            <v>0</v>
          </cell>
          <cell r="M301" t="str">
            <v/>
          </cell>
          <cell r="O301" t="str">
            <v/>
          </cell>
        </row>
        <row r="302">
          <cell r="K302">
            <v>0</v>
          </cell>
          <cell r="M302" t="str">
            <v/>
          </cell>
          <cell r="O302" t="str">
            <v/>
          </cell>
        </row>
        <row r="303">
          <cell r="K303">
            <v>0</v>
          </cell>
          <cell r="M303" t="str">
            <v/>
          </cell>
          <cell r="O303" t="str">
            <v/>
          </cell>
        </row>
        <row r="304">
          <cell r="K304">
            <v>0</v>
          </cell>
          <cell r="M304" t="str">
            <v/>
          </cell>
          <cell r="O304" t="str">
            <v/>
          </cell>
        </row>
        <row r="305">
          <cell r="K305">
            <v>0</v>
          </cell>
          <cell r="M305" t="str">
            <v/>
          </cell>
          <cell r="O305" t="str">
            <v/>
          </cell>
        </row>
        <row r="306">
          <cell r="K306">
            <v>0</v>
          </cell>
          <cell r="M306" t="str">
            <v/>
          </cell>
          <cell r="O306" t="str">
            <v/>
          </cell>
        </row>
        <row r="307">
          <cell r="K307">
            <v>0</v>
          </cell>
          <cell r="M307" t="str">
            <v/>
          </cell>
          <cell r="O307" t="str">
            <v/>
          </cell>
        </row>
        <row r="308">
          <cell r="K308">
            <v>0</v>
          </cell>
          <cell r="M308" t="str">
            <v/>
          </cell>
          <cell r="O308" t="str">
            <v/>
          </cell>
        </row>
        <row r="309">
          <cell r="K309">
            <v>0</v>
          </cell>
          <cell r="M309" t="str">
            <v/>
          </cell>
          <cell r="O309" t="str">
            <v/>
          </cell>
        </row>
        <row r="310">
          <cell r="K310">
            <v>0</v>
          </cell>
          <cell r="M310" t="str">
            <v/>
          </cell>
          <cell r="O310" t="str">
            <v/>
          </cell>
        </row>
        <row r="311">
          <cell r="K311">
            <v>0</v>
          </cell>
          <cell r="M311" t="str">
            <v/>
          </cell>
          <cell r="O311" t="str">
            <v/>
          </cell>
        </row>
        <row r="312">
          <cell r="K312">
            <v>0</v>
          </cell>
          <cell r="M312" t="str">
            <v/>
          </cell>
          <cell r="O312" t="str">
            <v/>
          </cell>
        </row>
        <row r="313">
          <cell r="K313">
            <v>0</v>
          </cell>
          <cell r="M313" t="str">
            <v/>
          </cell>
          <cell r="O313" t="str">
            <v/>
          </cell>
        </row>
        <row r="314">
          <cell r="K314">
            <v>0</v>
          </cell>
          <cell r="M314" t="str">
            <v/>
          </cell>
          <cell r="O314" t="str">
            <v/>
          </cell>
        </row>
        <row r="315">
          <cell r="K315">
            <v>0</v>
          </cell>
          <cell r="M315" t="str">
            <v/>
          </cell>
          <cell r="O315" t="str">
            <v/>
          </cell>
        </row>
        <row r="316">
          <cell r="K316">
            <v>0</v>
          </cell>
          <cell r="M316" t="str">
            <v/>
          </cell>
          <cell r="O316" t="str">
            <v/>
          </cell>
        </row>
        <row r="317">
          <cell r="K317">
            <v>0</v>
          </cell>
          <cell r="M317" t="str">
            <v/>
          </cell>
          <cell r="O317" t="str">
            <v/>
          </cell>
        </row>
        <row r="318">
          <cell r="K318">
            <v>0</v>
          </cell>
          <cell r="M318" t="str">
            <v/>
          </cell>
          <cell r="O318" t="str">
            <v/>
          </cell>
        </row>
        <row r="319">
          <cell r="K319">
            <v>0</v>
          </cell>
          <cell r="M319" t="str">
            <v/>
          </cell>
          <cell r="O319" t="str">
            <v/>
          </cell>
        </row>
        <row r="320">
          <cell r="K320">
            <v>0</v>
          </cell>
          <cell r="M320" t="str">
            <v/>
          </cell>
          <cell r="O320" t="str">
            <v/>
          </cell>
        </row>
        <row r="321">
          <cell r="K321">
            <v>0</v>
          </cell>
          <cell r="M321" t="str">
            <v/>
          </cell>
          <cell r="O321" t="str">
            <v/>
          </cell>
        </row>
        <row r="322">
          <cell r="K322">
            <v>0</v>
          </cell>
          <cell r="M322" t="str">
            <v/>
          </cell>
          <cell r="O322" t="str">
            <v/>
          </cell>
        </row>
        <row r="323">
          <cell r="K323">
            <v>0</v>
          </cell>
          <cell r="M323" t="str">
            <v/>
          </cell>
          <cell r="O323" t="str">
            <v/>
          </cell>
        </row>
        <row r="324">
          <cell r="K324">
            <v>0</v>
          </cell>
          <cell r="M324" t="str">
            <v/>
          </cell>
          <cell r="O324" t="str">
            <v/>
          </cell>
        </row>
        <row r="325">
          <cell r="K325">
            <v>0</v>
          </cell>
          <cell r="M325" t="str">
            <v/>
          </cell>
          <cell r="O325" t="str">
            <v/>
          </cell>
        </row>
        <row r="326">
          <cell r="K326">
            <v>0</v>
          </cell>
          <cell r="M326" t="str">
            <v/>
          </cell>
          <cell r="O326" t="str">
            <v/>
          </cell>
        </row>
        <row r="327">
          <cell r="K327">
            <v>0</v>
          </cell>
          <cell r="M327" t="str">
            <v/>
          </cell>
          <cell r="O327" t="str">
            <v/>
          </cell>
        </row>
        <row r="328">
          <cell r="K328">
            <v>0</v>
          </cell>
          <cell r="M328" t="str">
            <v/>
          </cell>
          <cell r="O328" t="str">
            <v/>
          </cell>
        </row>
        <row r="329">
          <cell r="K329">
            <v>0</v>
          </cell>
          <cell r="M329" t="str">
            <v/>
          </cell>
          <cell r="O329" t="str">
            <v/>
          </cell>
        </row>
        <row r="330">
          <cell r="K330">
            <v>0</v>
          </cell>
          <cell r="M330" t="str">
            <v/>
          </cell>
          <cell r="O330" t="str">
            <v/>
          </cell>
        </row>
        <row r="331">
          <cell r="K331">
            <v>0</v>
          </cell>
          <cell r="M331" t="str">
            <v/>
          </cell>
          <cell r="O331" t="str">
            <v/>
          </cell>
        </row>
        <row r="332">
          <cell r="K332">
            <v>0</v>
          </cell>
          <cell r="M332" t="str">
            <v/>
          </cell>
          <cell r="O332" t="str">
            <v/>
          </cell>
        </row>
        <row r="333">
          <cell r="K333">
            <v>0</v>
          </cell>
          <cell r="M333" t="str">
            <v/>
          </cell>
          <cell r="O333" t="str">
            <v/>
          </cell>
        </row>
        <row r="334">
          <cell r="K334">
            <v>0</v>
          </cell>
          <cell r="M334" t="str">
            <v/>
          </cell>
          <cell r="O334" t="str">
            <v/>
          </cell>
        </row>
        <row r="335">
          <cell r="K335">
            <v>0</v>
          </cell>
          <cell r="M335" t="str">
            <v/>
          </cell>
          <cell r="O335" t="str">
            <v/>
          </cell>
        </row>
        <row r="336">
          <cell r="K336">
            <v>0</v>
          </cell>
          <cell r="M336" t="str">
            <v/>
          </cell>
          <cell r="O336" t="str">
            <v/>
          </cell>
        </row>
        <row r="337">
          <cell r="K337">
            <v>0</v>
          </cell>
          <cell r="M337" t="str">
            <v/>
          </cell>
          <cell r="O337" t="str">
            <v/>
          </cell>
        </row>
        <row r="338">
          <cell r="K338">
            <v>0</v>
          </cell>
          <cell r="M338" t="str">
            <v/>
          </cell>
          <cell r="O338" t="str">
            <v/>
          </cell>
        </row>
        <row r="339">
          <cell r="K339">
            <v>0</v>
          </cell>
          <cell r="M339" t="str">
            <v/>
          </cell>
          <cell r="O339" t="str">
            <v/>
          </cell>
        </row>
        <row r="340">
          <cell r="K340">
            <v>0</v>
          </cell>
          <cell r="M340" t="str">
            <v/>
          </cell>
          <cell r="O340" t="str">
            <v/>
          </cell>
        </row>
        <row r="341">
          <cell r="K341">
            <v>0</v>
          </cell>
          <cell r="M341" t="str">
            <v/>
          </cell>
          <cell r="O341" t="str">
            <v/>
          </cell>
        </row>
        <row r="342">
          <cell r="K342">
            <v>0</v>
          </cell>
          <cell r="M342" t="str">
            <v/>
          </cell>
          <cell r="O342" t="str">
            <v/>
          </cell>
        </row>
        <row r="343">
          <cell r="K343">
            <v>0</v>
          </cell>
          <cell r="M343" t="str">
            <v/>
          </cell>
          <cell r="O343" t="str">
            <v/>
          </cell>
        </row>
        <row r="344">
          <cell r="K344">
            <v>0</v>
          </cell>
          <cell r="M344" t="str">
            <v/>
          </cell>
          <cell r="O344" t="str">
            <v/>
          </cell>
        </row>
        <row r="345">
          <cell r="K345">
            <v>0</v>
          </cell>
          <cell r="M345" t="str">
            <v/>
          </cell>
          <cell r="O345" t="str">
            <v/>
          </cell>
        </row>
        <row r="346">
          <cell r="K346">
            <v>0</v>
          </cell>
          <cell r="M346" t="str">
            <v/>
          </cell>
          <cell r="O346" t="str">
            <v/>
          </cell>
        </row>
        <row r="347">
          <cell r="K347">
            <v>0</v>
          </cell>
          <cell r="M347" t="str">
            <v/>
          </cell>
          <cell r="O347" t="str">
            <v/>
          </cell>
        </row>
        <row r="348">
          <cell r="K348">
            <v>0</v>
          </cell>
          <cell r="M348" t="str">
            <v/>
          </cell>
          <cell r="O348" t="str">
            <v/>
          </cell>
        </row>
        <row r="349">
          <cell r="K349">
            <v>0</v>
          </cell>
          <cell r="M349" t="str">
            <v/>
          </cell>
          <cell r="O349" t="str">
            <v/>
          </cell>
        </row>
        <row r="350">
          <cell r="K350">
            <v>0</v>
          </cell>
          <cell r="M350" t="str">
            <v/>
          </cell>
          <cell r="O350" t="str">
            <v/>
          </cell>
        </row>
        <row r="351">
          <cell r="K351">
            <v>0</v>
          </cell>
          <cell r="M351" t="str">
            <v/>
          </cell>
          <cell r="O351" t="str">
            <v/>
          </cell>
        </row>
        <row r="352">
          <cell r="K352">
            <v>0</v>
          </cell>
          <cell r="M352" t="str">
            <v/>
          </cell>
          <cell r="O352" t="str">
            <v/>
          </cell>
        </row>
        <row r="353">
          <cell r="K353">
            <v>0</v>
          </cell>
          <cell r="M353" t="str">
            <v/>
          </cell>
          <cell r="O353" t="str">
            <v/>
          </cell>
        </row>
        <row r="354">
          <cell r="K354">
            <v>0</v>
          </cell>
          <cell r="M354" t="str">
            <v/>
          </cell>
          <cell r="O354" t="str">
            <v/>
          </cell>
        </row>
        <row r="355">
          <cell r="K355">
            <v>0</v>
          </cell>
          <cell r="M355" t="str">
            <v/>
          </cell>
          <cell r="O355" t="str">
            <v/>
          </cell>
        </row>
        <row r="356">
          <cell r="K356">
            <v>0</v>
          </cell>
          <cell r="M356" t="str">
            <v/>
          </cell>
          <cell r="O356" t="str">
            <v/>
          </cell>
        </row>
        <row r="357">
          <cell r="K357">
            <v>0</v>
          </cell>
          <cell r="M357" t="str">
            <v/>
          </cell>
          <cell r="O357" t="str">
            <v/>
          </cell>
        </row>
        <row r="358">
          <cell r="K358">
            <v>0</v>
          </cell>
          <cell r="M358" t="str">
            <v/>
          </cell>
          <cell r="O358" t="str">
            <v/>
          </cell>
        </row>
        <row r="359">
          <cell r="K359">
            <v>0</v>
          </cell>
          <cell r="M359" t="str">
            <v/>
          </cell>
          <cell r="O359" t="str">
            <v/>
          </cell>
        </row>
        <row r="360">
          <cell r="K360">
            <v>0</v>
          </cell>
          <cell r="M360" t="str">
            <v/>
          </cell>
          <cell r="O360" t="str">
            <v/>
          </cell>
        </row>
        <row r="361">
          <cell r="K361">
            <v>0</v>
          </cell>
          <cell r="M361" t="str">
            <v/>
          </cell>
          <cell r="O361" t="str">
            <v/>
          </cell>
        </row>
        <row r="362">
          <cell r="K362">
            <v>0</v>
          </cell>
          <cell r="M362" t="str">
            <v/>
          </cell>
          <cell r="O362" t="str">
            <v/>
          </cell>
        </row>
        <row r="363">
          <cell r="K363">
            <v>0</v>
          </cell>
          <cell r="M363" t="str">
            <v/>
          </cell>
          <cell r="O363" t="str">
            <v/>
          </cell>
        </row>
        <row r="364">
          <cell r="K364">
            <v>0</v>
          </cell>
          <cell r="M364" t="str">
            <v/>
          </cell>
          <cell r="O364" t="str">
            <v/>
          </cell>
        </row>
        <row r="365">
          <cell r="K365">
            <v>0</v>
          </cell>
          <cell r="M365" t="str">
            <v/>
          </cell>
          <cell r="O365" t="str">
            <v/>
          </cell>
        </row>
        <row r="366">
          <cell r="K366">
            <v>0</v>
          </cell>
          <cell r="M366" t="str">
            <v/>
          </cell>
          <cell r="O366" t="str">
            <v/>
          </cell>
        </row>
        <row r="367">
          <cell r="K367">
            <v>0</v>
          </cell>
          <cell r="M367" t="str">
            <v/>
          </cell>
          <cell r="O367" t="str">
            <v/>
          </cell>
        </row>
        <row r="368">
          <cell r="K368">
            <v>0</v>
          </cell>
          <cell r="M368" t="str">
            <v/>
          </cell>
          <cell r="O368" t="str">
            <v/>
          </cell>
        </row>
        <row r="369">
          <cell r="K369">
            <v>0</v>
          </cell>
          <cell r="M369" t="str">
            <v/>
          </cell>
          <cell r="O369" t="str">
            <v/>
          </cell>
        </row>
        <row r="370">
          <cell r="K370">
            <v>0</v>
          </cell>
          <cell r="M370" t="str">
            <v/>
          </cell>
          <cell r="O370" t="str">
            <v/>
          </cell>
        </row>
        <row r="371">
          <cell r="K371">
            <v>0</v>
          </cell>
          <cell r="M371" t="str">
            <v/>
          </cell>
          <cell r="O371" t="str">
            <v/>
          </cell>
        </row>
        <row r="372">
          <cell r="K372">
            <v>0</v>
          </cell>
          <cell r="M372" t="str">
            <v/>
          </cell>
          <cell r="O372" t="str">
            <v/>
          </cell>
        </row>
        <row r="373">
          <cell r="K373">
            <v>0</v>
          </cell>
          <cell r="M373" t="str">
            <v/>
          </cell>
          <cell r="O373" t="str">
            <v/>
          </cell>
        </row>
        <row r="374">
          <cell r="K374">
            <v>0</v>
          </cell>
          <cell r="M374" t="str">
            <v/>
          </cell>
          <cell r="O374" t="str">
            <v/>
          </cell>
        </row>
        <row r="375">
          <cell r="K375">
            <v>0</v>
          </cell>
          <cell r="M375" t="str">
            <v/>
          </cell>
          <cell r="O375" t="str">
            <v/>
          </cell>
        </row>
        <row r="376">
          <cell r="K376">
            <v>0</v>
          </cell>
          <cell r="M376" t="str">
            <v/>
          </cell>
          <cell r="O376" t="str">
            <v/>
          </cell>
        </row>
        <row r="377">
          <cell r="K377">
            <v>0</v>
          </cell>
          <cell r="M377" t="str">
            <v/>
          </cell>
          <cell r="O377" t="str">
            <v/>
          </cell>
        </row>
        <row r="378">
          <cell r="K378">
            <v>0</v>
          </cell>
          <cell r="M378" t="str">
            <v/>
          </cell>
          <cell r="O378" t="str">
            <v/>
          </cell>
        </row>
        <row r="379">
          <cell r="K379">
            <v>0</v>
          </cell>
          <cell r="M379" t="str">
            <v/>
          </cell>
          <cell r="O379" t="str">
            <v/>
          </cell>
        </row>
        <row r="380">
          <cell r="K380">
            <v>0</v>
          </cell>
          <cell r="M380" t="str">
            <v/>
          </cell>
          <cell r="O380" t="str">
            <v/>
          </cell>
        </row>
        <row r="381">
          <cell r="K381">
            <v>0</v>
          </cell>
          <cell r="M381" t="str">
            <v/>
          </cell>
          <cell r="O381" t="str">
            <v/>
          </cell>
        </row>
        <row r="382">
          <cell r="K382">
            <v>0</v>
          </cell>
          <cell r="M382" t="str">
            <v/>
          </cell>
          <cell r="O382" t="str">
            <v/>
          </cell>
        </row>
        <row r="383">
          <cell r="K383">
            <v>0</v>
          </cell>
          <cell r="M383" t="str">
            <v/>
          </cell>
          <cell r="O383" t="str">
            <v/>
          </cell>
        </row>
        <row r="384">
          <cell r="K384">
            <v>0</v>
          </cell>
          <cell r="M384" t="str">
            <v/>
          </cell>
          <cell r="O384" t="str">
            <v/>
          </cell>
        </row>
        <row r="385">
          <cell r="K385">
            <v>0</v>
          </cell>
          <cell r="M385" t="str">
            <v/>
          </cell>
          <cell r="O385" t="str">
            <v/>
          </cell>
        </row>
        <row r="386">
          <cell r="K386">
            <v>0</v>
          </cell>
          <cell r="M386" t="str">
            <v/>
          </cell>
          <cell r="O386" t="str">
            <v/>
          </cell>
        </row>
        <row r="387">
          <cell r="K387">
            <v>0</v>
          </cell>
          <cell r="M387" t="str">
            <v/>
          </cell>
          <cell r="O387" t="str">
            <v/>
          </cell>
        </row>
        <row r="388">
          <cell r="K388">
            <v>0</v>
          </cell>
          <cell r="M388" t="str">
            <v/>
          </cell>
          <cell r="O388" t="str">
            <v/>
          </cell>
        </row>
        <row r="389">
          <cell r="K389">
            <v>0</v>
          </cell>
          <cell r="M389" t="str">
            <v/>
          </cell>
          <cell r="O389" t="str">
            <v/>
          </cell>
        </row>
        <row r="390">
          <cell r="K390">
            <v>0</v>
          </cell>
          <cell r="M390" t="str">
            <v/>
          </cell>
          <cell r="O390" t="str">
            <v/>
          </cell>
        </row>
        <row r="391">
          <cell r="K391">
            <v>0</v>
          </cell>
          <cell r="M391" t="str">
            <v/>
          </cell>
          <cell r="O391" t="str">
            <v/>
          </cell>
        </row>
        <row r="392">
          <cell r="K392">
            <v>0</v>
          </cell>
          <cell r="M392" t="str">
            <v/>
          </cell>
          <cell r="O392" t="str">
            <v/>
          </cell>
        </row>
        <row r="393">
          <cell r="K393">
            <v>0</v>
          </cell>
          <cell r="M393" t="str">
            <v/>
          </cell>
          <cell r="O393" t="str">
            <v/>
          </cell>
        </row>
        <row r="394">
          <cell r="K394">
            <v>0</v>
          </cell>
          <cell r="M394" t="str">
            <v/>
          </cell>
          <cell r="O394" t="str">
            <v/>
          </cell>
        </row>
        <row r="395">
          <cell r="K395">
            <v>0</v>
          </cell>
          <cell r="M395" t="str">
            <v/>
          </cell>
          <cell r="O395" t="str">
            <v/>
          </cell>
        </row>
        <row r="396">
          <cell r="K396">
            <v>0</v>
          </cell>
          <cell r="M396" t="str">
            <v/>
          </cell>
          <cell r="O396" t="str">
            <v/>
          </cell>
        </row>
        <row r="397">
          <cell r="K397">
            <v>0</v>
          </cell>
          <cell r="M397" t="str">
            <v/>
          </cell>
          <cell r="O397" t="str">
            <v/>
          </cell>
        </row>
        <row r="398">
          <cell r="K398">
            <v>0</v>
          </cell>
          <cell r="M398" t="str">
            <v/>
          </cell>
          <cell r="O398" t="str">
            <v/>
          </cell>
        </row>
        <row r="399">
          <cell r="K399">
            <v>0</v>
          </cell>
          <cell r="M399" t="str">
            <v/>
          </cell>
          <cell r="O399" t="str">
            <v/>
          </cell>
        </row>
        <row r="400">
          <cell r="K400">
            <v>0</v>
          </cell>
          <cell r="M400" t="str">
            <v/>
          </cell>
          <cell r="O400" t="str">
            <v/>
          </cell>
        </row>
        <row r="401">
          <cell r="K401">
            <v>0</v>
          </cell>
          <cell r="M401" t="str">
            <v/>
          </cell>
          <cell r="O401" t="str">
            <v/>
          </cell>
        </row>
        <row r="402">
          <cell r="K402">
            <v>0</v>
          </cell>
          <cell r="M402" t="str">
            <v/>
          </cell>
          <cell r="O402" t="str">
            <v/>
          </cell>
        </row>
        <row r="403">
          <cell r="K403">
            <v>0</v>
          </cell>
          <cell r="M403" t="str">
            <v/>
          </cell>
          <cell r="O403" t="str">
            <v/>
          </cell>
        </row>
        <row r="404">
          <cell r="K404">
            <v>0</v>
          </cell>
          <cell r="M404" t="str">
            <v/>
          </cell>
          <cell r="O404" t="str">
            <v/>
          </cell>
        </row>
        <row r="405">
          <cell r="K405">
            <v>0</v>
          </cell>
          <cell r="M405" t="str">
            <v/>
          </cell>
          <cell r="O405" t="str">
            <v/>
          </cell>
        </row>
        <row r="406">
          <cell r="K406">
            <v>0</v>
          </cell>
          <cell r="M406" t="str">
            <v/>
          </cell>
          <cell r="O406" t="str">
            <v/>
          </cell>
        </row>
        <row r="407">
          <cell r="K407">
            <v>0</v>
          </cell>
          <cell r="M407" t="str">
            <v/>
          </cell>
          <cell r="O407" t="str">
            <v/>
          </cell>
        </row>
        <row r="408">
          <cell r="K408">
            <v>0</v>
          </cell>
          <cell r="M408" t="str">
            <v/>
          </cell>
          <cell r="O408" t="str">
            <v/>
          </cell>
        </row>
        <row r="409">
          <cell r="K409">
            <v>0</v>
          </cell>
          <cell r="M409" t="str">
            <v/>
          </cell>
          <cell r="O409" t="str">
            <v/>
          </cell>
        </row>
        <row r="410">
          <cell r="K410">
            <v>0</v>
          </cell>
          <cell r="M410" t="str">
            <v/>
          </cell>
          <cell r="O410" t="str">
            <v/>
          </cell>
        </row>
        <row r="411">
          <cell r="K411">
            <v>0</v>
          </cell>
          <cell r="M411" t="str">
            <v/>
          </cell>
          <cell r="O411" t="str">
            <v/>
          </cell>
        </row>
        <row r="412">
          <cell r="K412">
            <v>0</v>
          </cell>
          <cell r="M412" t="str">
            <v/>
          </cell>
          <cell r="O412" t="str">
            <v/>
          </cell>
        </row>
        <row r="413">
          <cell r="K413">
            <v>0</v>
          </cell>
          <cell r="M413" t="str">
            <v/>
          </cell>
          <cell r="O413" t="str">
            <v/>
          </cell>
        </row>
        <row r="414">
          <cell r="K414">
            <v>0</v>
          </cell>
          <cell r="M414" t="str">
            <v/>
          </cell>
          <cell r="O414" t="str">
            <v/>
          </cell>
        </row>
        <row r="415">
          <cell r="K415">
            <v>0</v>
          </cell>
          <cell r="M415" t="str">
            <v/>
          </cell>
          <cell r="O415" t="str">
            <v/>
          </cell>
        </row>
        <row r="416">
          <cell r="K416">
            <v>0</v>
          </cell>
          <cell r="M416" t="str">
            <v/>
          </cell>
          <cell r="O416" t="str">
            <v/>
          </cell>
        </row>
        <row r="417">
          <cell r="K417">
            <v>0</v>
          </cell>
          <cell r="M417" t="str">
            <v/>
          </cell>
          <cell r="O417" t="str">
            <v/>
          </cell>
        </row>
        <row r="418">
          <cell r="K418">
            <v>0</v>
          </cell>
          <cell r="M418" t="str">
            <v/>
          </cell>
          <cell r="O418" t="str">
            <v/>
          </cell>
        </row>
        <row r="419">
          <cell r="K419">
            <v>0</v>
          </cell>
          <cell r="M419" t="str">
            <v/>
          </cell>
          <cell r="O419" t="str">
            <v/>
          </cell>
        </row>
        <row r="420">
          <cell r="K420">
            <v>0</v>
          </cell>
          <cell r="M420" t="str">
            <v/>
          </cell>
          <cell r="O420" t="str">
            <v/>
          </cell>
        </row>
        <row r="421">
          <cell r="K421">
            <v>0</v>
          </cell>
          <cell r="M421" t="str">
            <v/>
          </cell>
          <cell r="O421" t="str">
            <v/>
          </cell>
        </row>
        <row r="422">
          <cell r="K422">
            <v>0</v>
          </cell>
          <cell r="M422" t="str">
            <v/>
          </cell>
          <cell r="O422" t="str">
            <v/>
          </cell>
        </row>
        <row r="423">
          <cell r="K423">
            <v>0</v>
          </cell>
          <cell r="M423" t="str">
            <v/>
          </cell>
          <cell r="O423" t="str">
            <v/>
          </cell>
        </row>
        <row r="424">
          <cell r="K424">
            <v>0</v>
          </cell>
          <cell r="M424" t="str">
            <v/>
          </cell>
          <cell r="O424" t="str">
            <v/>
          </cell>
        </row>
        <row r="425">
          <cell r="K425">
            <v>0</v>
          </cell>
          <cell r="M425" t="str">
            <v/>
          </cell>
          <cell r="O425" t="str">
            <v/>
          </cell>
        </row>
        <row r="426">
          <cell r="K426">
            <v>0</v>
          </cell>
          <cell r="M426" t="str">
            <v/>
          </cell>
          <cell r="O426" t="str">
            <v/>
          </cell>
        </row>
        <row r="427">
          <cell r="K427">
            <v>0</v>
          </cell>
          <cell r="M427" t="str">
            <v/>
          </cell>
          <cell r="O427" t="str">
            <v/>
          </cell>
        </row>
        <row r="428">
          <cell r="K428">
            <v>0</v>
          </cell>
          <cell r="M428" t="str">
            <v/>
          </cell>
          <cell r="O428" t="str">
            <v/>
          </cell>
        </row>
        <row r="429">
          <cell r="K429">
            <v>0</v>
          </cell>
          <cell r="M429" t="str">
            <v/>
          </cell>
          <cell r="O429" t="str">
            <v/>
          </cell>
        </row>
        <row r="430">
          <cell r="K430">
            <v>0</v>
          </cell>
          <cell r="M430" t="str">
            <v/>
          </cell>
          <cell r="O430" t="str">
            <v/>
          </cell>
        </row>
        <row r="431">
          <cell r="K431">
            <v>0</v>
          </cell>
          <cell r="M431" t="str">
            <v/>
          </cell>
          <cell r="O431" t="str">
            <v/>
          </cell>
        </row>
        <row r="432">
          <cell r="K432">
            <v>0</v>
          </cell>
          <cell r="M432" t="str">
            <v/>
          </cell>
          <cell r="O432" t="str">
            <v/>
          </cell>
        </row>
        <row r="433">
          <cell r="K433">
            <v>0</v>
          </cell>
          <cell r="M433" t="str">
            <v/>
          </cell>
          <cell r="O433" t="str">
            <v/>
          </cell>
        </row>
        <row r="434">
          <cell r="K434">
            <v>0</v>
          </cell>
          <cell r="M434" t="str">
            <v/>
          </cell>
          <cell r="O434" t="str">
            <v/>
          </cell>
        </row>
        <row r="435">
          <cell r="K435">
            <v>0</v>
          </cell>
          <cell r="M435" t="str">
            <v/>
          </cell>
          <cell r="O435" t="str">
            <v/>
          </cell>
        </row>
        <row r="436">
          <cell r="K436">
            <v>0</v>
          </cell>
          <cell r="M436" t="str">
            <v/>
          </cell>
          <cell r="O436" t="str">
            <v/>
          </cell>
        </row>
        <row r="437">
          <cell r="K437">
            <v>0</v>
          </cell>
          <cell r="M437" t="str">
            <v/>
          </cell>
          <cell r="O437" t="str">
            <v/>
          </cell>
        </row>
        <row r="438">
          <cell r="K438">
            <v>0</v>
          </cell>
          <cell r="M438" t="str">
            <v/>
          </cell>
          <cell r="O438" t="str">
            <v/>
          </cell>
        </row>
        <row r="439">
          <cell r="K439">
            <v>0</v>
          </cell>
          <cell r="M439" t="str">
            <v/>
          </cell>
          <cell r="O439" t="str">
            <v/>
          </cell>
        </row>
        <row r="440">
          <cell r="K440">
            <v>0</v>
          </cell>
          <cell r="M440" t="str">
            <v/>
          </cell>
          <cell r="O440" t="str">
            <v/>
          </cell>
        </row>
        <row r="441">
          <cell r="K441">
            <v>0</v>
          </cell>
          <cell r="M441" t="str">
            <v/>
          </cell>
          <cell r="O441" t="str">
            <v/>
          </cell>
        </row>
        <row r="442">
          <cell r="K442">
            <v>0</v>
          </cell>
          <cell r="M442" t="str">
            <v/>
          </cell>
          <cell r="O442" t="str">
            <v/>
          </cell>
        </row>
        <row r="443">
          <cell r="K443">
            <v>0</v>
          </cell>
          <cell r="M443" t="str">
            <v/>
          </cell>
          <cell r="O443" t="str">
            <v/>
          </cell>
        </row>
        <row r="444">
          <cell r="K444">
            <v>0</v>
          </cell>
          <cell r="M444" t="str">
            <v/>
          </cell>
          <cell r="O444" t="str">
            <v/>
          </cell>
        </row>
        <row r="445">
          <cell r="K445">
            <v>0</v>
          </cell>
          <cell r="M445" t="str">
            <v/>
          </cell>
          <cell r="O445" t="str">
            <v/>
          </cell>
        </row>
        <row r="446">
          <cell r="K446">
            <v>0</v>
          </cell>
          <cell r="M446" t="str">
            <v/>
          </cell>
          <cell r="O446" t="str">
            <v/>
          </cell>
        </row>
        <row r="447">
          <cell r="K447">
            <v>0</v>
          </cell>
          <cell r="M447" t="str">
            <v/>
          </cell>
          <cell r="O447" t="str">
            <v/>
          </cell>
        </row>
        <row r="448">
          <cell r="K448">
            <v>0</v>
          </cell>
          <cell r="M448" t="str">
            <v/>
          </cell>
          <cell r="O448" t="str">
            <v/>
          </cell>
        </row>
        <row r="449">
          <cell r="K449">
            <v>0</v>
          </cell>
          <cell r="M449" t="str">
            <v/>
          </cell>
          <cell r="O449" t="str">
            <v/>
          </cell>
        </row>
        <row r="450">
          <cell r="K450">
            <v>0</v>
          </cell>
          <cell r="M450" t="str">
            <v/>
          </cell>
          <cell r="O450" t="str">
            <v/>
          </cell>
        </row>
        <row r="451">
          <cell r="K451">
            <v>0</v>
          </cell>
          <cell r="M451" t="str">
            <v/>
          </cell>
          <cell r="O451" t="str">
            <v/>
          </cell>
        </row>
        <row r="452">
          <cell r="K452">
            <v>0</v>
          </cell>
          <cell r="M452" t="str">
            <v/>
          </cell>
          <cell r="O452" t="str">
            <v/>
          </cell>
        </row>
        <row r="453">
          <cell r="K453">
            <v>0</v>
          </cell>
          <cell r="M453" t="str">
            <v/>
          </cell>
          <cell r="O453" t="str">
            <v/>
          </cell>
        </row>
        <row r="454">
          <cell r="K454">
            <v>0</v>
          </cell>
          <cell r="M454" t="str">
            <v/>
          </cell>
          <cell r="O454" t="str">
            <v/>
          </cell>
        </row>
        <row r="455">
          <cell r="K455">
            <v>0</v>
          </cell>
          <cell r="M455" t="str">
            <v/>
          </cell>
          <cell r="O455" t="str">
            <v/>
          </cell>
        </row>
        <row r="456">
          <cell r="K456">
            <v>0</v>
          </cell>
          <cell r="M456" t="str">
            <v/>
          </cell>
          <cell r="O456" t="str">
            <v/>
          </cell>
        </row>
        <row r="457">
          <cell r="K457">
            <v>0</v>
          </cell>
          <cell r="M457" t="str">
            <v/>
          </cell>
          <cell r="O457" t="str">
            <v/>
          </cell>
        </row>
        <row r="458">
          <cell r="K458">
            <v>0</v>
          </cell>
          <cell r="M458" t="str">
            <v/>
          </cell>
          <cell r="O458" t="str">
            <v/>
          </cell>
        </row>
        <row r="459">
          <cell r="K459">
            <v>0</v>
          </cell>
          <cell r="M459" t="str">
            <v/>
          </cell>
          <cell r="O459" t="str">
            <v/>
          </cell>
        </row>
        <row r="460">
          <cell r="K460">
            <v>0</v>
          </cell>
          <cell r="M460" t="str">
            <v/>
          </cell>
          <cell r="O460" t="str">
            <v/>
          </cell>
        </row>
        <row r="461">
          <cell r="K461">
            <v>0</v>
          </cell>
          <cell r="M461" t="str">
            <v/>
          </cell>
          <cell r="O461" t="str">
            <v/>
          </cell>
        </row>
        <row r="462">
          <cell r="K462">
            <v>0</v>
          </cell>
          <cell r="M462" t="str">
            <v/>
          </cell>
          <cell r="O462" t="str">
            <v/>
          </cell>
        </row>
        <row r="463">
          <cell r="K463">
            <v>0</v>
          </cell>
          <cell r="M463" t="str">
            <v/>
          </cell>
          <cell r="O463" t="str">
            <v/>
          </cell>
        </row>
        <row r="464">
          <cell r="K464">
            <v>0</v>
          </cell>
          <cell r="M464" t="str">
            <v/>
          </cell>
          <cell r="O464" t="str">
            <v/>
          </cell>
        </row>
        <row r="465">
          <cell r="K465">
            <v>0</v>
          </cell>
          <cell r="M465" t="str">
            <v/>
          </cell>
          <cell r="O465" t="str">
            <v/>
          </cell>
        </row>
        <row r="466">
          <cell r="K466">
            <v>0</v>
          </cell>
          <cell r="M466" t="str">
            <v/>
          </cell>
          <cell r="O466" t="str">
            <v/>
          </cell>
        </row>
        <row r="467">
          <cell r="K467">
            <v>0</v>
          </cell>
          <cell r="M467" t="str">
            <v/>
          </cell>
          <cell r="O467" t="str">
            <v/>
          </cell>
        </row>
        <row r="468">
          <cell r="K468">
            <v>0</v>
          </cell>
          <cell r="M468" t="str">
            <v/>
          </cell>
          <cell r="O468" t="str">
            <v/>
          </cell>
        </row>
        <row r="469">
          <cell r="K469">
            <v>0</v>
          </cell>
          <cell r="M469" t="str">
            <v/>
          </cell>
          <cell r="O469" t="str">
            <v/>
          </cell>
        </row>
        <row r="470">
          <cell r="K470">
            <v>0</v>
          </cell>
          <cell r="M470" t="str">
            <v/>
          </cell>
          <cell r="O470" t="str">
            <v/>
          </cell>
        </row>
        <row r="471">
          <cell r="K471">
            <v>0</v>
          </cell>
          <cell r="M471" t="str">
            <v/>
          </cell>
          <cell r="O471" t="str">
            <v/>
          </cell>
        </row>
        <row r="472">
          <cell r="K472">
            <v>0</v>
          </cell>
          <cell r="M472" t="str">
            <v/>
          </cell>
          <cell r="O472" t="str">
            <v/>
          </cell>
        </row>
        <row r="473">
          <cell r="K473">
            <v>0</v>
          </cell>
          <cell r="M473" t="str">
            <v/>
          </cell>
          <cell r="O473" t="str">
            <v/>
          </cell>
        </row>
        <row r="474">
          <cell r="K474">
            <v>0</v>
          </cell>
          <cell r="M474" t="str">
            <v/>
          </cell>
          <cell r="O474" t="str">
            <v/>
          </cell>
        </row>
        <row r="475">
          <cell r="K475">
            <v>0</v>
          </cell>
          <cell r="M475" t="str">
            <v/>
          </cell>
          <cell r="O475" t="str">
            <v/>
          </cell>
        </row>
        <row r="476">
          <cell r="K476">
            <v>0</v>
          </cell>
          <cell r="M476" t="str">
            <v/>
          </cell>
          <cell r="O476" t="str">
            <v/>
          </cell>
        </row>
        <row r="477">
          <cell r="K477">
            <v>0</v>
          </cell>
          <cell r="M477" t="str">
            <v/>
          </cell>
          <cell r="O477" t="str">
            <v/>
          </cell>
        </row>
        <row r="478">
          <cell r="K478">
            <v>0</v>
          </cell>
          <cell r="M478" t="str">
            <v/>
          </cell>
          <cell r="O478" t="str">
            <v/>
          </cell>
        </row>
        <row r="479">
          <cell r="K479">
            <v>0</v>
          </cell>
          <cell r="M479" t="str">
            <v/>
          </cell>
          <cell r="O479" t="str">
            <v/>
          </cell>
        </row>
        <row r="480">
          <cell r="K480">
            <v>0</v>
          </cell>
          <cell r="M480" t="str">
            <v/>
          </cell>
          <cell r="O480" t="str">
            <v/>
          </cell>
        </row>
        <row r="481">
          <cell r="K481">
            <v>0</v>
          </cell>
          <cell r="M481" t="str">
            <v/>
          </cell>
          <cell r="O481" t="str">
            <v/>
          </cell>
        </row>
        <row r="482">
          <cell r="K482">
            <v>0</v>
          </cell>
          <cell r="M482" t="str">
            <v/>
          </cell>
          <cell r="O482" t="str">
            <v/>
          </cell>
        </row>
        <row r="483">
          <cell r="K483">
            <v>0</v>
          </cell>
          <cell r="M483" t="str">
            <v/>
          </cell>
          <cell r="O483" t="str">
            <v/>
          </cell>
        </row>
        <row r="484">
          <cell r="K484">
            <v>0</v>
          </cell>
          <cell r="M484" t="str">
            <v/>
          </cell>
          <cell r="O484" t="str">
            <v/>
          </cell>
        </row>
        <row r="485">
          <cell r="K485">
            <v>0</v>
          </cell>
          <cell r="M485" t="str">
            <v/>
          </cell>
          <cell r="O485" t="str">
            <v/>
          </cell>
        </row>
        <row r="486">
          <cell r="K486">
            <v>0</v>
          </cell>
          <cell r="M486" t="str">
            <v/>
          </cell>
          <cell r="O486" t="str">
            <v/>
          </cell>
        </row>
        <row r="487">
          <cell r="K487">
            <v>0</v>
          </cell>
          <cell r="M487" t="str">
            <v/>
          </cell>
          <cell r="O487" t="str">
            <v/>
          </cell>
        </row>
        <row r="488">
          <cell r="K488">
            <v>0</v>
          </cell>
          <cell r="M488" t="str">
            <v/>
          </cell>
          <cell r="O488" t="str">
            <v/>
          </cell>
        </row>
        <row r="489">
          <cell r="K489">
            <v>0</v>
          </cell>
          <cell r="M489" t="str">
            <v/>
          </cell>
          <cell r="O489" t="str">
            <v/>
          </cell>
        </row>
        <row r="490">
          <cell r="K490">
            <v>0</v>
          </cell>
          <cell r="M490" t="str">
            <v/>
          </cell>
          <cell r="O490" t="str">
            <v/>
          </cell>
        </row>
        <row r="491">
          <cell r="K491">
            <v>0</v>
          </cell>
          <cell r="M491" t="str">
            <v/>
          </cell>
          <cell r="O491" t="str">
            <v/>
          </cell>
        </row>
        <row r="492">
          <cell r="K492">
            <v>0</v>
          </cell>
          <cell r="M492" t="str">
            <v/>
          </cell>
          <cell r="O492" t="str">
            <v/>
          </cell>
        </row>
        <row r="493">
          <cell r="K493">
            <v>0</v>
          </cell>
          <cell r="M493" t="str">
            <v/>
          </cell>
          <cell r="O493" t="str">
            <v/>
          </cell>
        </row>
        <row r="494">
          <cell r="K494">
            <v>0</v>
          </cell>
          <cell r="M494" t="str">
            <v/>
          </cell>
          <cell r="O494" t="str">
            <v/>
          </cell>
        </row>
        <row r="495">
          <cell r="K495">
            <v>0</v>
          </cell>
          <cell r="M495" t="str">
            <v/>
          </cell>
          <cell r="O495" t="str">
            <v/>
          </cell>
        </row>
        <row r="496">
          <cell r="K496">
            <v>0</v>
          </cell>
          <cell r="M496" t="str">
            <v/>
          </cell>
          <cell r="O496" t="str">
            <v/>
          </cell>
        </row>
        <row r="497">
          <cell r="K497">
            <v>0</v>
          </cell>
          <cell r="M497" t="str">
            <v/>
          </cell>
          <cell r="O497" t="str">
            <v/>
          </cell>
        </row>
        <row r="498">
          <cell r="K498">
            <v>0</v>
          </cell>
          <cell r="M498" t="str">
            <v/>
          </cell>
          <cell r="O498" t="str">
            <v/>
          </cell>
        </row>
        <row r="499">
          <cell r="K499">
            <v>0</v>
          </cell>
          <cell r="M499" t="str">
            <v/>
          </cell>
          <cell r="O499" t="str">
            <v/>
          </cell>
        </row>
        <row r="500">
          <cell r="K500">
            <v>0</v>
          </cell>
          <cell r="M500" t="str">
            <v/>
          </cell>
          <cell r="O500" t="str">
            <v/>
          </cell>
        </row>
        <row r="501">
          <cell r="K501">
            <v>0</v>
          </cell>
          <cell r="M501" t="str">
            <v/>
          </cell>
          <cell r="O501" t="str">
            <v/>
          </cell>
        </row>
        <row r="502">
          <cell r="K502">
            <v>0</v>
          </cell>
          <cell r="M502" t="str">
            <v/>
          </cell>
          <cell r="O502" t="str">
            <v/>
          </cell>
        </row>
        <row r="503">
          <cell r="K503">
            <v>0</v>
          </cell>
          <cell r="M503" t="str">
            <v/>
          </cell>
          <cell r="O503" t="str">
            <v/>
          </cell>
        </row>
        <row r="504">
          <cell r="K504">
            <v>0</v>
          </cell>
          <cell r="M504" t="str">
            <v/>
          </cell>
          <cell r="O504" t="str">
            <v/>
          </cell>
        </row>
        <row r="505">
          <cell r="K505">
            <v>0</v>
          </cell>
          <cell r="M505" t="str">
            <v/>
          </cell>
          <cell r="O505" t="str">
            <v/>
          </cell>
        </row>
        <row r="506">
          <cell r="K506">
            <v>0</v>
          </cell>
          <cell r="M506" t="str">
            <v/>
          </cell>
          <cell r="O506" t="str">
            <v/>
          </cell>
        </row>
        <row r="507">
          <cell r="K507">
            <v>0</v>
          </cell>
          <cell r="M507" t="str">
            <v/>
          </cell>
          <cell r="O507" t="str">
            <v/>
          </cell>
        </row>
        <row r="508">
          <cell r="K508">
            <v>0</v>
          </cell>
          <cell r="M508" t="str">
            <v/>
          </cell>
          <cell r="O508" t="str">
            <v/>
          </cell>
        </row>
        <row r="509">
          <cell r="K509">
            <v>0</v>
          </cell>
          <cell r="M509" t="str">
            <v/>
          </cell>
          <cell r="O509" t="str">
            <v/>
          </cell>
        </row>
        <row r="510">
          <cell r="K510">
            <v>0</v>
          </cell>
          <cell r="M510" t="str">
            <v/>
          </cell>
          <cell r="O510" t="str">
            <v/>
          </cell>
        </row>
        <row r="511">
          <cell r="K511">
            <v>0</v>
          </cell>
          <cell r="M511" t="str">
            <v/>
          </cell>
          <cell r="O511" t="str">
            <v/>
          </cell>
        </row>
        <row r="512">
          <cell r="K512">
            <v>0</v>
          </cell>
          <cell r="M512" t="str">
            <v/>
          </cell>
          <cell r="O512" t="str">
            <v/>
          </cell>
        </row>
        <row r="513">
          <cell r="K513">
            <v>0</v>
          </cell>
          <cell r="M513" t="str">
            <v/>
          </cell>
          <cell r="O513" t="str">
            <v/>
          </cell>
        </row>
        <row r="514">
          <cell r="K514">
            <v>0</v>
          </cell>
          <cell r="M514" t="str">
            <v/>
          </cell>
          <cell r="O514" t="str">
            <v/>
          </cell>
        </row>
        <row r="515">
          <cell r="K515">
            <v>0</v>
          </cell>
          <cell r="M515" t="str">
            <v/>
          </cell>
          <cell r="O515" t="str">
            <v/>
          </cell>
        </row>
        <row r="516">
          <cell r="K516">
            <v>0</v>
          </cell>
          <cell r="M516" t="str">
            <v/>
          </cell>
          <cell r="O516" t="str">
            <v/>
          </cell>
        </row>
        <row r="517">
          <cell r="K517">
            <v>0</v>
          </cell>
          <cell r="M517" t="str">
            <v/>
          </cell>
          <cell r="O517" t="str">
            <v/>
          </cell>
        </row>
        <row r="518">
          <cell r="K518">
            <v>0</v>
          </cell>
          <cell r="M518" t="str">
            <v/>
          </cell>
          <cell r="O518" t="str">
            <v/>
          </cell>
        </row>
        <row r="519">
          <cell r="K519">
            <v>0</v>
          </cell>
          <cell r="M519" t="str">
            <v/>
          </cell>
          <cell r="O519" t="str">
            <v/>
          </cell>
        </row>
        <row r="520">
          <cell r="K520">
            <v>0</v>
          </cell>
          <cell r="M520" t="str">
            <v/>
          </cell>
          <cell r="O520" t="str">
            <v/>
          </cell>
        </row>
        <row r="521">
          <cell r="K521">
            <v>0</v>
          </cell>
          <cell r="M521" t="str">
            <v/>
          </cell>
          <cell r="O521" t="str">
            <v/>
          </cell>
        </row>
        <row r="522">
          <cell r="K522">
            <v>0</v>
          </cell>
          <cell r="M522" t="str">
            <v/>
          </cell>
          <cell r="O522" t="str">
            <v/>
          </cell>
        </row>
        <row r="523">
          <cell r="K523">
            <v>0</v>
          </cell>
          <cell r="M523" t="str">
            <v/>
          </cell>
          <cell r="O523" t="str">
            <v/>
          </cell>
        </row>
        <row r="524">
          <cell r="K524">
            <v>0</v>
          </cell>
          <cell r="M524" t="str">
            <v/>
          </cell>
          <cell r="O524" t="str">
            <v/>
          </cell>
        </row>
        <row r="525">
          <cell r="K525">
            <v>0</v>
          </cell>
          <cell r="M525" t="str">
            <v/>
          </cell>
          <cell r="O525" t="str">
            <v/>
          </cell>
        </row>
        <row r="526">
          <cell r="K526">
            <v>0</v>
          </cell>
          <cell r="M526" t="str">
            <v/>
          </cell>
          <cell r="O526" t="str">
            <v/>
          </cell>
        </row>
        <row r="527">
          <cell r="K527">
            <v>0</v>
          </cell>
          <cell r="M527" t="str">
            <v/>
          </cell>
          <cell r="O527" t="str">
            <v/>
          </cell>
        </row>
        <row r="528">
          <cell r="K528">
            <v>0</v>
          </cell>
          <cell r="M528" t="str">
            <v/>
          </cell>
          <cell r="O528" t="str">
            <v/>
          </cell>
        </row>
        <row r="529">
          <cell r="K529">
            <v>0</v>
          </cell>
          <cell r="M529" t="str">
            <v/>
          </cell>
          <cell r="O529" t="str">
            <v/>
          </cell>
        </row>
        <row r="530">
          <cell r="K530">
            <v>0</v>
          </cell>
          <cell r="M530" t="str">
            <v/>
          </cell>
          <cell r="O530" t="str">
            <v/>
          </cell>
        </row>
        <row r="531">
          <cell r="K531">
            <v>0</v>
          </cell>
          <cell r="M531" t="str">
            <v/>
          </cell>
          <cell r="O531" t="str">
            <v/>
          </cell>
        </row>
        <row r="532">
          <cell r="K532">
            <v>0</v>
          </cell>
          <cell r="M532" t="str">
            <v/>
          </cell>
          <cell r="O532" t="str">
            <v/>
          </cell>
        </row>
        <row r="533">
          <cell r="K533">
            <v>0</v>
          </cell>
          <cell r="M533" t="str">
            <v/>
          </cell>
          <cell r="O533" t="str">
            <v/>
          </cell>
        </row>
        <row r="534">
          <cell r="K534">
            <v>0</v>
          </cell>
          <cell r="M534" t="str">
            <v/>
          </cell>
          <cell r="O534" t="str">
            <v/>
          </cell>
        </row>
        <row r="535">
          <cell r="K535">
            <v>0</v>
          </cell>
          <cell r="M535" t="str">
            <v/>
          </cell>
          <cell r="O535" t="str">
            <v/>
          </cell>
        </row>
        <row r="536">
          <cell r="K536">
            <v>0</v>
          </cell>
          <cell r="M536" t="str">
            <v/>
          </cell>
          <cell r="O536" t="str">
            <v/>
          </cell>
        </row>
        <row r="537">
          <cell r="K537">
            <v>0</v>
          </cell>
          <cell r="M537" t="str">
            <v/>
          </cell>
          <cell r="O537" t="str">
            <v/>
          </cell>
        </row>
        <row r="538">
          <cell r="K538">
            <v>0</v>
          </cell>
          <cell r="M538" t="str">
            <v/>
          </cell>
          <cell r="O538" t="str">
            <v/>
          </cell>
        </row>
        <row r="539">
          <cell r="K539">
            <v>0</v>
          </cell>
          <cell r="M539" t="str">
            <v/>
          </cell>
          <cell r="O539" t="str">
            <v/>
          </cell>
        </row>
        <row r="540">
          <cell r="K540">
            <v>0</v>
          </cell>
          <cell r="M540" t="str">
            <v/>
          </cell>
          <cell r="O540" t="str">
            <v/>
          </cell>
        </row>
        <row r="541">
          <cell r="K541">
            <v>0</v>
          </cell>
          <cell r="M541" t="str">
            <v/>
          </cell>
          <cell r="O541" t="str">
            <v/>
          </cell>
        </row>
        <row r="542">
          <cell r="K542">
            <v>0</v>
          </cell>
          <cell r="M542" t="str">
            <v/>
          </cell>
          <cell r="O542" t="str">
            <v/>
          </cell>
        </row>
        <row r="543">
          <cell r="K543">
            <v>0</v>
          </cell>
          <cell r="M543" t="str">
            <v/>
          </cell>
          <cell r="O543" t="str">
            <v/>
          </cell>
        </row>
        <row r="544">
          <cell r="K544">
            <v>0</v>
          </cell>
          <cell r="M544" t="str">
            <v/>
          </cell>
          <cell r="O544" t="str">
            <v/>
          </cell>
        </row>
        <row r="545">
          <cell r="K545">
            <v>0</v>
          </cell>
          <cell r="M545" t="str">
            <v/>
          </cell>
          <cell r="O545" t="str">
            <v/>
          </cell>
        </row>
        <row r="546">
          <cell r="K546">
            <v>0</v>
          </cell>
          <cell r="M546" t="str">
            <v/>
          </cell>
          <cell r="O546" t="str">
            <v/>
          </cell>
        </row>
        <row r="547">
          <cell r="K547">
            <v>0</v>
          </cell>
          <cell r="M547" t="str">
            <v/>
          </cell>
          <cell r="O547" t="str">
            <v/>
          </cell>
        </row>
        <row r="548">
          <cell r="K548">
            <v>0</v>
          </cell>
          <cell r="M548" t="str">
            <v/>
          </cell>
          <cell r="O548" t="str">
            <v/>
          </cell>
        </row>
        <row r="549">
          <cell r="K549">
            <v>0</v>
          </cell>
          <cell r="M549" t="str">
            <v/>
          </cell>
          <cell r="O549" t="str">
            <v/>
          </cell>
        </row>
        <row r="550">
          <cell r="K550">
            <v>0</v>
          </cell>
          <cell r="M550" t="str">
            <v/>
          </cell>
          <cell r="O550" t="str">
            <v/>
          </cell>
        </row>
        <row r="551">
          <cell r="K551">
            <v>0</v>
          </cell>
          <cell r="M551" t="str">
            <v/>
          </cell>
          <cell r="O551" t="str">
            <v/>
          </cell>
        </row>
        <row r="552">
          <cell r="K552">
            <v>0</v>
          </cell>
          <cell r="M552" t="str">
            <v/>
          </cell>
          <cell r="O552" t="str">
            <v/>
          </cell>
        </row>
        <row r="553">
          <cell r="K553">
            <v>0</v>
          </cell>
          <cell r="M553" t="str">
            <v/>
          </cell>
          <cell r="O553" t="str">
            <v/>
          </cell>
        </row>
        <row r="554">
          <cell r="K554">
            <v>0</v>
          </cell>
          <cell r="M554" t="str">
            <v/>
          </cell>
          <cell r="O554" t="str">
            <v/>
          </cell>
        </row>
        <row r="555">
          <cell r="K555">
            <v>0</v>
          </cell>
          <cell r="M555" t="str">
            <v/>
          </cell>
          <cell r="O555" t="str">
            <v/>
          </cell>
        </row>
        <row r="556">
          <cell r="K556">
            <v>0</v>
          </cell>
          <cell r="M556" t="str">
            <v/>
          </cell>
          <cell r="O556" t="str">
            <v/>
          </cell>
        </row>
        <row r="557">
          <cell r="K557">
            <v>0</v>
          </cell>
          <cell r="M557" t="str">
            <v/>
          </cell>
          <cell r="O557" t="str">
            <v/>
          </cell>
        </row>
        <row r="558">
          <cell r="K558">
            <v>0</v>
          </cell>
          <cell r="M558" t="str">
            <v/>
          </cell>
          <cell r="O558" t="str">
            <v/>
          </cell>
        </row>
        <row r="559">
          <cell r="K559">
            <v>0</v>
          </cell>
          <cell r="M559" t="str">
            <v/>
          </cell>
          <cell r="O559" t="str">
            <v/>
          </cell>
        </row>
        <row r="560">
          <cell r="K560">
            <v>0</v>
          </cell>
          <cell r="M560" t="str">
            <v/>
          </cell>
          <cell r="O560" t="str">
            <v/>
          </cell>
        </row>
        <row r="561">
          <cell r="K561">
            <v>0</v>
          </cell>
          <cell r="M561" t="str">
            <v/>
          </cell>
          <cell r="O561" t="str">
            <v/>
          </cell>
        </row>
        <row r="562">
          <cell r="K562">
            <v>0</v>
          </cell>
          <cell r="M562" t="str">
            <v/>
          </cell>
          <cell r="O562" t="str">
            <v/>
          </cell>
        </row>
        <row r="563">
          <cell r="K563">
            <v>0</v>
          </cell>
          <cell r="M563" t="str">
            <v/>
          </cell>
          <cell r="O563" t="str">
            <v/>
          </cell>
        </row>
        <row r="564">
          <cell r="K564">
            <v>0</v>
          </cell>
          <cell r="M564" t="str">
            <v/>
          </cell>
          <cell r="O564" t="str">
            <v/>
          </cell>
        </row>
        <row r="565">
          <cell r="K565">
            <v>0</v>
          </cell>
          <cell r="M565" t="str">
            <v/>
          </cell>
          <cell r="O565" t="str">
            <v/>
          </cell>
        </row>
        <row r="566">
          <cell r="K566">
            <v>0</v>
          </cell>
          <cell r="M566" t="str">
            <v/>
          </cell>
          <cell r="O566" t="str">
            <v/>
          </cell>
        </row>
        <row r="567">
          <cell r="K567">
            <v>0</v>
          </cell>
          <cell r="M567" t="str">
            <v/>
          </cell>
          <cell r="O567" t="str">
            <v/>
          </cell>
        </row>
        <row r="568">
          <cell r="K568">
            <v>0</v>
          </cell>
          <cell r="M568" t="str">
            <v/>
          </cell>
          <cell r="O568" t="str">
            <v/>
          </cell>
        </row>
        <row r="569">
          <cell r="K569">
            <v>0</v>
          </cell>
          <cell r="M569" t="str">
            <v/>
          </cell>
          <cell r="O569" t="str">
            <v/>
          </cell>
        </row>
        <row r="570">
          <cell r="K570">
            <v>0</v>
          </cell>
          <cell r="M570" t="str">
            <v/>
          </cell>
          <cell r="O570" t="str">
            <v/>
          </cell>
        </row>
        <row r="571">
          <cell r="K571">
            <v>0</v>
          </cell>
          <cell r="M571" t="str">
            <v/>
          </cell>
          <cell r="O571" t="str">
            <v/>
          </cell>
        </row>
        <row r="572">
          <cell r="K572">
            <v>0</v>
          </cell>
          <cell r="M572" t="str">
            <v/>
          </cell>
          <cell r="O572" t="str">
            <v/>
          </cell>
        </row>
        <row r="573">
          <cell r="K573">
            <v>0</v>
          </cell>
          <cell r="M573" t="str">
            <v/>
          </cell>
          <cell r="O573" t="str">
            <v/>
          </cell>
        </row>
        <row r="574">
          <cell r="K574">
            <v>0</v>
          </cell>
          <cell r="M574" t="str">
            <v/>
          </cell>
          <cell r="O574" t="str">
            <v/>
          </cell>
        </row>
        <row r="575">
          <cell r="K575">
            <v>0</v>
          </cell>
          <cell r="M575" t="str">
            <v/>
          </cell>
          <cell r="O575" t="str">
            <v/>
          </cell>
        </row>
        <row r="576">
          <cell r="K576">
            <v>0</v>
          </cell>
          <cell r="M576" t="str">
            <v/>
          </cell>
          <cell r="O576" t="str">
            <v/>
          </cell>
        </row>
        <row r="577">
          <cell r="K577">
            <v>0</v>
          </cell>
          <cell r="M577" t="str">
            <v/>
          </cell>
          <cell r="O577" t="str">
            <v/>
          </cell>
        </row>
        <row r="578">
          <cell r="K578">
            <v>0</v>
          </cell>
          <cell r="M578" t="str">
            <v/>
          </cell>
          <cell r="O578" t="str">
            <v/>
          </cell>
        </row>
        <row r="579">
          <cell r="K579">
            <v>0</v>
          </cell>
          <cell r="M579" t="str">
            <v/>
          </cell>
          <cell r="O579" t="str">
            <v/>
          </cell>
        </row>
        <row r="580">
          <cell r="K580">
            <v>0</v>
          </cell>
          <cell r="M580" t="str">
            <v/>
          </cell>
          <cell r="O580" t="str">
            <v/>
          </cell>
        </row>
        <row r="581">
          <cell r="K581">
            <v>0</v>
          </cell>
          <cell r="M581" t="str">
            <v/>
          </cell>
          <cell r="O581" t="str">
            <v/>
          </cell>
        </row>
        <row r="582">
          <cell r="K582">
            <v>0</v>
          </cell>
          <cell r="M582" t="str">
            <v/>
          </cell>
          <cell r="O582" t="str">
            <v/>
          </cell>
        </row>
        <row r="583">
          <cell r="K583">
            <v>0</v>
          </cell>
          <cell r="M583" t="str">
            <v/>
          </cell>
          <cell r="O583" t="str">
            <v/>
          </cell>
        </row>
        <row r="584">
          <cell r="K584">
            <v>0</v>
          </cell>
          <cell r="M584" t="str">
            <v/>
          </cell>
          <cell r="O584" t="str">
            <v/>
          </cell>
        </row>
        <row r="585">
          <cell r="K585">
            <v>0</v>
          </cell>
          <cell r="M585" t="str">
            <v/>
          </cell>
          <cell r="O585" t="str">
            <v/>
          </cell>
        </row>
        <row r="586">
          <cell r="K586">
            <v>0</v>
          </cell>
          <cell r="M586" t="str">
            <v/>
          </cell>
          <cell r="O586" t="str">
            <v/>
          </cell>
        </row>
        <row r="587">
          <cell r="K587">
            <v>0</v>
          </cell>
          <cell r="M587" t="str">
            <v/>
          </cell>
          <cell r="O587" t="str">
            <v/>
          </cell>
        </row>
        <row r="588">
          <cell r="K588">
            <v>0</v>
          </cell>
          <cell r="M588" t="str">
            <v/>
          </cell>
          <cell r="O588" t="str">
            <v/>
          </cell>
        </row>
        <row r="589">
          <cell r="K589">
            <v>0</v>
          </cell>
          <cell r="M589" t="str">
            <v/>
          </cell>
          <cell r="O589" t="str">
            <v/>
          </cell>
        </row>
        <row r="590">
          <cell r="K590">
            <v>0</v>
          </cell>
          <cell r="M590" t="str">
            <v/>
          </cell>
          <cell r="O590" t="str">
            <v/>
          </cell>
        </row>
        <row r="591">
          <cell r="K591">
            <v>0</v>
          </cell>
          <cell r="M591" t="str">
            <v/>
          </cell>
          <cell r="O591" t="str">
            <v/>
          </cell>
        </row>
        <row r="592">
          <cell r="K592">
            <v>0</v>
          </cell>
          <cell r="M592" t="str">
            <v/>
          </cell>
          <cell r="O592" t="str">
            <v/>
          </cell>
        </row>
        <row r="593">
          <cell r="K593">
            <v>0</v>
          </cell>
          <cell r="M593" t="str">
            <v/>
          </cell>
          <cell r="O593" t="str">
            <v/>
          </cell>
        </row>
        <row r="594">
          <cell r="K594">
            <v>0</v>
          </cell>
          <cell r="M594" t="str">
            <v/>
          </cell>
          <cell r="O594" t="str">
            <v/>
          </cell>
        </row>
        <row r="595">
          <cell r="K595">
            <v>0</v>
          </cell>
          <cell r="M595" t="str">
            <v/>
          </cell>
          <cell r="O595" t="str">
            <v/>
          </cell>
        </row>
        <row r="596">
          <cell r="K596">
            <v>0</v>
          </cell>
          <cell r="M596" t="str">
            <v/>
          </cell>
          <cell r="O596" t="str">
            <v/>
          </cell>
        </row>
        <row r="597">
          <cell r="K597">
            <v>0</v>
          </cell>
          <cell r="M597" t="str">
            <v/>
          </cell>
          <cell r="O597" t="str">
            <v/>
          </cell>
        </row>
        <row r="598">
          <cell r="K598">
            <v>0</v>
          </cell>
          <cell r="M598" t="str">
            <v/>
          </cell>
          <cell r="O598" t="str">
            <v/>
          </cell>
        </row>
        <row r="599">
          <cell r="K599">
            <v>0</v>
          </cell>
          <cell r="M599" t="str">
            <v/>
          </cell>
          <cell r="O599" t="str">
            <v/>
          </cell>
        </row>
        <row r="600">
          <cell r="K600">
            <v>0</v>
          </cell>
          <cell r="M600" t="str">
            <v/>
          </cell>
          <cell r="O600" t="str">
            <v/>
          </cell>
        </row>
        <row r="601">
          <cell r="K601">
            <v>0</v>
          </cell>
          <cell r="M601" t="str">
            <v/>
          </cell>
          <cell r="O601" t="str">
            <v/>
          </cell>
        </row>
        <row r="602">
          <cell r="K602">
            <v>0</v>
          </cell>
          <cell r="M602" t="str">
            <v/>
          </cell>
          <cell r="O602" t="str">
            <v/>
          </cell>
        </row>
        <row r="603">
          <cell r="K603">
            <v>0</v>
          </cell>
          <cell r="M603" t="str">
            <v/>
          </cell>
          <cell r="O603" t="str">
            <v/>
          </cell>
        </row>
        <row r="604">
          <cell r="K604">
            <v>0</v>
          </cell>
          <cell r="M604" t="str">
            <v/>
          </cell>
          <cell r="O604" t="str">
            <v/>
          </cell>
        </row>
        <row r="605">
          <cell r="K605">
            <v>0</v>
          </cell>
          <cell r="M605" t="str">
            <v/>
          </cell>
          <cell r="O605" t="str">
            <v/>
          </cell>
        </row>
        <row r="606">
          <cell r="K606">
            <v>0</v>
          </cell>
          <cell r="M606" t="str">
            <v/>
          </cell>
          <cell r="O606" t="str">
            <v/>
          </cell>
        </row>
        <row r="607">
          <cell r="K607">
            <v>0</v>
          </cell>
          <cell r="M607" t="str">
            <v/>
          </cell>
          <cell r="O607" t="str">
            <v/>
          </cell>
        </row>
        <row r="608">
          <cell r="K608">
            <v>0</v>
          </cell>
          <cell r="M608" t="str">
            <v/>
          </cell>
          <cell r="O608" t="str">
            <v/>
          </cell>
        </row>
        <row r="609">
          <cell r="K609">
            <v>0</v>
          </cell>
          <cell r="M609" t="str">
            <v/>
          </cell>
          <cell r="O609" t="str">
            <v/>
          </cell>
        </row>
        <row r="610">
          <cell r="K610">
            <v>0</v>
          </cell>
          <cell r="M610" t="str">
            <v/>
          </cell>
          <cell r="O610" t="str">
            <v/>
          </cell>
        </row>
        <row r="611">
          <cell r="K611">
            <v>0</v>
          </cell>
          <cell r="M611" t="str">
            <v/>
          </cell>
          <cell r="O611" t="str">
            <v/>
          </cell>
        </row>
        <row r="612">
          <cell r="K612">
            <v>0</v>
          </cell>
          <cell r="M612" t="str">
            <v/>
          </cell>
          <cell r="O612" t="str">
            <v/>
          </cell>
        </row>
        <row r="613">
          <cell r="K613">
            <v>0</v>
          </cell>
          <cell r="M613" t="str">
            <v/>
          </cell>
          <cell r="O613" t="str">
            <v/>
          </cell>
        </row>
        <row r="614">
          <cell r="K614">
            <v>0</v>
          </cell>
          <cell r="M614" t="str">
            <v/>
          </cell>
          <cell r="O614" t="str">
            <v/>
          </cell>
        </row>
        <row r="615">
          <cell r="K615">
            <v>0</v>
          </cell>
          <cell r="M615" t="str">
            <v/>
          </cell>
          <cell r="O615" t="str">
            <v/>
          </cell>
        </row>
        <row r="616">
          <cell r="K616">
            <v>0</v>
          </cell>
          <cell r="M616" t="str">
            <v/>
          </cell>
          <cell r="O616" t="str">
            <v/>
          </cell>
        </row>
        <row r="617">
          <cell r="K617">
            <v>0</v>
          </cell>
          <cell r="M617" t="str">
            <v/>
          </cell>
          <cell r="O617" t="str">
            <v/>
          </cell>
        </row>
        <row r="618">
          <cell r="K618">
            <v>0</v>
          </cell>
          <cell r="M618" t="str">
            <v/>
          </cell>
          <cell r="O618" t="str">
            <v/>
          </cell>
        </row>
        <row r="619">
          <cell r="K619">
            <v>0</v>
          </cell>
          <cell r="M619" t="str">
            <v/>
          </cell>
          <cell r="O619" t="str">
            <v/>
          </cell>
        </row>
        <row r="620">
          <cell r="K620">
            <v>0</v>
          </cell>
          <cell r="M620" t="str">
            <v/>
          </cell>
          <cell r="O620" t="str">
            <v/>
          </cell>
        </row>
        <row r="621">
          <cell r="K621">
            <v>0</v>
          </cell>
          <cell r="M621" t="str">
            <v/>
          </cell>
          <cell r="O621" t="str">
            <v/>
          </cell>
        </row>
        <row r="622">
          <cell r="K622">
            <v>0</v>
          </cell>
          <cell r="M622" t="str">
            <v/>
          </cell>
          <cell r="O622" t="str">
            <v/>
          </cell>
        </row>
        <row r="623">
          <cell r="K623">
            <v>0</v>
          </cell>
          <cell r="M623" t="str">
            <v/>
          </cell>
          <cell r="O623" t="str">
            <v/>
          </cell>
        </row>
        <row r="624">
          <cell r="K624">
            <v>0</v>
          </cell>
          <cell r="M624" t="str">
            <v/>
          </cell>
          <cell r="O624" t="str">
            <v/>
          </cell>
        </row>
        <row r="625">
          <cell r="K625">
            <v>0</v>
          </cell>
          <cell r="M625" t="str">
            <v/>
          </cell>
          <cell r="O625" t="str">
            <v/>
          </cell>
        </row>
        <row r="626">
          <cell r="K626">
            <v>0</v>
          </cell>
          <cell r="M626" t="str">
            <v/>
          </cell>
          <cell r="O626" t="str">
            <v/>
          </cell>
        </row>
        <row r="627">
          <cell r="K627">
            <v>0</v>
          </cell>
          <cell r="M627" t="str">
            <v/>
          </cell>
          <cell r="O627" t="str">
            <v/>
          </cell>
        </row>
        <row r="628">
          <cell r="K628">
            <v>0</v>
          </cell>
          <cell r="M628" t="str">
            <v/>
          </cell>
          <cell r="O628" t="str">
            <v/>
          </cell>
        </row>
        <row r="629">
          <cell r="K629">
            <v>0</v>
          </cell>
          <cell r="M629" t="str">
            <v/>
          </cell>
          <cell r="O629" t="str">
            <v/>
          </cell>
        </row>
        <row r="630">
          <cell r="K630">
            <v>0</v>
          </cell>
          <cell r="M630" t="str">
            <v/>
          </cell>
          <cell r="O630" t="str">
            <v/>
          </cell>
        </row>
        <row r="631">
          <cell r="K631">
            <v>0</v>
          </cell>
          <cell r="M631" t="str">
            <v/>
          </cell>
          <cell r="O631" t="str">
            <v/>
          </cell>
        </row>
        <row r="632">
          <cell r="K632">
            <v>0</v>
          </cell>
          <cell r="M632" t="str">
            <v/>
          </cell>
          <cell r="O632" t="str">
            <v/>
          </cell>
        </row>
        <row r="633">
          <cell r="K633">
            <v>0</v>
          </cell>
          <cell r="M633" t="str">
            <v/>
          </cell>
          <cell r="O633" t="str">
            <v/>
          </cell>
        </row>
        <row r="634">
          <cell r="K634">
            <v>0</v>
          </cell>
          <cell r="M634" t="str">
            <v/>
          </cell>
          <cell r="O634" t="str">
            <v/>
          </cell>
        </row>
        <row r="635">
          <cell r="K635">
            <v>0</v>
          </cell>
          <cell r="M635" t="str">
            <v/>
          </cell>
          <cell r="O635" t="str">
            <v/>
          </cell>
        </row>
        <row r="636">
          <cell r="K636">
            <v>0</v>
          </cell>
          <cell r="M636" t="str">
            <v/>
          </cell>
          <cell r="O636" t="str">
            <v/>
          </cell>
        </row>
        <row r="637">
          <cell r="K637">
            <v>0</v>
          </cell>
          <cell r="M637" t="str">
            <v/>
          </cell>
          <cell r="O637" t="str">
            <v/>
          </cell>
        </row>
        <row r="638">
          <cell r="K638">
            <v>0</v>
          </cell>
          <cell r="M638" t="str">
            <v/>
          </cell>
          <cell r="O638" t="str">
            <v/>
          </cell>
        </row>
        <row r="639">
          <cell r="K639">
            <v>0</v>
          </cell>
          <cell r="M639" t="str">
            <v/>
          </cell>
          <cell r="O639" t="str">
            <v/>
          </cell>
        </row>
        <row r="640">
          <cell r="K640">
            <v>0</v>
          </cell>
          <cell r="M640" t="str">
            <v/>
          </cell>
          <cell r="O640" t="str">
            <v/>
          </cell>
        </row>
        <row r="641">
          <cell r="K641">
            <v>0</v>
          </cell>
          <cell r="M641" t="str">
            <v/>
          </cell>
          <cell r="O641" t="str">
            <v/>
          </cell>
        </row>
        <row r="642">
          <cell r="K642">
            <v>0</v>
          </cell>
          <cell r="M642" t="str">
            <v/>
          </cell>
          <cell r="O642" t="str">
            <v/>
          </cell>
        </row>
        <row r="643">
          <cell r="K643">
            <v>0</v>
          </cell>
          <cell r="M643" t="str">
            <v/>
          </cell>
          <cell r="O643" t="str">
            <v/>
          </cell>
        </row>
        <row r="644">
          <cell r="K644">
            <v>0</v>
          </cell>
          <cell r="M644" t="str">
            <v/>
          </cell>
          <cell r="O644" t="str">
            <v/>
          </cell>
        </row>
        <row r="645">
          <cell r="K645">
            <v>0</v>
          </cell>
          <cell r="M645" t="str">
            <v/>
          </cell>
          <cell r="O645" t="str">
            <v/>
          </cell>
        </row>
        <row r="646">
          <cell r="K646">
            <v>0</v>
          </cell>
          <cell r="M646" t="str">
            <v/>
          </cell>
          <cell r="O646" t="str">
            <v/>
          </cell>
        </row>
        <row r="647">
          <cell r="K647">
            <v>0</v>
          </cell>
          <cell r="M647" t="str">
            <v/>
          </cell>
          <cell r="O647" t="str">
            <v/>
          </cell>
        </row>
        <row r="648">
          <cell r="K648">
            <v>0</v>
          </cell>
          <cell r="M648" t="str">
            <v/>
          </cell>
          <cell r="O648" t="str">
            <v/>
          </cell>
        </row>
        <row r="649">
          <cell r="K649">
            <v>0</v>
          </cell>
          <cell r="M649" t="str">
            <v/>
          </cell>
          <cell r="O649" t="str">
            <v/>
          </cell>
        </row>
        <row r="650">
          <cell r="K650">
            <v>0</v>
          </cell>
          <cell r="M650" t="str">
            <v/>
          </cell>
          <cell r="O650" t="str">
            <v/>
          </cell>
        </row>
        <row r="651">
          <cell r="K651">
            <v>0</v>
          </cell>
          <cell r="M651" t="str">
            <v/>
          </cell>
          <cell r="O651" t="str">
            <v/>
          </cell>
        </row>
        <row r="652">
          <cell r="K652">
            <v>0</v>
          </cell>
          <cell r="M652" t="str">
            <v/>
          </cell>
          <cell r="O652" t="str">
            <v/>
          </cell>
        </row>
        <row r="653">
          <cell r="K653">
            <v>0</v>
          </cell>
          <cell r="M653" t="str">
            <v/>
          </cell>
          <cell r="O653" t="str">
            <v/>
          </cell>
        </row>
        <row r="654">
          <cell r="K654">
            <v>0</v>
          </cell>
          <cell r="M654" t="str">
            <v/>
          </cell>
          <cell r="O654" t="str">
            <v/>
          </cell>
        </row>
        <row r="655">
          <cell r="K655">
            <v>0</v>
          </cell>
          <cell r="M655" t="str">
            <v/>
          </cell>
          <cell r="O655" t="str">
            <v/>
          </cell>
        </row>
        <row r="656">
          <cell r="K656">
            <v>0</v>
          </cell>
          <cell r="M656" t="str">
            <v/>
          </cell>
          <cell r="O656" t="str">
            <v/>
          </cell>
        </row>
        <row r="657">
          <cell r="K657">
            <v>0</v>
          </cell>
          <cell r="M657" t="str">
            <v/>
          </cell>
          <cell r="O657" t="str">
            <v/>
          </cell>
        </row>
        <row r="658">
          <cell r="K658">
            <v>0</v>
          </cell>
          <cell r="M658" t="str">
            <v/>
          </cell>
          <cell r="O658" t="str">
            <v/>
          </cell>
        </row>
        <row r="659">
          <cell r="K659">
            <v>0</v>
          </cell>
          <cell r="M659" t="str">
            <v/>
          </cell>
          <cell r="O659" t="str">
            <v/>
          </cell>
        </row>
        <row r="660">
          <cell r="K660">
            <v>0</v>
          </cell>
          <cell r="M660" t="str">
            <v/>
          </cell>
          <cell r="O660" t="str">
            <v/>
          </cell>
        </row>
        <row r="661">
          <cell r="K661">
            <v>0</v>
          </cell>
          <cell r="M661" t="str">
            <v/>
          </cell>
          <cell r="O661" t="str">
            <v/>
          </cell>
        </row>
        <row r="662">
          <cell r="K662">
            <v>0</v>
          </cell>
          <cell r="M662" t="str">
            <v/>
          </cell>
          <cell r="O662" t="str">
            <v/>
          </cell>
        </row>
        <row r="663">
          <cell r="K663">
            <v>0</v>
          </cell>
          <cell r="M663" t="str">
            <v/>
          </cell>
          <cell r="O663" t="str">
            <v/>
          </cell>
        </row>
        <row r="664">
          <cell r="K664">
            <v>0</v>
          </cell>
          <cell r="M664" t="str">
            <v/>
          </cell>
          <cell r="O664" t="str">
            <v/>
          </cell>
        </row>
        <row r="665">
          <cell r="K665">
            <v>0</v>
          </cell>
          <cell r="M665" t="str">
            <v/>
          </cell>
          <cell r="O665" t="str">
            <v/>
          </cell>
        </row>
        <row r="666">
          <cell r="K666">
            <v>0</v>
          </cell>
          <cell r="M666" t="str">
            <v/>
          </cell>
          <cell r="O666" t="str">
            <v/>
          </cell>
        </row>
        <row r="667">
          <cell r="K667">
            <v>0</v>
          </cell>
          <cell r="M667" t="str">
            <v/>
          </cell>
          <cell r="O667" t="str">
            <v/>
          </cell>
        </row>
        <row r="668">
          <cell r="K668">
            <v>0</v>
          </cell>
          <cell r="M668" t="str">
            <v/>
          </cell>
          <cell r="O668" t="str">
            <v/>
          </cell>
        </row>
        <row r="669">
          <cell r="K669">
            <v>0</v>
          </cell>
          <cell r="M669" t="str">
            <v/>
          </cell>
          <cell r="O669" t="str">
            <v/>
          </cell>
        </row>
        <row r="670">
          <cell r="K670">
            <v>0</v>
          </cell>
          <cell r="M670" t="str">
            <v/>
          </cell>
          <cell r="O670" t="str">
            <v/>
          </cell>
        </row>
        <row r="671">
          <cell r="K671">
            <v>0</v>
          </cell>
          <cell r="M671" t="str">
            <v/>
          </cell>
          <cell r="O671" t="str">
            <v/>
          </cell>
        </row>
        <row r="672">
          <cell r="K672">
            <v>0</v>
          </cell>
          <cell r="M672" t="str">
            <v/>
          </cell>
          <cell r="O672" t="str">
            <v/>
          </cell>
        </row>
        <row r="673">
          <cell r="K673">
            <v>0</v>
          </cell>
          <cell r="M673" t="str">
            <v/>
          </cell>
          <cell r="O673" t="str">
            <v/>
          </cell>
        </row>
        <row r="674">
          <cell r="K674">
            <v>0</v>
          </cell>
          <cell r="M674" t="str">
            <v/>
          </cell>
          <cell r="O674" t="str">
            <v/>
          </cell>
        </row>
        <row r="675">
          <cell r="K675">
            <v>0</v>
          </cell>
          <cell r="M675" t="str">
            <v/>
          </cell>
          <cell r="O675" t="str">
            <v/>
          </cell>
        </row>
        <row r="676">
          <cell r="K676">
            <v>0</v>
          </cell>
          <cell r="M676" t="str">
            <v/>
          </cell>
          <cell r="O676" t="str">
            <v/>
          </cell>
        </row>
        <row r="677">
          <cell r="K677">
            <v>0</v>
          </cell>
          <cell r="M677" t="str">
            <v/>
          </cell>
          <cell r="O677" t="str">
            <v/>
          </cell>
        </row>
        <row r="678">
          <cell r="K678">
            <v>0</v>
          </cell>
          <cell r="M678" t="str">
            <v/>
          </cell>
          <cell r="O678" t="str">
            <v/>
          </cell>
        </row>
        <row r="679">
          <cell r="K679">
            <v>0</v>
          </cell>
          <cell r="M679" t="str">
            <v/>
          </cell>
          <cell r="O679" t="str">
            <v/>
          </cell>
        </row>
        <row r="680">
          <cell r="K680">
            <v>0</v>
          </cell>
          <cell r="M680" t="str">
            <v/>
          </cell>
          <cell r="O680" t="str">
            <v/>
          </cell>
        </row>
        <row r="681">
          <cell r="K681">
            <v>0</v>
          </cell>
          <cell r="M681" t="str">
            <v/>
          </cell>
          <cell r="O681" t="str">
            <v/>
          </cell>
        </row>
        <row r="682">
          <cell r="K682">
            <v>0</v>
          </cell>
          <cell r="M682" t="str">
            <v/>
          </cell>
          <cell r="O682" t="str">
            <v/>
          </cell>
        </row>
        <row r="683">
          <cell r="K683">
            <v>0</v>
          </cell>
          <cell r="M683" t="str">
            <v/>
          </cell>
          <cell r="O683" t="str">
            <v/>
          </cell>
        </row>
        <row r="684">
          <cell r="K684">
            <v>0</v>
          </cell>
          <cell r="M684" t="str">
            <v/>
          </cell>
          <cell r="O684" t="str">
            <v/>
          </cell>
        </row>
        <row r="685">
          <cell r="K685">
            <v>0</v>
          </cell>
          <cell r="M685" t="str">
            <v/>
          </cell>
          <cell r="O685" t="str">
            <v/>
          </cell>
        </row>
        <row r="686">
          <cell r="K686">
            <v>0</v>
          </cell>
          <cell r="M686" t="str">
            <v/>
          </cell>
          <cell r="O686" t="str">
            <v/>
          </cell>
        </row>
        <row r="687">
          <cell r="K687">
            <v>0</v>
          </cell>
          <cell r="M687" t="str">
            <v/>
          </cell>
          <cell r="O687" t="str">
            <v/>
          </cell>
        </row>
        <row r="688">
          <cell r="K688">
            <v>0</v>
          </cell>
          <cell r="M688" t="str">
            <v/>
          </cell>
          <cell r="O688" t="str">
            <v/>
          </cell>
        </row>
        <row r="689">
          <cell r="K689">
            <v>0</v>
          </cell>
          <cell r="M689" t="str">
            <v/>
          </cell>
          <cell r="O689" t="str">
            <v/>
          </cell>
        </row>
        <row r="690">
          <cell r="K690">
            <v>0</v>
          </cell>
          <cell r="M690" t="str">
            <v/>
          </cell>
          <cell r="O690" t="str">
            <v/>
          </cell>
        </row>
        <row r="691">
          <cell r="K691">
            <v>0</v>
          </cell>
          <cell r="M691" t="str">
            <v/>
          </cell>
          <cell r="O691" t="str">
            <v/>
          </cell>
        </row>
        <row r="692">
          <cell r="K692">
            <v>0</v>
          </cell>
          <cell r="M692" t="str">
            <v/>
          </cell>
          <cell r="O692" t="str">
            <v/>
          </cell>
        </row>
        <row r="693">
          <cell r="K693">
            <v>0</v>
          </cell>
          <cell r="M693" t="str">
            <v/>
          </cell>
          <cell r="O693" t="str">
            <v/>
          </cell>
        </row>
        <row r="694">
          <cell r="K694">
            <v>0</v>
          </cell>
          <cell r="M694" t="str">
            <v/>
          </cell>
          <cell r="O694" t="str">
            <v/>
          </cell>
        </row>
        <row r="695">
          <cell r="K695">
            <v>0</v>
          </cell>
          <cell r="M695" t="str">
            <v/>
          </cell>
          <cell r="O695" t="str">
            <v/>
          </cell>
        </row>
        <row r="696">
          <cell r="K696">
            <v>0</v>
          </cell>
          <cell r="M696" t="str">
            <v/>
          </cell>
          <cell r="O696" t="str">
            <v/>
          </cell>
        </row>
        <row r="697">
          <cell r="K697">
            <v>0</v>
          </cell>
          <cell r="M697" t="str">
            <v/>
          </cell>
          <cell r="O697" t="str">
            <v/>
          </cell>
        </row>
        <row r="698">
          <cell r="K698">
            <v>0</v>
          </cell>
          <cell r="M698" t="str">
            <v/>
          </cell>
          <cell r="O698" t="str">
            <v/>
          </cell>
        </row>
        <row r="699">
          <cell r="K699">
            <v>0</v>
          </cell>
          <cell r="M699" t="str">
            <v/>
          </cell>
          <cell r="O699" t="str">
            <v/>
          </cell>
        </row>
        <row r="700">
          <cell r="K700">
            <v>0</v>
          </cell>
          <cell r="M700" t="str">
            <v/>
          </cell>
          <cell r="O700" t="str">
            <v/>
          </cell>
        </row>
        <row r="701">
          <cell r="K701">
            <v>0</v>
          </cell>
          <cell r="M701" t="str">
            <v/>
          </cell>
          <cell r="O701" t="str">
            <v/>
          </cell>
        </row>
        <row r="702">
          <cell r="K702">
            <v>0</v>
          </cell>
          <cell r="M702" t="str">
            <v/>
          </cell>
          <cell r="O702" t="str">
            <v/>
          </cell>
        </row>
        <row r="703">
          <cell r="K703">
            <v>0</v>
          </cell>
          <cell r="M703" t="str">
            <v/>
          </cell>
          <cell r="O703" t="str">
            <v/>
          </cell>
        </row>
        <row r="704">
          <cell r="K704">
            <v>0</v>
          </cell>
          <cell r="M704" t="str">
            <v/>
          </cell>
          <cell r="O704" t="str">
            <v/>
          </cell>
        </row>
        <row r="705">
          <cell r="K705">
            <v>0</v>
          </cell>
          <cell r="M705" t="str">
            <v/>
          </cell>
          <cell r="O705" t="str">
            <v/>
          </cell>
        </row>
        <row r="706">
          <cell r="K706">
            <v>0</v>
          </cell>
          <cell r="M706" t="str">
            <v/>
          </cell>
          <cell r="O706" t="str">
            <v/>
          </cell>
        </row>
        <row r="707">
          <cell r="K707">
            <v>0</v>
          </cell>
          <cell r="M707" t="str">
            <v/>
          </cell>
          <cell r="O707" t="str">
            <v/>
          </cell>
        </row>
        <row r="708">
          <cell r="K708">
            <v>0</v>
          </cell>
          <cell r="M708" t="str">
            <v/>
          </cell>
          <cell r="O708" t="str">
            <v/>
          </cell>
        </row>
        <row r="709">
          <cell r="K709">
            <v>0</v>
          </cell>
          <cell r="M709" t="str">
            <v/>
          </cell>
          <cell r="O709" t="str">
            <v/>
          </cell>
        </row>
        <row r="710">
          <cell r="K710">
            <v>0</v>
          </cell>
          <cell r="M710" t="str">
            <v/>
          </cell>
          <cell r="O710" t="str">
            <v/>
          </cell>
        </row>
        <row r="711">
          <cell r="K711">
            <v>0</v>
          </cell>
          <cell r="M711" t="str">
            <v/>
          </cell>
          <cell r="O711" t="str">
            <v/>
          </cell>
        </row>
        <row r="712">
          <cell r="K712">
            <v>0</v>
          </cell>
          <cell r="M712" t="str">
            <v/>
          </cell>
          <cell r="O712" t="str">
            <v/>
          </cell>
        </row>
        <row r="713">
          <cell r="K713">
            <v>0</v>
          </cell>
          <cell r="M713" t="str">
            <v/>
          </cell>
          <cell r="O713" t="str">
            <v/>
          </cell>
        </row>
        <row r="714">
          <cell r="K714">
            <v>0</v>
          </cell>
          <cell r="M714" t="str">
            <v/>
          </cell>
          <cell r="O714" t="str">
            <v/>
          </cell>
        </row>
        <row r="715">
          <cell r="K715">
            <v>0</v>
          </cell>
          <cell r="M715" t="str">
            <v/>
          </cell>
          <cell r="O715" t="str">
            <v/>
          </cell>
        </row>
        <row r="716">
          <cell r="K716">
            <v>0</v>
          </cell>
          <cell r="M716" t="str">
            <v/>
          </cell>
          <cell r="O716" t="str">
            <v/>
          </cell>
        </row>
        <row r="717">
          <cell r="K717">
            <v>0</v>
          </cell>
          <cell r="M717" t="str">
            <v/>
          </cell>
          <cell r="O717" t="str">
            <v/>
          </cell>
        </row>
        <row r="718">
          <cell r="K718">
            <v>0</v>
          </cell>
          <cell r="M718" t="str">
            <v/>
          </cell>
          <cell r="O718" t="str">
            <v/>
          </cell>
        </row>
        <row r="719">
          <cell r="K719">
            <v>0</v>
          </cell>
          <cell r="M719" t="str">
            <v/>
          </cell>
          <cell r="O719" t="str">
            <v/>
          </cell>
        </row>
        <row r="720">
          <cell r="K720">
            <v>0</v>
          </cell>
          <cell r="M720" t="str">
            <v/>
          </cell>
          <cell r="O720" t="str">
            <v/>
          </cell>
        </row>
        <row r="721">
          <cell r="K721">
            <v>0</v>
          </cell>
          <cell r="M721" t="str">
            <v/>
          </cell>
          <cell r="O721" t="str">
            <v/>
          </cell>
        </row>
        <row r="722">
          <cell r="K722">
            <v>0</v>
          </cell>
          <cell r="M722" t="str">
            <v/>
          </cell>
          <cell r="O722" t="str">
            <v/>
          </cell>
        </row>
        <row r="723">
          <cell r="K723">
            <v>0</v>
          </cell>
          <cell r="M723" t="str">
            <v/>
          </cell>
          <cell r="O723" t="str">
            <v/>
          </cell>
        </row>
        <row r="724">
          <cell r="K724">
            <v>0</v>
          </cell>
          <cell r="M724" t="str">
            <v/>
          </cell>
          <cell r="O724" t="str">
            <v/>
          </cell>
        </row>
        <row r="725">
          <cell r="K725">
            <v>0</v>
          </cell>
          <cell r="M725" t="str">
            <v/>
          </cell>
          <cell r="O725" t="str">
            <v/>
          </cell>
        </row>
        <row r="726">
          <cell r="K726">
            <v>0</v>
          </cell>
          <cell r="M726" t="str">
            <v/>
          </cell>
          <cell r="O726" t="str">
            <v/>
          </cell>
        </row>
        <row r="727">
          <cell r="K727">
            <v>0</v>
          </cell>
          <cell r="M727" t="str">
            <v/>
          </cell>
          <cell r="O727" t="str">
            <v/>
          </cell>
        </row>
        <row r="728">
          <cell r="K728">
            <v>0</v>
          </cell>
          <cell r="M728" t="str">
            <v/>
          </cell>
          <cell r="O728" t="str">
            <v/>
          </cell>
        </row>
        <row r="729">
          <cell r="K729">
            <v>0</v>
          </cell>
          <cell r="M729" t="str">
            <v/>
          </cell>
          <cell r="O729" t="str">
            <v/>
          </cell>
        </row>
        <row r="730">
          <cell r="K730">
            <v>0</v>
          </cell>
          <cell r="M730" t="str">
            <v/>
          </cell>
          <cell r="O730" t="str">
            <v/>
          </cell>
        </row>
        <row r="731">
          <cell r="K731">
            <v>0</v>
          </cell>
          <cell r="M731" t="str">
            <v/>
          </cell>
          <cell r="O731" t="str">
            <v/>
          </cell>
        </row>
        <row r="732">
          <cell r="K732">
            <v>0</v>
          </cell>
          <cell r="M732" t="str">
            <v/>
          </cell>
          <cell r="O732" t="str">
            <v/>
          </cell>
        </row>
        <row r="733">
          <cell r="K733">
            <v>0</v>
          </cell>
          <cell r="M733" t="str">
            <v/>
          </cell>
          <cell r="O733" t="str">
            <v/>
          </cell>
        </row>
        <row r="734">
          <cell r="K734">
            <v>0</v>
          </cell>
          <cell r="M734" t="str">
            <v/>
          </cell>
          <cell r="O734" t="str">
            <v/>
          </cell>
        </row>
        <row r="735">
          <cell r="K735">
            <v>0</v>
          </cell>
          <cell r="M735" t="str">
            <v/>
          </cell>
          <cell r="O735" t="str">
            <v/>
          </cell>
        </row>
        <row r="736">
          <cell r="K736">
            <v>0</v>
          </cell>
          <cell r="M736" t="str">
            <v/>
          </cell>
          <cell r="O736" t="str">
            <v/>
          </cell>
        </row>
        <row r="737">
          <cell r="K737">
            <v>0</v>
          </cell>
          <cell r="M737" t="str">
            <v/>
          </cell>
          <cell r="O737" t="str">
            <v/>
          </cell>
        </row>
        <row r="738">
          <cell r="K738">
            <v>0</v>
          </cell>
          <cell r="M738" t="str">
            <v/>
          </cell>
          <cell r="O738" t="str">
            <v/>
          </cell>
        </row>
        <row r="739">
          <cell r="K739">
            <v>0</v>
          </cell>
          <cell r="M739" t="str">
            <v/>
          </cell>
          <cell r="O739" t="str">
            <v/>
          </cell>
        </row>
        <row r="740">
          <cell r="K740">
            <v>0</v>
          </cell>
          <cell r="M740" t="str">
            <v/>
          </cell>
          <cell r="O740" t="str">
            <v/>
          </cell>
        </row>
        <row r="741">
          <cell r="K741">
            <v>0</v>
          </cell>
          <cell r="M741" t="str">
            <v/>
          </cell>
          <cell r="O741" t="str">
            <v/>
          </cell>
        </row>
        <row r="742">
          <cell r="K742">
            <v>0</v>
          </cell>
          <cell r="M742" t="str">
            <v/>
          </cell>
          <cell r="O742" t="str">
            <v/>
          </cell>
        </row>
        <row r="743">
          <cell r="K743">
            <v>0</v>
          </cell>
          <cell r="M743" t="str">
            <v/>
          </cell>
          <cell r="O743" t="str">
            <v/>
          </cell>
        </row>
        <row r="744">
          <cell r="K744">
            <v>0</v>
          </cell>
          <cell r="M744" t="str">
            <v/>
          </cell>
          <cell r="O744" t="str">
            <v/>
          </cell>
        </row>
        <row r="745">
          <cell r="K745">
            <v>0</v>
          </cell>
          <cell r="M745" t="str">
            <v/>
          </cell>
          <cell r="O745" t="str">
            <v/>
          </cell>
        </row>
        <row r="746">
          <cell r="K746">
            <v>0</v>
          </cell>
          <cell r="M746" t="str">
            <v/>
          </cell>
          <cell r="O746" t="str">
            <v/>
          </cell>
        </row>
        <row r="747">
          <cell r="K747">
            <v>0</v>
          </cell>
          <cell r="M747" t="str">
            <v/>
          </cell>
          <cell r="O747" t="str">
            <v/>
          </cell>
        </row>
        <row r="748">
          <cell r="K748">
            <v>0</v>
          </cell>
          <cell r="M748" t="str">
            <v/>
          </cell>
          <cell r="O748" t="str">
            <v/>
          </cell>
        </row>
        <row r="749">
          <cell r="K749">
            <v>0</v>
          </cell>
          <cell r="M749" t="str">
            <v/>
          </cell>
          <cell r="O749" t="str">
            <v/>
          </cell>
        </row>
        <row r="750">
          <cell r="K750">
            <v>0</v>
          </cell>
          <cell r="M750" t="str">
            <v/>
          </cell>
          <cell r="O750" t="str">
            <v/>
          </cell>
        </row>
        <row r="751">
          <cell r="K751">
            <v>0</v>
          </cell>
          <cell r="M751" t="str">
            <v/>
          </cell>
          <cell r="O751" t="str">
            <v/>
          </cell>
        </row>
        <row r="752">
          <cell r="K752">
            <v>0</v>
          </cell>
          <cell r="M752" t="str">
            <v/>
          </cell>
          <cell r="O752" t="str">
            <v/>
          </cell>
        </row>
        <row r="753">
          <cell r="K753">
            <v>0</v>
          </cell>
          <cell r="M753" t="str">
            <v/>
          </cell>
          <cell r="O753" t="str">
            <v/>
          </cell>
        </row>
        <row r="754">
          <cell r="K754">
            <v>0</v>
          </cell>
          <cell r="M754" t="str">
            <v/>
          </cell>
          <cell r="O754" t="str">
            <v/>
          </cell>
        </row>
        <row r="755">
          <cell r="K755">
            <v>0</v>
          </cell>
          <cell r="M755" t="str">
            <v/>
          </cell>
          <cell r="O755" t="str">
            <v/>
          </cell>
        </row>
        <row r="756">
          <cell r="K756">
            <v>0</v>
          </cell>
          <cell r="M756" t="str">
            <v/>
          </cell>
          <cell r="O756" t="str">
            <v/>
          </cell>
        </row>
        <row r="757">
          <cell r="K757">
            <v>0</v>
          </cell>
          <cell r="M757" t="str">
            <v/>
          </cell>
          <cell r="O757" t="str">
            <v/>
          </cell>
        </row>
        <row r="758">
          <cell r="K758">
            <v>0</v>
          </cell>
          <cell r="M758" t="str">
            <v/>
          </cell>
          <cell r="O758" t="str">
            <v/>
          </cell>
        </row>
        <row r="759">
          <cell r="K759">
            <v>0</v>
          </cell>
          <cell r="M759" t="str">
            <v/>
          </cell>
          <cell r="O759" t="str">
            <v/>
          </cell>
        </row>
        <row r="760">
          <cell r="K760">
            <v>0</v>
          </cell>
          <cell r="M760" t="str">
            <v/>
          </cell>
          <cell r="O760" t="str">
            <v/>
          </cell>
        </row>
        <row r="761">
          <cell r="K761">
            <v>0</v>
          </cell>
          <cell r="M761" t="str">
            <v/>
          </cell>
          <cell r="O761" t="str">
            <v/>
          </cell>
        </row>
        <row r="762">
          <cell r="K762">
            <v>0</v>
          </cell>
          <cell r="M762" t="str">
            <v/>
          </cell>
          <cell r="O762" t="str">
            <v/>
          </cell>
        </row>
        <row r="763">
          <cell r="K763">
            <v>0</v>
          </cell>
          <cell r="M763" t="str">
            <v/>
          </cell>
          <cell r="O763" t="str">
            <v/>
          </cell>
        </row>
        <row r="764">
          <cell r="K764">
            <v>0</v>
          </cell>
          <cell r="M764" t="str">
            <v/>
          </cell>
          <cell r="O764" t="str">
            <v/>
          </cell>
        </row>
        <row r="765">
          <cell r="K765">
            <v>0</v>
          </cell>
          <cell r="M765" t="str">
            <v/>
          </cell>
          <cell r="O765" t="str">
            <v/>
          </cell>
        </row>
        <row r="766">
          <cell r="K766">
            <v>0</v>
          </cell>
          <cell r="M766" t="str">
            <v/>
          </cell>
          <cell r="O766" t="str">
            <v/>
          </cell>
        </row>
        <row r="767">
          <cell r="K767">
            <v>0</v>
          </cell>
          <cell r="M767" t="str">
            <v/>
          </cell>
          <cell r="O767" t="str">
            <v/>
          </cell>
        </row>
        <row r="768">
          <cell r="K768">
            <v>0</v>
          </cell>
          <cell r="M768" t="str">
            <v/>
          </cell>
          <cell r="O768" t="str">
            <v/>
          </cell>
        </row>
        <row r="769">
          <cell r="K769">
            <v>0</v>
          </cell>
          <cell r="M769" t="str">
            <v/>
          </cell>
          <cell r="O769" t="str">
            <v/>
          </cell>
        </row>
        <row r="770">
          <cell r="K770">
            <v>0</v>
          </cell>
          <cell r="M770" t="str">
            <v/>
          </cell>
          <cell r="O770" t="str">
            <v/>
          </cell>
        </row>
        <row r="771">
          <cell r="K771">
            <v>0</v>
          </cell>
          <cell r="M771" t="str">
            <v/>
          </cell>
          <cell r="O771" t="str">
            <v/>
          </cell>
        </row>
        <row r="772">
          <cell r="K772">
            <v>0</v>
          </cell>
          <cell r="M772" t="str">
            <v/>
          </cell>
          <cell r="O772" t="str">
            <v/>
          </cell>
        </row>
        <row r="773">
          <cell r="K773">
            <v>0</v>
          </cell>
          <cell r="M773" t="str">
            <v/>
          </cell>
          <cell r="O773" t="str">
            <v/>
          </cell>
        </row>
        <row r="774">
          <cell r="K774">
            <v>0</v>
          </cell>
          <cell r="M774" t="str">
            <v/>
          </cell>
          <cell r="O774" t="str">
            <v/>
          </cell>
        </row>
        <row r="775">
          <cell r="K775">
            <v>0</v>
          </cell>
          <cell r="M775" t="str">
            <v/>
          </cell>
          <cell r="O775" t="str">
            <v/>
          </cell>
        </row>
        <row r="776">
          <cell r="K776">
            <v>0</v>
          </cell>
          <cell r="M776" t="str">
            <v/>
          </cell>
          <cell r="O776" t="str">
            <v/>
          </cell>
        </row>
        <row r="777">
          <cell r="K777">
            <v>0</v>
          </cell>
          <cell r="M777" t="str">
            <v/>
          </cell>
          <cell r="O777" t="str">
            <v/>
          </cell>
        </row>
        <row r="778">
          <cell r="K778">
            <v>0</v>
          </cell>
          <cell r="M778" t="str">
            <v/>
          </cell>
          <cell r="O778" t="str">
            <v/>
          </cell>
        </row>
        <row r="779">
          <cell r="K779">
            <v>0</v>
          </cell>
          <cell r="M779" t="str">
            <v/>
          </cell>
          <cell r="O779" t="str">
            <v/>
          </cell>
        </row>
        <row r="780">
          <cell r="K780">
            <v>0</v>
          </cell>
          <cell r="M780" t="str">
            <v/>
          </cell>
          <cell r="O780" t="str">
            <v/>
          </cell>
        </row>
        <row r="781">
          <cell r="K781">
            <v>0</v>
          </cell>
          <cell r="M781" t="str">
            <v/>
          </cell>
          <cell r="O781" t="str">
            <v/>
          </cell>
        </row>
      </sheetData>
      <sheetData sheetId="4">
        <row r="6">
          <cell r="C6">
            <v>22</v>
          </cell>
        </row>
        <row r="7">
          <cell r="C7">
            <v>22</v>
          </cell>
        </row>
        <row r="8">
          <cell r="C8">
            <v>21</v>
          </cell>
        </row>
        <row r="9">
          <cell r="C9">
            <v>25</v>
          </cell>
        </row>
        <row r="10">
          <cell r="C10">
            <v>22</v>
          </cell>
        </row>
        <row r="11">
          <cell r="C11">
            <v>24</v>
          </cell>
        </row>
        <row r="12">
          <cell r="C12">
            <v>23</v>
          </cell>
        </row>
        <row r="13">
          <cell r="C13">
            <v>24</v>
          </cell>
        </row>
        <row r="14">
          <cell r="C14">
            <v>25</v>
          </cell>
        </row>
        <row r="15">
          <cell r="C15">
            <v>21</v>
          </cell>
        </row>
        <row r="16">
          <cell r="C16">
            <v>23</v>
          </cell>
        </row>
        <row r="17">
          <cell r="C17">
            <v>21</v>
          </cell>
        </row>
        <row r="18">
          <cell r="C18">
            <v>21</v>
          </cell>
        </row>
        <row r="19">
          <cell r="C19">
            <v>23</v>
          </cell>
        </row>
        <row r="20">
          <cell r="C20">
            <v>21</v>
          </cell>
        </row>
        <row r="21">
          <cell r="C21">
            <v>25</v>
          </cell>
        </row>
        <row r="22">
          <cell r="C22">
            <v>22</v>
          </cell>
        </row>
        <row r="23">
          <cell r="C23">
            <v>21</v>
          </cell>
        </row>
        <row r="24">
          <cell r="C24">
            <v>23</v>
          </cell>
        </row>
        <row r="25">
          <cell r="C25">
            <v>21</v>
          </cell>
        </row>
        <row r="26">
          <cell r="C26">
            <v>33</v>
          </cell>
        </row>
        <row r="27">
          <cell r="C27">
            <v>35</v>
          </cell>
        </row>
        <row r="28">
          <cell r="C28">
            <v>27</v>
          </cell>
        </row>
        <row r="29">
          <cell r="C29">
            <v>26</v>
          </cell>
        </row>
        <row r="30">
          <cell r="C30">
            <v>26</v>
          </cell>
        </row>
        <row r="31">
          <cell r="C31">
            <v>29</v>
          </cell>
        </row>
        <row r="32">
          <cell r="C32">
            <v>29</v>
          </cell>
        </row>
        <row r="33">
          <cell r="C33">
            <v>27</v>
          </cell>
        </row>
        <row r="34">
          <cell r="C34">
            <v>31</v>
          </cell>
        </row>
        <row r="35">
          <cell r="C35">
            <v>26</v>
          </cell>
        </row>
        <row r="36">
          <cell r="C36">
            <v>28</v>
          </cell>
        </row>
        <row r="37">
          <cell r="C37">
            <v>29</v>
          </cell>
        </row>
        <row r="38">
          <cell r="C38">
            <v>33</v>
          </cell>
        </row>
        <row r="39">
          <cell r="C39">
            <v>28</v>
          </cell>
        </row>
        <row r="40">
          <cell r="C40">
            <v>30</v>
          </cell>
        </row>
        <row r="41">
          <cell r="C41">
            <v>29</v>
          </cell>
        </row>
        <row r="42">
          <cell r="C42">
            <v>29</v>
          </cell>
        </row>
        <row r="43">
          <cell r="C43">
            <v>26</v>
          </cell>
        </row>
        <row r="44">
          <cell r="C44">
            <v>29</v>
          </cell>
        </row>
        <row r="45">
          <cell r="C45">
            <v>35</v>
          </cell>
        </row>
        <row r="46">
          <cell r="C46">
            <v>33</v>
          </cell>
        </row>
        <row r="47">
          <cell r="C47">
            <v>31</v>
          </cell>
        </row>
        <row r="48">
          <cell r="C48">
            <v>26</v>
          </cell>
        </row>
        <row r="49">
          <cell r="C49">
            <v>27</v>
          </cell>
        </row>
        <row r="50">
          <cell r="C50">
            <v>26</v>
          </cell>
        </row>
        <row r="51">
          <cell r="C51">
            <v>27</v>
          </cell>
        </row>
        <row r="52">
          <cell r="C52">
            <v>31</v>
          </cell>
        </row>
        <row r="53">
          <cell r="C53">
            <v>33</v>
          </cell>
        </row>
        <row r="54">
          <cell r="C54">
            <v>27</v>
          </cell>
        </row>
        <row r="55">
          <cell r="C55">
            <v>34</v>
          </cell>
        </row>
        <row r="56">
          <cell r="C56">
            <v>29</v>
          </cell>
        </row>
        <row r="57">
          <cell r="C57">
            <v>29</v>
          </cell>
        </row>
        <row r="58">
          <cell r="C58">
            <v>28</v>
          </cell>
        </row>
        <row r="59">
          <cell r="C59">
            <v>42</v>
          </cell>
        </row>
        <row r="60">
          <cell r="C60">
            <v>43</v>
          </cell>
        </row>
        <row r="61">
          <cell r="C61">
            <v>43</v>
          </cell>
        </row>
        <row r="62">
          <cell r="C62">
            <v>44</v>
          </cell>
        </row>
        <row r="63">
          <cell r="C63">
            <v>40</v>
          </cell>
        </row>
        <row r="64">
          <cell r="C64">
            <v>40</v>
          </cell>
        </row>
        <row r="65">
          <cell r="C65">
            <v>42</v>
          </cell>
        </row>
        <row r="66">
          <cell r="C66">
            <v>45</v>
          </cell>
        </row>
        <row r="67">
          <cell r="C67">
            <v>41</v>
          </cell>
        </row>
        <row r="68">
          <cell r="C68">
            <v>42</v>
          </cell>
        </row>
        <row r="69">
          <cell r="C69">
            <v>39</v>
          </cell>
        </row>
        <row r="70">
          <cell r="C70">
            <v>38</v>
          </cell>
        </row>
        <row r="71">
          <cell r="C71">
            <v>37</v>
          </cell>
        </row>
        <row r="72">
          <cell r="C72">
            <v>37</v>
          </cell>
        </row>
        <row r="73">
          <cell r="C73">
            <v>39</v>
          </cell>
        </row>
        <row r="74">
          <cell r="C74">
            <v>38</v>
          </cell>
        </row>
        <row r="75">
          <cell r="C75">
            <v>53</v>
          </cell>
        </row>
        <row r="76">
          <cell r="C76">
            <v>49</v>
          </cell>
        </row>
        <row r="77">
          <cell r="C77">
            <v>54</v>
          </cell>
        </row>
        <row r="78">
          <cell r="C78">
            <v>50</v>
          </cell>
        </row>
        <row r="79">
          <cell r="C79">
            <v>46</v>
          </cell>
        </row>
        <row r="80">
          <cell r="C80">
            <v>49</v>
          </cell>
        </row>
        <row r="81">
          <cell r="C81">
            <v>50</v>
          </cell>
        </row>
        <row r="82">
          <cell r="C82">
            <v>53</v>
          </cell>
        </row>
        <row r="83">
          <cell r="C83">
            <v>47</v>
          </cell>
        </row>
        <row r="84">
          <cell r="C84">
            <v>51</v>
          </cell>
        </row>
        <row r="85">
          <cell r="C85">
            <v>51</v>
          </cell>
        </row>
        <row r="86">
          <cell r="C86">
            <v>63</v>
          </cell>
        </row>
        <row r="87">
          <cell r="C87">
            <v>63</v>
          </cell>
        </row>
        <row r="88">
          <cell r="C88">
            <v>65</v>
          </cell>
        </row>
        <row r="89">
          <cell r="C89">
            <v>61</v>
          </cell>
        </row>
        <row r="90">
          <cell r="C90">
            <v>57</v>
          </cell>
        </row>
        <row r="91">
          <cell r="C91">
            <v>57</v>
          </cell>
        </row>
        <row r="92">
          <cell r="C92">
            <v>61</v>
          </cell>
        </row>
        <row r="93">
          <cell r="C93">
            <v>61</v>
          </cell>
        </row>
        <row r="94">
          <cell r="C94">
            <v>65</v>
          </cell>
        </row>
        <row r="95">
          <cell r="C95">
            <v>58</v>
          </cell>
        </row>
        <row r="96">
          <cell r="C96">
            <v>21</v>
          </cell>
        </row>
        <row r="97">
          <cell r="C97">
            <v>25</v>
          </cell>
        </row>
        <row r="98">
          <cell r="C98">
            <v>21</v>
          </cell>
        </row>
        <row r="99">
          <cell r="C99">
            <v>23</v>
          </cell>
        </row>
        <row r="100">
          <cell r="C100">
            <v>25</v>
          </cell>
        </row>
        <row r="101">
          <cell r="C101">
            <v>22</v>
          </cell>
        </row>
        <row r="102">
          <cell r="C102">
            <v>22</v>
          </cell>
        </row>
        <row r="103">
          <cell r="C103">
            <v>24</v>
          </cell>
        </row>
        <row r="104">
          <cell r="C104">
            <v>25</v>
          </cell>
        </row>
        <row r="105">
          <cell r="C105">
            <v>24</v>
          </cell>
        </row>
        <row r="106">
          <cell r="C106">
            <v>25</v>
          </cell>
        </row>
        <row r="107">
          <cell r="C107">
            <v>23</v>
          </cell>
        </row>
        <row r="108">
          <cell r="C108">
            <v>24</v>
          </cell>
        </row>
        <row r="109">
          <cell r="C109">
            <v>25</v>
          </cell>
        </row>
        <row r="110">
          <cell r="C110">
            <v>23</v>
          </cell>
        </row>
        <row r="111">
          <cell r="C111">
            <v>24</v>
          </cell>
        </row>
        <row r="112">
          <cell r="C112">
            <v>21</v>
          </cell>
        </row>
        <row r="113">
          <cell r="C113">
            <v>25</v>
          </cell>
        </row>
        <row r="114">
          <cell r="C114">
            <v>25</v>
          </cell>
        </row>
        <row r="115">
          <cell r="C115">
            <v>21</v>
          </cell>
        </row>
        <row r="116">
          <cell r="C116">
            <v>22</v>
          </cell>
        </row>
        <row r="117">
          <cell r="C117">
            <v>22</v>
          </cell>
        </row>
        <row r="118">
          <cell r="C118">
            <v>24</v>
          </cell>
        </row>
        <row r="119">
          <cell r="C119">
            <v>25</v>
          </cell>
        </row>
        <row r="120">
          <cell r="C120">
            <v>21</v>
          </cell>
        </row>
        <row r="121">
          <cell r="C121">
            <v>24</v>
          </cell>
        </row>
        <row r="122">
          <cell r="C122">
            <v>22</v>
          </cell>
        </row>
        <row r="123">
          <cell r="C123">
            <v>25</v>
          </cell>
        </row>
        <row r="124">
          <cell r="C124">
            <v>25</v>
          </cell>
        </row>
        <row r="125">
          <cell r="C125">
            <v>23</v>
          </cell>
        </row>
        <row r="126">
          <cell r="C126">
            <v>25</v>
          </cell>
        </row>
        <row r="127">
          <cell r="C127">
            <v>23</v>
          </cell>
        </row>
        <row r="128">
          <cell r="C128">
            <v>23</v>
          </cell>
        </row>
        <row r="129">
          <cell r="C129">
            <v>23</v>
          </cell>
        </row>
        <row r="130">
          <cell r="C130">
            <v>24</v>
          </cell>
        </row>
        <row r="131">
          <cell r="C131">
            <v>24</v>
          </cell>
        </row>
        <row r="132">
          <cell r="C132">
            <v>24</v>
          </cell>
        </row>
        <row r="133">
          <cell r="C133">
            <v>23</v>
          </cell>
        </row>
        <row r="134">
          <cell r="C134">
            <v>23</v>
          </cell>
        </row>
        <row r="135">
          <cell r="C135">
            <v>21</v>
          </cell>
        </row>
        <row r="136">
          <cell r="C136">
            <v>22</v>
          </cell>
        </row>
        <row r="137">
          <cell r="C137">
            <v>23</v>
          </cell>
        </row>
        <row r="138">
          <cell r="C138">
            <v>22</v>
          </cell>
        </row>
        <row r="139">
          <cell r="C139">
            <v>24</v>
          </cell>
        </row>
        <row r="140">
          <cell r="C140">
            <v>26</v>
          </cell>
        </row>
        <row r="141">
          <cell r="C141">
            <v>26</v>
          </cell>
        </row>
        <row r="142">
          <cell r="C142">
            <v>35</v>
          </cell>
        </row>
        <row r="143">
          <cell r="C143">
            <v>28</v>
          </cell>
        </row>
        <row r="144">
          <cell r="C144">
            <v>31</v>
          </cell>
        </row>
        <row r="145">
          <cell r="C145">
            <v>26</v>
          </cell>
        </row>
        <row r="146">
          <cell r="C146">
            <v>30</v>
          </cell>
        </row>
        <row r="147">
          <cell r="C147">
            <v>26</v>
          </cell>
        </row>
        <row r="148">
          <cell r="C148">
            <v>35</v>
          </cell>
        </row>
        <row r="149">
          <cell r="C149">
            <v>29</v>
          </cell>
        </row>
        <row r="150">
          <cell r="C150">
            <v>27</v>
          </cell>
        </row>
        <row r="151">
          <cell r="C151">
            <v>26</v>
          </cell>
        </row>
        <row r="152">
          <cell r="C152">
            <v>26</v>
          </cell>
        </row>
        <row r="153">
          <cell r="C153">
            <v>29</v>
          </cell>
        </row>
        <row r="154">
          <cell r="C154">
            <v>34</v>
          </cell>
        </row>
        <row r="155">
          <cell r="C155">
            <v>29</v>
          </cell>
        </row>
        <row r="156">
          <cell r="C156">
            <v>32</v>
          </cell>
        </row>
        <row r="157">
          <cell r="C157">
            <v>27</v>
          </cell>
        </row>
        <row r="158">
          <cell r="C158">
            <v>29</v>
          </cell>
        </row>
        <row r="159">
          <cell r="C159">
            <v>35</v>
          </cell>
        </row>
        <row r="160">
          <cell r="C160">
            <v>27</v>
          </cell>
        </row>
        <row r="161">
          <cell r="C161">
            <v>28</v>
          </cell>
        </row>
        <row r="162">
          <cell r="C162">
            <v>27</v>
          </cell>
        </row>
        <row r="163">
          <cell r="C163">
            <v>33</v>
          </cell>
        </row>
        <row r="164">
          <cell r="C164">
            <v>30</v>
          </cell>
        </row>
        <row r="165">
          <cell r="C165">
            <v>27</v>
          </cell>
        </row>
        <row r="166">
          <cell r="C166">
            <v>32</v>
          </cell>
        </row>
        <row r="167">
          <cell r="C167">
            <v>27</v>
          </cell>
        </row>
        <row r="168">
          <cell r="C168">
            <v>26</v>
          </cell>
        </row>
        <row r="169">
          <cell r="C169">
            <v>34</v>
          </cell>
        </row>
        <row r="170">
          <cell r="C170">
            <v>29</v>
          </cell>
        </row>
        <row r="171">
          <cell r="C171">
            <v>32</v>
          </cell>
        </row>
        <row r="172">
          <cell r="C172">
            <v>34</v>
          </cell>
        </row>
        <row r="173">
          <cell r="C173">
            <v>26</v>
          </cell>
        </row>
        <row r="174">
          <cell r="C174">
            <v>30</v>
          </cell>
        </row>
        <row r="175">
          <cell r="C175">
            <v>30</v>
          </cell>
        </row>
        <row r="176">
          <cell r="C176">
            <v>32</v>
          </cell>
        </row>
        <row r="177">
          <cell r="C177">
            <v>33</v>
          </cell>
        </row>
        <row r="178">
          <cell r="C178">
            <v>31</v>
          </cell>
        </row>
        <row r="179">
          <cell r="C179">
            <v>40</v>
          </cell>
        </row>
        <row r="180">
          <cell r="C180">
            <v>42</v>
          </cell>
        </row>
        <row r="181">
          <cell r="C181">
            <v>40</v>
          </cell>
        </row>
        <row r="182">
          <cell r="C182">
            <v>39</v>
          </cell>
        </row>
        <row r="183">
          <cell r="C183">
            <v>44</v>
          </cell>
        </row>
        <row r="184">
          <cell r="C184">
            <v>39</v>
          </cell>
        </row>
        <row r="185">
          <cell r="C185">
            <v>45</v>
          </cell>
        </row>
        <row r="186">
          <cell r="C186">
            <v>36</v>
          </cell>
        </row>
        <row r="187">
          <cell r="C187">
            <v>36</v>
          </cell>
        </row>
        <row r="188">
          <cell r="C188">
            <v>40</v>
          </cell>
        </row>
        <row r="189">
          <cell r="C189">
            <v>45</v>
          </cell>
        </row>
        <row r="190">
          <cell r="C190">
            <v>53</v>
          </cell>
        </row>
        <row r="191">
          <cell r="C191">
            <v>53</v>
          </cell>
        </row>
        <row r="192">
          <cell r="C192">
            <v>48</v>
          </cell>
        </row>
        <row r="193">
          <cell r="C193">
            <v>53</v>
          </cell>
        </row>
        <row r="194">
          <cell r="C194">
            <v>56</v>
          </cell>
        </row>
        <row r="195">
          <cell r="C195">
            <v>65</v>
          </cell>
        </row>
        <row r="196">
          <cell r="C196">
            <v>65</v>
          </cell>
        </row>
        <row r="197">
          <cell r="C197">
            <v>61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pesh" refreshedDate="44661.472115972225" createdVersion="7" refreshedVersion="7" minRefreshableVersion="3" recordCount="94" xr:uid="{FE46FB65-A164-4DBB-856A-8C41D8E72FD2}">
  <cacheSource type="worksheet">
    <worksheetSource ref="A1:G95" sheet="Survey-Data"/>
  </cacheSource>
  <cacheFields count="7">
    <cacheField name="Lead Source" numFmtId="0">
      <sharedItems count="1">
        <s v="Facebook"/>
      </sharedItems>
    </cacheField>
    <cacheField name="Age" numFmtId="0">
      <sharedItems containsSemiMixedTypes="0" containsString="0" containsNumber="1" containsInteger="1" minValue="19" maxValue="43"/>
    </cacheField>
    <cacheField name="Age Group" numFmtId="0">
      <sharedItems count="5">
        <s v="18-25"/>
        <s v="31-35"/>
        <s v="26-30"/>
        <s v="36-40"/>
        <s v="41-45"/>
      </sharedItems>
    </cacheField>
    <cacheField name="How likely is it that you would recommend our services to a friend or colleague?" numFmtId="0">
      <sharedItems containsSemiMixedTypes="0" containsString="0" containsNumber="1" containsInteger="1" minValue="3" maxValue="10" count="7">
        <n v="10"/>
        <n v="9"/>
        <n v="5"/>
        <n v="8"/>
        <n v="7"/>
        <n v="4"/>
        <n v="3"/>
      </sharedItems>
    </cacheField>
    <cacheField name="How did you first hear about our counselling program ?" numFmtId="0">
      <sharedItems count="5">
        <s v="Blog Post"/>
        <s v="Friend, Family, or Colleague"/>
        <s v="Online Advertisement"/>
        <s v="Other"/>
        <s v="Web Search"/>
      </sharedItems>
    </cacheField>
    <cacheField name="How likely are you to book another session from us?" numFmtId="0">
      <sharedItems count="5">
        <s v="Likely"/>
        <s v="Not likely"/>
        <s v="Very likely"/>
        <s v="Never again"/>
        <s v="Not sure"/>
      </sharedItems>
    </cacheField>
    <cacheField name="If you are not likely to book another session, what's the main reason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19"/>
    <x v="0"/>
    <x v="0"/>
    <x v="0"/>
    <x v="0"/>
    <m/>
  </r>
  <r>
    <x v="0"/>
    <n v="23"/>
    <x v="0"/>
    <x v="1"/>
    <x v="0"/>
    <x v="0"/>
    <m/>
  </r>
  <r>
    <x v="0"/>
    <n v="19"/>
    <x v="0"/>
    <x v="2"/>
    <x v="0"/>
    <x v="1"/>
    <s v="Too expensive"/>
  </r>
  <r>
    <x v="0"/>
    <n v="21"/>
    <x v="0"/>
    <x v="0"/>
    <x v="0"/>
    <x v="2"/>
    <m/>
  </r>
  <r>
    <x v="0"/>
    <n v="23"/>
    <x v="0"/>
    <x v="1"/>
    <x v="0"/>
    <x v="2"/>
    <m/>
  </r>
  <r>
    <x v="0"/>
    <n v="24"/>
    <x v="0"/>
    <x v="1"/>
    <x v="0"/>
    <x v="0"/>
    <m/>
  </r>
  <r>
    <x v="0"/>
    <n v="24"/>
    <x v="0"/>
    <x v="0"/>
    <x v="0"/>
    <x v="2"/>
    <m/>
  </r>
  <r>
    <x v="0"/>
    <n v="33"/>
    <x v="1"/>
    <x v="0"/>
    <x v="0"/>
    <x v="2"/>
    <m/>
  </r>
  <r>
    <x v="0"/>
    <n v="26"/>
    <x v="2"/>
    <x v="1"/>
    <x v="0"/>
    <x v="2"/>
    <m/>
  </r>
  <r>
    <x v="0"/>
    <n v="38"/>
    <x v="3"/>
    <x v="1"/>
    <x v="0"/>
    <x v="0"/>
    <m/>
  </r>
  <r>
    <x v="0"/>
    <n v="40"/>
    <x v="3"/>
    <x v="1"/>
    <x v="0"/>
    <x v="2"/>
    <m/>
  </r>
  <r>
    <x v="0"/>
    <n v="22"/>
    <x v="0"/>
    <x v="0"/>
    <x v="1"/>
    <x v="0"/>
    <m/>
  </r>
  <r>
    <x v="0"/>
    <n v="23"/>
    <x v="0"/>
    <x v="0"/>
    <x v="1"/>
    <x v="0"/>
    <m/>
  </r>
  <r>
    <x v="0"/>
    <n v="22"/>
    <x v="0"/>
    <x v="1"/>
    <x v="1"/>
    <x v="0"/>
    <m/>
  </r>
  <r>
    <x v="0"/>
    <n v="23"/>
    <x v="0"/>
    <x v="1"/>
    <x v="1"/>
    <x v="0"/>
    <m/>
  </r>
  <r>
    <x v="0"/>
    <n v="21"/>
    <x v="0"/>
    <x v="3"/>
    <x v="1"/>
    <x v="0"/>
    <s v="Don’t need any more"/>
  </r>
  <r>
    <x v="0"/>
    <n v="22"/>
    <x v="0"/>
    <x v="4"/>
    <x v="1"/>
    <x v="0"/>
    <s v="Didn't meet expectations"/>
  </r>
  <r>
    <x v="0"/>
    <n v="23"/>
    <x v="0"/>
    <x v="0"/>
    <x v="1"/>
    <x v="1"/>
    <s v="Don’t need any more"/>
  </r>
  <r>
    <x v="0"/>
    <n v="21"/>
    <x v="0"/>
    <x v="0"/>
    <x v="1"/>
    <x v="2"/>
    <m/>
  </r>
  <r>
    <x v="0"/>
    <n v="22"/>
    <x v="0"/>
    <x v="1"/>
    <x v="1"/>
    <x v="2"/>
    <m/>
  </r>
  <r>
    <x v="0"/>
    <n v="19"/>
    <x v="0"/>
    <x v="3"/>
    <x v="1"/>
    <x v="2"/>
    <s v="Don’t need any more"/>
  </r>
  <r>
    <x v="0"/>
    <n v="23"/>
    <x v="0"/>
    <x v="3"/>
    <x v="1"/>
    <x v="2"/>
    <m/>
  </r>
  <r>
    <x v="0"/>
    <n v="23"/>
    <x v="0"/>
    <x v="0"/>
    <x v="1"/>
    <x v="0"/>
    <m/>
  </r>
  <r>
    <x v="0"/>
    <n v="19"/>
    <x v="0"/>
    <x v="1"/>
    <x v="1"/>
    <x v="0"/>
    <m/>
  </r>
  <r>
    <x v="0"/>
    <n v="23"/>
    <x v="0"/>
    <x v="0"/>
    <x v="1"/>
    <x v="0"/>
    <m/>
  </r>
  <r>
    <x v="0"/>
    <n v="21"/>
    <x v="0"/>
    <x v="3"/>
    <x v="1"/>
    <x v="0"/>
    <s v="Don’t need any more"/>
  </r>
  <r>
    <x v="0"/>
    <n v="23"/>
    <x v="0"/>
    <x v="4"/>
    <x v="1"/>
    <x v="3"/>
    <s v="Too expensive"/>
  </r>
  <r>
    <x v="0"/>
    <n v="25"/>
    <x v="0"/>
    <x v="0"/>
    <x v="1"/>
    <x v="0"/>
    <m/>
  </r>
  <r>
    <x v="0"/>
    <n v="24"/>
    <x v="0"/>
    <x v="1"/>
    <x v="1"/>
    <x v="0"/>
    <m/>
  </r>
  <r>
    <x v="0"/>
    <n v="24"/>
    <x v="0"/>
    <x v="1"/>
    <x v="1"/>
    <x v="0"/>
    <m/>
  </r>
  <r>
    <x v="0"/>
    <n v="27"/>
    <x v="2"/>
    <x v="1"/>
    <x v="1"/>
    <x v="0"/>
    <m/>
  </r>
  <r>
    <x v="0"/>
    <n v="32"/>
    <x v="1"/>
    <x v="1"/>
    <x v="1"/>
    <x v="0"/>
    <m/>
  </r>
  <r>
    <x v="0"/>
    <n v="27"/>
    <x v="2"/>
    <x v="3"/>
    <x v="1"/>
    <x v="0"/>
    <m/>
  </r>
  <r>
    <x v="0"/>
    <n v="30"/>
    <x v="2"/>
    <x v="4"/>
    <x v="1"/>
    <x v="3"/>
    <s v="Too expensive"/>
  </r>
  <r>
    <x v="0"/>
    <n v="25"/>
    <x v="0"/>
    <x v="1"/>
    <x v="1"/>
    <x v="1"/>
    <s v="Don’t need any more"/>
  </r>
  <r>
    <x v="0"/>
    <n v="27"/>
    <x v="2"/>
    <x v="1"/>
    <x v="1"/>
    <x v="1"/>
    <s v="Don’t need any more"/>
  </r>
  <r>
    <x v="0"/>
    <n v="33"/>
    <x v="1"/>
    <x v="4"/>
    <x v="1"/>
    <x v="4"/>
    <s v="Didn't meet expectations"/>
  </r>
  <r>
    <x v="0"/>
    <n v="25"/>
    <x v="0"/>
    <x v="0"/>
    <x v="1"/>
    <x v="2"/>
    <m/>
  </r>
  <r>
    <x v="0"/>
    <n v="26"/>
    <x v="2"/>
    <x v="1"/>
    <x v="1"/>
    <x v="2"/>
    <m/>
  </r>
  <r>
    <x v="0"/>
    <n v="25"/>
    <x v="0"/>
    <x v="2"/>
    <x v="1"/>
    <x v="2"/>
    <s v="Low quality"/>
  </r>
  <r>
    <x v="0"/>
    <n v="38"/>
    <x v="3"/>
    <x v="3"/>
    <x v="1"/>
    <x v="0"/>
    <s v="Don’t need any more"/>
  </r>
  <r>
    <x v="0"/>
    <n v="37"/>
    <x v="3"/>
    <x v="1"/>
    <x v="1"/>
    <x v="2"/>
    <m/>
  </r>
  <r>
    <x v="0"/>
    <n v="42"/>
    <x v="4"/>
    <x v="1"/>
    <x v="1"/>
    <x v="2"/>
    <m/>
  </r>
  <r>
    <x v="0"/>
    <n v="20"/>
    <x v="0"/>
    <x v="1"/>
    <x v="2"/>
    <x v="0"/>
    <m/>
  </r>
  <r>
    <x v="0"/>
    <n v="20"/>
    <x v="0"/>
    <x v="4"/>
    <x v="2"/>
    <x v="0"/>
    <s v="Too expensive"/>
  </r>
  <r>
    <x v="0"/>
    <n v="22"/>
    <x v="0"/>
    <x v="4"/>
    <x v="2"/>
    <x v="0"/>
    <m/>
  </r>
  <r>
    <x v="0"/>
    <n v="23"/>
    <x v="0"/>
    <x v="5"/>
    <x v="2"/>
    <x v="3"/>
    <s v="Too expensive"/>
  </r>
  <r>
    <x v="0"/>
    <n v="19"/>
    <x v="0"/>
    <x v="6"/>
    <x v="2"/>
    <x v="3"/>
    <s v="Too expensive"/>
  </r>
  <r>
    <x v="0"/>
    <n v="22"/>
    <x v="0"/>
    <x v="4"/>
    <x v="2"/>
    <x v="4"/>
    <s v="Didn't meet expectations"/>
  </r>
  <r>
    <x v="0"/>
    <n v="20"/>
    <x v="0"/>
    <x v="1"/>
    <x v="2"/>
    <x v="2"/>
    <m/>
  </r>
  <r>
    <x v="0"/>
    <n v="23"/>
    <x v="0"/>
    <x v="3"/>
    <x v="2"/>
    <x v="2"/>
    <m/>
  </r>
  <r>
    <x v="0"/>
    <n v="31"/>
    <x v="1"/>
    <x v="3"/>
    <x v="2"/>
    <x v="0"/>
    <s v="Don’t need any more"/>
  </r>
  <r>
    <x v="0"/>
    <n v="28"/>
    <x v="2"/>
    <x v="4"/>
    <x v="2"/>
    <x v="4"/>
    <m/>
  </r>
  <r>
    <x v="0"/>
    <n v="25"/>
    <x v="0"/>
    <x v="1"/>
    <x v="2"/>
    <x v="2"/>
    <m/>
  </r>
  <r>
    <x v="0"/>
    <n v="37"/>
    <x v="3"/>
    <x v="1"/>
    <x v="2"/>
    <x v="4"/>
    <m/>
  </r>
  <r>
    <x v="0"/>
    <n v="43"/>
    <x v="4"/>
    <x v="0"/>
    <x v="2"/>
    <x v="2"/>
    <m/>
  </r>
  <r>
    <x v="0"/>
    <n v="34"/>
    <x v="1"/>
    <x v="1"/>
    <x v="2"/>
    <x v="2"/>
    <m/>
  </r>
  <r>
    <x v="0"/>
    <n v="20"/>
    <x v="0"/>
    <x v="4"/>
    <x v="3"/>
    <x v="3"/>
    <s v="Too expensive"/>
  </r>
  <r>
    <x v="0"/>
    <n v="20"/>
    <x v="0"/>
    <x v="1"/>
    <x v="3"/>
    <x v="2"/>
    <m/>
  </r>
  <r>
    <x v="0"/>
    <n v="21"/>
    <x v="0"/>
    <x v="3"/>
    <x v="3"/>
    <x v="1"/>
    <s v="Don’t need any more"/>
  </r>
  <r>
    <x v="0"/>
    <n v="21"/>
    <x v="0"/>
    <x v="1"/>
    <x v="3"/>
    <x v="4"/>
    <m/>
  </r>
  <r>
    <x v="0"/>
    <n v="21"/>
    <x v="0"/>
    <x v="3"/>
    <x v="3"/>
    <x v="4"/>
    <m/>
  </r>
  <r>
    <x v="0"/>
    <n v="22"/>
    <x v="0"/>
    <x v="3"/>
    <x v="3"/>
    <x v="4"/>
    <m/>
  </r>
  <r>
    <x v="0"/>
    <n v="22"/>
    <x v="0"/>
    <x v="4"/>
    <x v="3"/>
    <x v="4"/>
    <s v="Didn't meet expectations"/>
  </r>
  <r>
    <x v="0"/>
    <n v="22"/>
    <x v="0"/>
    <x v="0"/>
    <x v="3"/>
    <x v="2"/>
    <m/>
  </r>
  <r>
    <x v="0"/>
    <n v="21"/>
    <x v="0"/>
    <x v="1"/>
    <x v="3"/>
    <x v="2"/>
    <m/>
  </r>
  <r>
    <x v="0"/>
    <n v="21"/>
    <x v="0"/>
    <x v="1"/>
    <x v="3"/>
    <x v="2"/>
    <m/>
  </r>
  <r>
    <x v="0"/>
    <n v="29"/>
    <x v="2"/>
    <x v="4"/>
    <x v="3"/>
    <x v="0"/>
    <s v="Too expensive"/>
  </r>
  <r>
    <x v="0"/>
    <n v="24"/>
    <x v="0"/>
    <x v="4"/>
    <x v="3"/>
    <x v="1"/>
    <s v="Don’t need any more"/>
  </r>
  <r>
    <x v="0"/>
    <n v="28"/>
    <x v="2"/>
    <x v="4"/>
    <x v="3"/>
    <x v="1"/>
    <s v="Don’t need any more"/>
  </r>
  <r>
    <x v="0"/>
    <n v="24"/>
    <x v="0"/>
    <x v="1"/>
    <x v="3"/>
    <x v="4"/>
    <m/>
  </r>
  <r>
    <x v="0"/>
    <n v="33"/>
    <x v="1"/>
    <x v="1"/>
    <x v="3"/>
    <x v="4"/>
    <m/>
  </r>
  <r>
    <x v="0"/>
    <n v="27"/>
    <x v="2"/>
    <x v="1"/>
    <x v="3"/>
    <x v="2"/>
    <m/>
  </r>
  <r>
    <x v="0"/>
    <n v="30"/>
    <x v="2"/>
    <x v="0"/>
    <x v="3"/>
    <x v="0"/>
    <m/>
  </r>
  <r>
    <x v="0"/>
    <n v="25"/>
    <x v="0"/>
    <x v="1"/>
    <x v="3"/>
    <x v="0"/>
    <m/>
  </r>
  <r>
    <x v="0"/>
    <n v="24"/>
    <x v="0"/>
    <x v="3"/>
    <x v="3"/>
    <x v="0"/>
    <m/>
  </r>
  <r>
    <x v="0"/>
    <n v="32"/>
    <x v="1"/>
    <x v="4"/>
    <x v="3"/>
    <x v="1"/>
    <s v="Didn't meet expectations"/>
  </r>
  <r>
    <x v="0"/>
    <n v="27"/>
    <x v="2"/>
    <x v="1"/>
    <x v="3"/>
    <x v="2"/>
    <m/>
  </r>
  <r>
    <x v="0"/>
    <n v="30"/>
    <x v="2"/>
    <x v="1"/>
    <x v="3"/>
    <x v="2"/>
    <m/>
  </r>
  <r>
    <x v="0"/>
    <n v="32"/>
    <x v="1"/>
    <x v="1"/>
    <x v="3"/>
    <x v="2"/>
    <m/>
  </r>
  <r>
    <x v="0"/>
    <n v="34"/>
    <x v="1"/>
    <x v="5"/>
    <x v="3"/>
    <x v="1"/>
    <s v="Low quality"/>
  </r>
  <r>
    <x v="0"/>
    <n v="38"/>
    <x v="3"/>
    <x v="3"/>
    <x v="3"/>
    <x v="2"/>
    <m/>
  </r>
  <r>
    <x v="0"/>
    <n v="19"/>
    <x v="0"/>
    <x v="0"/>
    <x v="4"/>
    <x v="0"/>
    <m/>
  </r>
  <r>
    <x v="0"/>
    <n v="20"/>
    <x v="0"/>
    <x v="0"/>
    <x v="4"/>
    <x v="0"/>
    <m/>
  </r>
  <r>
    <x v="0"/>
    <n v="21"/>
    <x v="0"/>
    <x v="0"/>
    <x v="4"/>
    <x v="0"/>
    <m/>
  </r>
  <r>
    <x v="0"/>
    <n v="20"/>
    <x v="0"/>
    <x v="1"/>
    <x v="4"/>
    <x v="2"/>
    <m/>
  </r>
  <r>
    <x v="0"/>
    <n v="22"/>
    <x v="0"/>
    <x v="1"/>
    <x v="4"/>
    <x v="2"/>
    <m/>
  </r>
  <r>
    <x v="0"/>
    <n v="24"/>
    <x v="0"/>
    <x v="3"/>
    <x v="4"/>
    <x v="0"/>
    <s v="Don’t need any more"/>
  </r>
  <r>
    <x v="0"/>
    <n v="28"/>
    <x v="2"/>
    <x v="3"/>
    <x v="4"/>
    <x v="0"/>
    <m/>
  </r>
  <r>
    <x v="0"/>
    <n v="28"/>
    <x v="2"/>
    <x v="0"/>
    <x v="4"/>
    <x v="1"/>
    <s v="Don’t need any more"/>
  </r>
  <r>
    <x v="0"/>
    <n v="30"/>
    <x v="2"/>
    <x v="1"/>
    <x v="4"/>
    <x v="4"/>
    <m/>
  </r>
  <r>
    <x v="0"/>
    <n v="31"/>
    <x v="1"/>
    <x v="0"/>
    <x v="4"/>
    <x v="2"/>
    <m/>
  </r>
  <r>
    <x v="0"/>
    <n v="29"/>
    <x v="2"/>
    <x v="1"/>
    <x v="4"/>
    <x v="2"/>
    <m/>
  </r>
  <r>
    <x v="0"/>
    <n v="43"/>
    <x v="4"/>
    <x v="0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B16B9-A2A5-411F-A1DD-A0333FA2F9E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50:D56" firstHeaderRow="0" firstDataRow="1" firstDataCol="1"/>
  <pivotFields count="7"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0" subtotal="count" baseField="4" baseItem="0"/>
    <dataField name="Percentage Distribution" fld="0" subtotal="count" showDataAs="percentOfCol" baseField="4" baseItem="0" numFmtId="1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62902-B9D4-4A67-9EBD-FF25DC9944C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1:I39" firstHeaderRow="0" firstDataRow="1" firstDataCol="1"/>
  <pivotFields count="7">
    <pivotField showAll="0">
      <items count="2">
        <item x="0"/>
        <item t="default"/>
      </items>
    </pivotField>
    <pivotField dataField="1" showAll="0"/>
    <pivotField showAll="0"/>
    <pivotField axis="axisRow" showAll="0">
      <items count="8">
        <item x="6"/>
        <item x="5"/>
        <item x="2"/>
        <item x="4"/>
        <item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1" subtotal="count" baseField="3" baseItem="0"/>
    <dataField name="Percentage Distribution" fld="1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D6C7E-94E8-40BE-A07F-EAD181DC244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0:D26" firstHeaderRow="0" firstDataRow="1" firstDataCol="1"/>
  <pivotFields count="7">
    <pivotField showAll="0"/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1" subtotal="count" baseField="2" baseItem="0"/>
    <dataField name="Percentage Distribution" fld="1" showDataAs="percentOfCol" baseField="2" baseItem="0" numFmtId="1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9E594-5BE2-4E18-965A-EC14E6BD6F2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61:I67" firstHeaderRow="0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0" subtotal="count" baseField="5" baseItem="0"/>
    <dataField name="Percentage Distribution" fld="0" subtotal="count" showDataAs="percentOfCol" baseField="5" baseItem="0" numFmtId="1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BE3E-8742-400B-B29C-23152B9BE35B}">
  <dimension ref="B4:I17"/>
  <sheetViews>
    <sheetView workbookViewId="0">
      <selection activeCell="I16" sqref="I16"/>
    </sheetView>
  </sheetViews>
  <sheetFormatPr defaultRowHeight="15" x14ac:dyDescent="0.25"/>
  <cols>
    <col min="1" max="1" width="9.140625" customWidth="1"/>
    <col min="2" max="2" width="19.42578125" customWidth="1"/>
    <col min="3" max="3" width="18" customWidth="1"/>
    <col min="4" max="4" width="31.140625" customWidth="1"/>
    <col min="5" max="5" width="20.7109375" customWidth="1"/>
    <col min="6" max="6" width="30" customWidth="1"/>
  </cols>
  <sheetData>
    <row r="4" spans="2:9" s="8" customFormat="1" x14ac:dyDescent="0.25">
      <c r="B4" s="78" t="s">
        <v>189</v>
      </c>
      <c r="C4" s="79"/>
      <c r="D4" s="79"/>
      <c r="E4" s="79"/>
      <c r="F4" s="80"/>
    </row>
    <row r="5" spans="2:9" x14ac:dyDescent="0.25">
      <c r="B5" s="14" t="s">
        <v>8</v>
      </c>
      <c r="C5" s="14" t="s">
        <v>9</v>
      </c>
      <c r="D5" s="14" t="s">
        <v>10</v>
      </c>
      <c r="E5" s="14" t="s">
        <v>11</v>
      </c>
      <c r="F5" s="14" t="s">
        <v>201</v>
      </c>
    </row>
    <row r="6" spans="2:9" ht="17.25" customHeight="1" x14ac:dyDescent="0.25">
      <c r="B6" s="50" t="s">
        <v>192</v>
      </c>
      <c r="C6" s="50" t="s">
        <v>203</v>
      </c>
      <c r="D6" s="52" t="s">
        <v>12</v>
      </c>
      <c r="E6" s="50" t="s">
        <v>195</v>
      </c>
      <c r="F6" s="50" t="s">
        <v>199</v>
      </c>
      <c r="H6" s="12"/>
    </row>
    <row r="7" spans="2:9" x14ac:dyDescent="0.25">
      <c r="B7" s="51"/>
      <c r="C7" s="51" t="s">
        <v>204</v>
      </c>
      <c r="D7" s="52" t="s">
        <v>193</v>
      </c>
      <c r="E7" s="50"/>
      <c r="F7" s="50" t="s">
        <v>200</v>
      </c>
      <c r="H7" s="54"/>
    </row>
    <row r="8" spans="2:9" x14ac:dyDescent="0.25">
      <c r="B8" s="51"/>
      <c r="C8" s="51"/>
      <c r="D8" s="52" t="s">
        <v>194</v>
      </c>
      <c r="E8" s="51"/>
      <c r="F8" s="51" t="s">
        <v>202</v>
      </c>
      <c r="H8" s="36"/>
    </row>
    <row r="9" spans="2:9" x14ac:dyDescent="0.25">
      <c r="B9" s="16"/>
      <c r="C9" s="16"/>
      <c r="D9" s="15"/>
      <c r="E9" s="16"/>
      <c r="F9" s="15"/>
    </row>
    <row r="12" spans="2:9" x14ac:dyDescent="0.25">
      <c r="B12" s="78" t="s">
        <v>190</v>
      </c>
      <c r="C12" s="79"/>
      <c r="D12" s="79"/>
      <c r="E12" s="79"/>
      <c r="F12" s="80"/>
    </row>
    <row r="13" spans="2:9" x14ac:dyDescent="0.25">
      <c r="B13" s="14" t="s">
        <v>8</v>
      </c>
      <c r="C13" s="14" t="s">
        <v>9</v>
      </c>
      <c r="D13" s="14" t="s">
        <v>10</v>
      </c>
      <c r="E13" s="14" t="s">
        <v>11</v>
      </c>
      <c r="F13" s="14" t="s">
        <v>201</v>
      </c>
    </row>
    <row r="14" spans="2:9" x14ac:dyDescent="0.25">
      <c r="B14" s="15" t="s">
        <v>191</v>
      </c>
      <c r="C14" s="15" t="s">
        <v>206</v>
      </c>
      <c r="D14" s="15" t="s">
        <v>209</v>
      </c>
      <c r="E14" s="15" t="s">
        <v>29</v>
      </c>
      <c r="F14" s="15" t="s">
        <v>213</v>
      </c>
    </row>
    <row r="15" spans="2:9" x14ac:dyDescent="0.25">
      <c r="B15" s="16" t="s">
        <v>205</v>
      </c>
      <c r="C15" s="16" t="s">
        <v>207</v>
      </c>
      <c r="D15" s="16" t="s">
        <v>178</v>
      </c>
      <c r="E15" s="15" t="s">
        <v>208</v>
      </c>
      <c r="F15" s="15" t="s">
        <v>211</v>
      </c>
    </row>
    <row r="16" spans="2:9" x14ac:dyDescent="0.25">
      <c r="B16" s="16"/>
      <c r="C16" s="16"/>
      <c r="D16" s="16"/>
      <c r="E16" s="16" t="s">
        <v>210</v>
      </c>
      <c r="F16" s="16"/>
      <c r="I16" t="s">
        <v>214</v>
      </c>
    </row>
    <row r="17" spans="2:6" x14ac:dyDescent="0.25">
      <c r="B17" s="16"/>
      <c r="C17" s="16"/>
      <c r="D17" s="15"/>
      <c r="E17" s="16"/>
      <c r="F17" s="15"/>
    </row>
  </sheetData>
  <mergeCells count="2">
    <mergeCell ref="B4:F4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409B-0372-47FC-AEF0-CC4A7A496B73}">
  <dimension ref="A1:L91"/>
  <sheetViews>
    <sheetView topLeftCell="A79" workbookViewId="0">
      <selection activeCell="A92" sqref="A92:XFD92"/>
    </sheetView>
  </sheetViews>
  <sheetFormatPr defaultRowHeight="15" x14ac:dyDescent="0.25"/>
  <cols>
    <col min="1" max="1" width="11.85546875" customWidth="1"/>
    <col min="2" max="2" width="11.85546875" style="31" customWidth="1"/>
    <col min="3" max="3" width="22.42578125" customWidth="1"/>
    <col min="4" max="4" width="22" customWidth="1"/>
    <col min="5" max="5" width="17" customWidth="1"/>
    <col min="6" max="6" width="15.42578125" customWidth="1"/>
    <col min="7" max="7" width="15.85546875" customWidth="1"/>
    <col min="8" max="8" width="22.42578125" customWidth="1"/>
    <col min="9" max="9" width="15" customWidth="1"/>
    <col min="11" max="11" width="9.5703125" bestFit="1" customWidth="1"/>
  </cols>
  <sheetData>
    <row r="1" spans="1:12" x14ac:dyDescent="0.25">
      <c r="A1" s="7" t="s">
        <v>6</v>
      </c>
      <c r="B1" s="30" t="s">
        <v>63</v>
      </c>
      <c r="C1" s="7" t="s">
        <v>62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</row>
    <row r="2" spans="1:12" x14ac:dyDescent="0.25">
      <c r="A2" s="17">
        <v>44562</v>
      </c>
      <c r="B2" s="31" t="s">
        <v>64</v>
      </c>
      <c r="C2" s="1" t="s">
        <v>154</v>
      </c>
      <c r="D2" s="2">
        <v>1564</v>
      </c>
      <c r="E2" s="3">
        <v>40</v>
      </c>
      <c r="F2" s="4">
        <v>491.27850000000012</v>
      </c>
      <c r="G2" s="5">
        <v>2.557544757033248E-2</v>
      </c>
      <c r="H2" s="6">
        <v>3</v>
      </c>
      <c r="I2" s="5">
        <v>7.4999999999999997E-2</v>
      </c>
      <c r="K2" s="23"/>
      <c r="L2" s="9"/>
    </row>
    <row r="3" spans="1:12" x14ac:dyDescent="0.25">
      <c r="A3" s="17">
        <v>44563</v>
      </c>
      <c r="B3" s="31" t="s">
        <v>65</v>
      </c>
      <c r="C3" s="1" t="s">
        <v>154</v>
      </c>
      <c r="D3" s="2">
        <v>2925</v>
      </c>
      <c r="E3" s="3">
        <v>54</v>
      </c>
      <c r="F3" s="4">
        <v>650.88550000000009</v>
      </c>
      <c r="G3" s="5">
        <v>1.8461538461538463E-2</v>
      </c>
      <c r="H3" s="6">
        <v>4</v>
      </c>
      <c r="I3" s="5">
        <v>7.407407407407407E-2</v>
      </c>
      <c r="K3" s="23"/>
      <c r="L3" s="9"/>
    </row>
    <row r="4" spans="1:12" x14ac:dyDescent="0.25">
      <c r="A4" s="17">
        <v>44564</v>
      </c>
      <c r="B4" s="31" t="s">
        <v>66</v>
      </c>
      <c r="C4" s="1" t="s">
        <v>154</v>
      </c>
      <c r="D4" s="2">
        <v>2519</v>
      </c>
      <c r="E4" s="3">
        <v>44</v>
      </c>
      <c r="F4" s="4">
        <v>516.79750000000001</v>
      </c>
      <c r="G4" s="5">
        <v>1.7467248908296942E-2</v>
      </c>
      <c r="H4" s="6">
        <v>4</v>
      </c>
      <c r="I4" s="5">
        <v>9.0909090909090912E-2</v>
      </c>
      <c r="K4" s="23"/>
      <c r="L4" s="9"/>
    </row>
    <row r="5" spans="1:12" x14ac:dyDescent="0.25">
      <c r="A5" s="17">
        <v>44565</v>
      </c>
      <c r="B5" s="31" t="s">
        <v>67</v>
      </c>
      <c r="C5" s="1" t="s">
        <v>154</v>
      </c>
      <c r="D5" s="2">
        <v>1365</v>
      </c>
      <c r="E5" s="3">
        <v>33</v>
      </c>
      <c r="F5" s="4">
        <v>308.03999999999996</v>
      </c>
      <c r="G5" s="5">
        <v>2.4175824175824177E-2</v>
      </c>
      <c r="H5" s="6">
        <v>2</v>
      </c>
      <c r="I5" s="5">
        <v>6.0606060606060608E-2</v>
      </c>
      <c r="K5" s="23"/>
      <c r="L5" s="9"/>
    </row>
    <row r="6" spans="1:12" x14ac:dyDescent="0.25">
      <c r="A6" s="17">
        <v>44566</v>
      </c>
      <c r="B6" s="31" t="s">
        <v>68</v>
      </c>
      <c r="C6" s="1" t="s">
        <v>154</v>
      </c>
      <c r="D6" s="2">
        <v>2272</v>
      </c>
      <c r="E6" s="3">
        <v>40</v>
      </c>
      <c r="F6" s="4">
        <v>504.94399999999996</v>
      </c>
      <c r="G6" s="5">
        <v>1.7605633802816902E-2</v>
      </c>
      <c r="H6" s="6">
        <v>4</v>
      </c>
      <c r="I6" s="5">
        <v>0.1</v>
      </c>
      <c r="K6" s="23"/>
      <c r="L6" s="9"/>
    </row>
    <row r="7" spans="1:12" x14ac:dyDescent="0.25">
      <c r="A7" s="17">
        <v>44567</v>
      </c>
      <c r="B7" s="31" t="s">
        <v>69</v>
      </c>
      <c r="C7" s="1" t="s">
        <v>154</v>
      </c>
      <c r="D7" s="2">
        <v>1700</v>
      </c>
      <c r="E7" s="3">
        <v>29</v>
      </c>
      <c r="F7" s="4">
        <v>354.85</v>
      </c>
      <c r="G7" s="5">
        <v>1.7058823529411765E-2</v>
      </c>
      <c r="H7" s="6">
        <v>2</v>
      </c>
      <c r="I7" s="5">
        <v>6.8965517241379309E-2</v>
      </c>
      <c r="K7" s="23"/>
      <c r="L7" s="9"/>
    </row>
    <row r="8" spans="1:12" x14ac:dyDescent="0.25">
      <c r="A8" s="17">
        <v>44568</v>
      </c>
      <c r="B8" s="31" t="s">
        <v>70</v>
      </c>
      <c r="C8" s="1" t="s">
        <v>154</v>
      </c>
      <c r="D8" s="2">
        <v>2143</v>
      </c>
      <c r="E8" s="3">
        <v>38</v>
      </c>
      <c r="F8" s="4">
        <v>570.5535000000001</v>
      </c>
      <c r="G8" s="5">
        <v>1.7732151189920671E-2</v>
      </c>
      <c r="H8" s="6">
        <v>3</v>
      </c>
      <c r="I8" s="5">
        <v>7.8947368421052627E-2</v>
      </c>
      <c r="K8" s="23"/>
      <c r="L8" s="9"/>
    </row>
    <row r="9" spans="1:12" x14ac:dyDescent="0.25">
      <c r="A9" s="17">
        <v>44569</v>
      </c>
      <c r="B9" s="31" t="s">
        <v>71</v>
      </c>
      <c r="C9" s="1" t="s">
        <v>154</v>
      </c>
      <c r="D9" s="2">
        <v>2788</v>
      </c>
      <c r="E9" s="3">
        <v>65</v>
      </c>
      <c r="F9" s="4">
        <v>1031.6320000000001</v>
      </c>
      <c r="G9" s="5">
        <v>2.3314203730272598E-2</v>
      </c>
      <c r="H9" s="6">
        <v>6</v>
      </c>
      <c r="I9" s="5">
        <v>9.2307692307692313E-2</v>
      </c>
      <c r="K9" s="23"/>
      <c r="L9" s="9"/>
    </row>
    <row r="10" spans="1:12" x14ac:dyDescent="0.25">
      <c r="A10" s="17">
        <v>44570</v>
      </c>
      <c r="B10" s="31" t="s">
        <v>72</v>
      </c>
      <c r="C10" s="1" t="s">
        <v>154</v>
      </c>
      <c r="D10" s="2">
        <v>2668</v>
      </c>
      <c r="E10" s="3">
        <v>66</v>
      </c>
      <c r="F10" s="4">
        <v>789.35249999999996</v>
      </c>
      <c r="G10" s="5">
        <v>2.4737631184407798E-2</v>
      </c>
      <c r="H10" s="6">
        <v>5</v>
      </c>
      <c r="I10" s="5">
        <v>7.575757575757576E-2</v>
      </c>
      <c r="K10" s="23"/>
      <c r="L10" s="9"/>
    </row>
    <row r="11" spans="1:12" x14ac:dyDescent="0.25">
      <c r="A11" s="17">
        <v>44571</v>
      </c>
      <c r="B11" s="31" t="s">
        <v>73</v>
      </c>
      <c r="C11" s="1" t="s">
        <v>154</v>
      </c>
      <c r="D11" s="2">
        <v>3047</v>
      </c>
      <c r="E11" s="3">
        <v>74</v>
      </c>
      <c r="F11" s="4">
        <v>875.19600000000014</v>
      </c>
      <c r="G11" s="5">
        <v>2.4286183130948474E-2</v>
      </c>
      <c r="H11" s="6">
        <v>7</v>
      </c>
      <c r="I11" s="5">
        <v>9.45945945945946E-2</v>
      </c>
      <c r="K11" s="23"/>
      <c r="L11" s="9"/>
    </row>
    <row r="12" spans="1:12" x14ac:dyDescent="0.25">
      <c r="A12" s="17">
        <v>44572</v>
      </c>
      <c r="B12" s="31" t="s">
        <v>74</v>
      </c>
      <c r="C12" s="1" t="s">
        <v>154</v>
      </c>
      <c r="D12" s="2">
        <v>2463</v>
      </c>
      <c r="E12" s="3">
        <v>58</v>
      </c>
      <c r="F12" s="4">
        <v>612.45600000000002</v>
      </c>
      <c r="G12" s="5">
        <v>2.3548518067397484E-2</v>
      </c>
      <c r="H12" s="6">
        <v>6</v>
      </c>
      <c r="I12" s="5">
        <v>0.10344827586206896</v>
      </c>
      <c r="K12" s="23"/>
      <c r="L12" s="9"/>
    </row>
    <row r="13" spans="1:12" x14ac:dyDescent="0.25">
      <c r="A13" s="17">
        <v>44573</v>
      </c>
      <c r="B13" s="31" t="s">
        <v>75</v>
      </c>
      <c r="C13" s="1" t="s">
        <v>154</v>
      </c>
      <c r="D13" s="2">
        <v>2229</v>
      </c>
      <c r="E13" s="3">
        <v>55</v>
      </c>
      <c r="F13" s="4">
        <v>579.99099999999999</v>
      </c>
      <c r="G13" s="5">
        <v>2.4674742036787798E-2</v>
      </c>
      <c r="H13" s="6">
        <v>4</v>
      </c>
      <c r="I13" s="5">
        <v>7.2727272727272724E-2</v>
      </c>
      <c r="K13" s="23"/>
      <c r="L13" s="9"/>
    </row>
    <row r="14" spans="1:12" x14ac:dyDescent="0.25">
      <c r="A14" s="17">
        <v>44574</v>
      </c>
      <c r="B14" s="31" t="s">
        <v>76</v>
      </c>
      <c r="C14" s="1" t="s">
        <v>154</v>
      </c>
      <c r="D14" s="2">
        <v>2416</v>
      </c>
      <c r="E14" s="3">
        <v>45</v>
      </c>
      <c r="F14" s="4">
        <v>512.34300000000007</v>
      </c>
      <c r="G14" s="5">
        <v>1.8625827814569538E-2</v>
      </c>
      <c r="H14" s="6">
        <v>4</v>
      </c>
      <c r="I14" s="5">
        <v>8.8888888888888892E-2</v>
      </c>
      <c r="K14" s="23"/>
      <c r="L14" s="9"/>
    </row>
    <row r="15" spans="1:12" x14ac:dyDescent="0.25">
      <c r="A15" s="17">
        <v>44575</v>
      </c>
      <c r="B15" s="31" t="s">
        <v>77</v>
      </c>
      <c r="C15" s="1" t="s">
        <v>154</v>
      </c>
      <c r="D15" s="2">
        <v>2853</v>
      </c>
      <c r="E15" s="3">
        <v>55</v>
      </c>
      <c r="F15" s="4">
        <v>781.42499999999995</v>
      </c>
      <c r="G15" s="5">
        <v>1.927795303189625E-2</v>
      </c>
      <c r="H15" s="6">
        <v>5</v>
      </c>
      <c r="I15" s="5">
        <v>9.0909090909090912E-2</v>
      </c>
      <c r="K15" s="23"/>
      <c r="L15" s="9"/>
    </row>
    <row r="16" spans="1:12" x14ac:dyDescent="0.25">
      <c r="A16" s="17">
        <v>44576</v>
      </c>
      <c r="B16" s="31" t="s">
        <v>78</v>
      </c>
      <c r="C16" s="1" t="s">
        <v>154</v>
      </c>
      <c r="D16" s="2">
        <v>2658</v>
      </c>
      <c r="E16" s="3">
        <v>67</v>
      </c>
      <c r="F16" s="4">
        <v>1127.97</v>
      </c>
      <c r="G16" s="5">
        <v>2.5206922498118886E-2</v>
      </c>
      <c r="H16" s="6">
        <v>6</v>
      </c>
      <c r="I16" s="5">
        <v>8.9552238805970144E-2</v>
      </c>
      <c r="K16" s="23"/>
      <c r="L16" s="9"/>
    </row>
    <row r="17" spans="1:12" x14ac:dyDescent="0.25">
      <c r="A17" s="17">
        <v>44577</v>
      </c>
      <c r="B17" s="31" t="s">
        <v>79</v>
      </c>
      <c r="C17" s="1" t="s">
        <v>154</v>
      </c>
      <c r="D17" s="2">
        <v>2273</v>
      </c>
      <c r="E17" s="3">
        <v>60</v>
      </c>
      <c r="F17" s="4">
        <v>600.9799999999999</v>
      </c>
      <c r="G17" s="5">
        <v>2.6396832380114386E-2</v>
      </c>
      <c r="H17" s="6">
        <v>4</v>
      </c>
      <c r="I17" s="5">
        <v>6.6666666666666666E-2</v>
      </c>
      <c r="K17" s="23"/>
      <c r="L17" s="9"/>
    </row>
    <row r="18" spans="1:12" x14ac:dyDescent="0.25">
      <c r="A18" s="17">
        <v>44578</v>
      </c>
      <c r="B18" s="31" t="s">
        <v>80</v>
      </c>
      <c r="C18" s="1" t="s">
        <v>154</v>
      </c>
      <c r="D18" s="2">
        <v>1481</v>
      </c>
      <c r="E18" s="3">
        <v>28</v>
      </c>
      <c r="F18" s="4">
        <v>271.8</v>
      </c>
      <c r="G18" s="5">
        <v>1.8906144496961513E-2</v>
      </c>
      <c r="H18" s="6">
        <v>2</v>
      </c>
      <c r="I18" s="5">
        <v>7.1428571428571425E-2</v>
      </c>
      <c r="K18" s="23"/>
      <c r="L18" s="9"/>
    </row>
    <row r="19" spans="1:12" x14ac:dyDescent="0.25">
      <c r="A19" s="17">
        <v>44579</v>
      </c>
      <c r="B19" s="31" t="s">
        <v>81</v>
      </c>
      <c r="C19" s="1" t="s">
        <v>154</v>
      </c>
      <c r="D19" s="2">
        <v>2611</v>
      </c>
      <c r="E19" s="3">
        <v>72</v>
      </c>
      <c r="F19" s="4">
        <v>1015.6259999999999</v>
      </c>
      <c r="G19" s="5">
        <v>2.7575641516660282E-2</v>
      </c>
      <c r="H19" s="6">
        <v>7</v>
      </c>
      <c r="I19" s="5">
        <v>9.7222222222222224E-2</v>
      </c>
      <c r="K19" s="23"/>
      <c r="L19" s="9"/>
    </row>
    <row r="20" spans="1:12" x14ac:dyDescent="0.25">
      <c r="A20" s="17">
        <v>44580</v>
      </c>
      <c r="B20" s="31" t="s">
        <v>82</v>
      </c>
      <c r="C20" s="1" t="s">
        <v>154</v>
      </c>
      <c r="D20" s="2">
        <v>2528</v>
      </c>
      <c r="E20" s="3">
        <v>70</v>
      </c>
      <c r="F20" s="4">
        <v>815.40000000000009</v>
      </c>
      <c r="G20" s="5">
        <v>2.7689873417721517E-2</v>
      </c>
      <c r="H20" s="6">
        <v>7</v>
      </c>
      <c r="I20" s="5">
        <v>0.1</v>
      </c>
      <c r="K20" s="23"/>
      <c r="L20" s="9"/>
    </row>
    <row r="21" spans="1:12" x14ac:dyDescent="0.25">
      <c r="A21" s="17">
        <v>44581</v>
      </c>
      <c r="B21" s="31" t="s">
        <v>83</v>
      </c>
      <c r="C21" s="1" t="s">
        <v>154</v>
      </c>
      <c r="D21" s="2">
        <v>2850</v>
      </c>
      <c r="E21" s="3">
        <v>68</v>
      </c>
      <c r="F21" s="4">
        <v>788.22000000000014</v>
      </c>
      <c r="G21" s="5">
        <v>2.3859649122807018E-2</v>
      </c>
      <c r="H21" s="6">
        <v>7</v>
      </c>
      <c r="I21" s="5">
        <v>0.10294117647058823</v>
      </c>
      <c r="K21" s="23"/>
      <c r="L21" s="9"/>
    </row>
    <row r="22" spans="1:12" x14ac:dyDescent="0.25">
      <c r="A22" s="17">
        <v>44582</v>
      </c>
      <c r="B22" s="31" t="s">
        <v>84</v>
      </c>
      <c r="C22" s="1" t="s">
        <v>154</v>
      </c>
      <c r="D22" s="2">
        <v>2424</v>
      </c>
      <c r="E22" s="3">
        <v>50</v>
      </c>
      <c r="F22" s="4">
        <v>587.84300000000007</v>
      </c>
      <c r="G22" s="5">
        <v>2.0627062706270627E-2</v>
      </c>
      <c r="H22" s="6">
        <v>4</v>
      </c>
      <c r="I22" s="5">
        <v>0.08</v>
      </c>
      <c r="K22" s="23"/>
      <c r="L22" s="9"/>
    </row>
    <row r="23" spans="1:12" x14ac:dyDescent="0.25">
      <c r="A23" s="17">
        <v>44583</v>
      </c>
      <c r="B23" s="31" t="s">
        <v>85</v>
      </c>
      <c r="C23" s="1" t="s">
        <v>154</v>
      </c>
      <c r="D23" s="2">
        <v>2701</v>
      </c>
      <c r="E23" s="3">
        <v>48</v>
      </c>
      <c r="F23" s="4">
        <v>516.41999999999996</v>
      </c>
      <c r="G23" s="5">
        <v>1.7771195853387635E-2</v>
      </c>
      <c r="H23" s="6">
        <v>4</v>
      </c>
      <c r="I23" s="5">
        <v>8.3333333333333329E-2</v>
      </c>
      <c r="K23" s="23"/>
      <c r="L23" s="9"/>
    </row>
    <row r="24" spans="1:12" x14ac:dyDescent="0.25">
      <c r="A24" s="17">
        <v>44584</v>
      </c>
      <c r="B24" s="31" t="s">
        <v>86</v>
      </c>
      <c r="C24" s="1" t="s">
        <v>154</v>
      </c>
      <c r="D24" s="2">
        <v>1415</v>
      </c>
      <c r="E24" s="3">
        <v>26</v>
      </c>
      <c r="F24" s="4">
        <v>283.88</v>
      </c>
      <c r="G24" s="5">
        <v>1.8374558303886925E-2</v>
      </c>
      <c r="H24" s="6">
        <v>2</v>
      </c>
      <c r="I24" s="5">
        <v>7.6923076923076927E-2</v>
      </c>
      <c r="K24" s="23"/>
      <c r="L24" s="9"/>
    </row>
    <row r="25" spans="1:12" x14ac:dyDescent="0.25">
      <c r="A25" s="17">
        <v>44585</v>
      </c>
      <c r="B25" s="31" t="s">
        <v>87</v>
      </c>
      <c r="C25" s="1" t="s">
        <v>154</v>
      </c>
      <c r="D25" s="2">
        <v>2316</v>
      </c>
      <c r="E25" s="3">
        <v>59</v>
      </c>
      <c r="F25" s="4">
        <v>893.31600000000003</v>
      </c>
      <c r="G25" s="5">
        <v>2.547495682210708E-2</v>
      </c>
      <c r="H25" s="6">
        <v>6</v>
      </c>
      <c r="I25" s="5">
        <v>0.10169491525423729</v>
      </c>
      <c r="K25" s="23"/>
      <c r="L25" s="9"/>
    </row>
    <row r="26" spans="1:12" x14ac:dyDescent="0.25">
      <c r="A26" s="17">
        <v>44586</v>
      </c>
      <c r="B26" s="31" t="s">
        <v>88</v>
      </c>
      <c r="C26" s="1" t="s">
        <v>154</v>
      </c>
      <c r="D26" s="2">
        <v>2711</v>
      </c>
      <c r="E26" s="3">
        <v>61</v>
      </c>
      <c r="F26" s="4">
        <v>859.7940000000001</v>
      </c>
      <c r="G26" s="5">
        <v>2.250092216894135E-2</v>
      </c>
      <c r="H26" s="6">
        <v>6</v>
      </c>
      <c r="I26" s="5">
        <v>9.8360655737704916E-2</v>
      </c>
      <c r="K26" s="23"/>
      <c r="L26" s="9"/>
    </row>
    <row r="27" spans="1:12" x14ac:dyDescent="0.25">
      <c r="A27" s="17">
        <v>44587</v>
      </c>
      <c r="B27" s="31" t="s">
        <v>89</v>
      </c>
      <c r="C27" s="1" t="s">
        <v>154</v>
      </c>
      <c r="D27" s="2">
        <v>1227</v>
      </c>
      <c r="E27" s="3">
        <v>35</v>
      </c>
      <c r="F27" s="4">
        <v>395.92200000000003</v>
      </c>
      <c r="G27" s="5">
        <v>2.8524857375713121E-2</v>
      </c>
      <c r="H27" s="6">
        <v>2</v>
      </c>
      <c r="I27" s="5">
        <v>5.7142857142857141E-2</v>
      </c>
      <c r="K27" s="23"/>
      <c r="L27" s="9"/>
    </row>
    <row r="28" spans="1:12" x14ac:dyDescent="0.25">
      <c r="A28" s="17">
        <v>44588</v>
      </c>
      <c r="B28" s="31" t="s">
        <v>90</v>
      </c>
      <c r="C28" s="1" t="s">
        <v>154</v>
      </c>
      <c r="D28" s="2">
        <v>1959</v>
      </c>
      <c r="E28" s="3">
        <v>36</v>
      </c>
      <c r="F28" s="4">
        <v>409.58750000000003</v>
      </c>
      <c r="G28" s="5">
        <v>1.8376722817764167E-2</v>
      </c>
      <c r="H28" s="6">
        <v>3</v>
      </c>
      <c r="I28" s="5">
        <v>8.3333333333333329E-2</v>
      </c>
      <c r="K28" s="23"/>
      <c r="L28" s="9"/>
    </row>
    <row r="29" spans="1:12" x14ac:dyDescent="0.25">
      <c r="A29" s="17">
        <v>44589</v>
      </c>
      <c r="B29" s="31" t="s">
        <v>91</v>
      </c>
      <c r="C29" s="1" t="s">
        <v>154</v>
      </c>
      <c r="D29" s="2">
        <v>1834</v>
      </c>
      <c r="E29" s="3">
        <v>36</v>
      </c>
      <c r="F29" s="4">
        <v>353.56650000000002</v>
      </c>
      <c r="G29" s="5">
        <v>1.9629225736095966E-2</v>
      </c>
      <c r="H29" s="6">
        <v>2</v>
      </c>
      <c r="I29" s="5">
        <v>5.5555555555555552E-2</v>
      </c>
      <c r="K29" s="23"/>
      <c r="L29" s="9"/>
    </row>
    <row r="30" spans="1:12" x14ac:dyDescent="0.25">
      <c r="A30" s="17">
        <v>44590</v>
      </c>
      <c r="B30" s="31" t="s">
        <v>92</v>
      </c>
      <c r="C30" s="1" t="s">
        <v>154</v>
      </c>
      <c r="D30" s="2">
        <v>1438</v>
      </c>
      <c r="E30" s="3">
        <v>42</v>
      </c>
      <c r="F30" s="4">
        <v>343.827</v>
      </c>
      <c r="G30" s="5">
        <v>2.9207232267037551E-2</v>
      </c>
      <c r="H30" s="6">
        <v>2</v>
      </c>
      <c r="I30" s="5">
        <v>4.7619047619047616E-2</v>
      </c>
      <c r="K30" s="23"/>
      <c r="L30" s="9"/>
    </row>
    <row r="31" spans="1:12" x14ac:dyDescent="0.25">
      <c r="A31" s="17">
        <v>44591</v>
      </c>
      <c r="B31" s="31" t="s">
        <v>93</v>
      </c>
      <c r="C31" s="1" t="s">
        <v>154</v>
      </c>
      <c r="D31" s="2">
        <v>2067</v>
      </c>
      <c r="E31" s="3">
        <v>52</v>
      </c>
      <c r="F31" s="4">
        <v>539.37200000000007</v>
      </c>
      <c r="G31" s="5">
        <v>2.5157232704402517E-2</v>
      </c>
      <c r="H31" s="6">
        <v>4</v>
      </c>
      <c r="I31" s="5">
        <v>7.6923076923076927E-2</v>
      </c>
      <c r="K31" s="23"/>
      <c r="L31" s="9"/>
    </row>
    <row r="32" spans="1:12" x14ac:dyDescent="0.25">
      <c r="A32" s="17">
        <v>44592</v>
      </c>
      <c r="B32" s="31" t="s">
        <v>94</v>
      </c>
      <c r="C32" s="1" t="s">
        <v>154</v>
      </c>
      <c r="D32" s="2">
        <v>2520</v>
      </c>
      <c r="E32" s="3">
        <v>55</v>
      </c>
      <c r="F32" s="4">
        <v>631.33100000000002</v>
      </c>
      <c r="G32" s="5">
        <v>2.1825396825396824E-2</v>
      </c>
      <c r="H32" s="6">
        <v>4</v>
      </c>
      <c r="I32" s="5">
        <v>7.2727272727272724E-2</v>
      </c>
      <c r="K32" s="23"/>
      <c r="L32" s="9"/>
    </row>
    <row r="33" spans="1:12" x14ac:dyDescent="0.25">
      <c r="A33" s="17">
        <v>44593</v>
      </c>
      <c r="B33" s="31" t="s">
        <v>95</v>
      </c>
      <c r="C33" s="1" t="s">
        <v>155</v>
      </c>
      <c r="D33" s="2">
        <v>1795</v>
      </c>
      <c r="E33" s="3">
        <v>44</v>
      </c>
      <c r="F33" s="4">
        <v>486.06900000000007</v>
      </c>
      <c r="G33" s="5">
        <v>2.4512534818941504E-2</v>
      </c>
      <c r="H33" s="6">
        <v>3</v>
      </c>
      <c r="I33" s="5">
        <v>6.8181818181818177E-2</v>
      </c>
      <c r="K33" s="23"/>
      <c r="L33" s="9"/>
    </row>
    <row r="34" spans="1:12" x14ac:dyDescent="0.25">
      <c r="A34" s="17">
        <v>44594</v>
      </c>
      <c r="B34" s="31" t="s">
        <v>96</v>
      </c>
      <c r="C34" s="1" t="s">
        <v>155</v>
      </c>
      <c r="D34" s="2">
        <v>3042</v>
      </c>
      <c r="E34" s="3">
        <v>54</v>
      </c>
      <c r="F34" s="4">
        <v>573.95099999999991</v>
      </c>
      <c r="G34" s="5">
        <v>1.7751479289940829E-2</v>
      </c>
      <c r="H34" s="6">
        <v>4</v>
      </c>
      <c r="I34" s="5">
        <v>7.407407407407407E-2</v>
      </c>
      <c r="K34" s="23"/>
      <c r="L34" s="9"/>
    </row>
    <row r="35" spans="1:12" x14ac:dyDescent="0.25">
      <c r="A35" s="17">
        <v>44595</v>
      </c>
      <c r="B35" s="31" t="s">
        <v>97</v>
      </c>
      <c r="C35" s="1" t="s">
        <v>155</v>
      </c>
      <c r="D35" s="2">
        <v>2111</v>
      </c>
      <c r="E35" s="3">
        <v>61</v>
      </c>
      <c r="F35" s="4">
        <v>795.01499999999999</v>
      </c>
      <c r="G35" s="5">
        <v>2.8896257697773566E-2</v>
      </c>
      <c r="H35" s="6">
        <v>5</v>
      </c>
      <c r="I35" s="5">
        <v>8.1967213114754092E-2</v>
      </c>
      <c r="K35" s="23"/>
      <c r="L35" s="9"/>
    </row>
    <row r="36" spans="1:12" x14ac:dyDescent="0.25">
      <c r="A36" s="17">
        <v>44596</v>
      </c>
      <c r="B36" s="31" t="s">
        <v>98</v>
      </c>
      <c r="C36" s="1" t="s">
        <v>155</v>
      </c>
      <c r="D36" s="2">
        <v>2281</v>
      </c>
      <c r="E36" s="3">
        <v>53</v>
      </c>
      <c r="F36" s="4">
        <v>650.05499999999995</v>
      </c>
      <c r="G36" s="5">
        <v>2.3235423060061378E-2</v>
      </c>
      <c r="H36" s="6">
        <v>4</v>
      </c>
      <c r="I36" s="5">
        <v>7.5471698113207544E-2</v>
      </c>
      <c r="K36" s="23"/>
      <c r="L36" s="9"/>
    </row>
    <row r="37" spans="1:12" x14ac:dyDescent="0.25">
      <c r="A37" s="17">
        <v>44597</v>
      </c>
      <c r="B37" s="31" t="s">
        <v>99</v>
      </c>
      <c r="C37" s="1" t="s">
        <v>155</v>
      </c>
      <c r="D37" s="2">
        <v>2076</v>
      </c>
      <c r="E37" s="3">
        <v>41</v>
      </c>
      <c r="F37" s="4">
        <v>512.64499999999987</v>
      </c>
      <c r="G37" s="5">
        <v>1.9749518304431599E-2</v>
      </c>
      <c r="H37" s="6">
        <v>3</v>
      </c>
      <c r="I37" s="5">
        <v>7.3170731707317069E-2</v>
      </c>
      <c r="K37" s="23"/>
      <c r="L37" s="9"/>
    </row>
    <row r="38" spans="1:12" x14ac:dyDescent="0.25">
      <c r="A38" s="17">
        <v>44598</v>
      </c>
      <c r="B38" s="31" t="s">
        <v>100</v>
      </c>
      <c r="C38" s="1" t="s">
        <v>155</v>
      </c>
      <c r="D38" s="2">
        <v>1251</v>
      </c>
      <c r="E38" s="3">
        <v>30</v>
      </c>
      <c r="F38" s="4">
        <v>282.67199999999997</v>
      </c>
      <c r="G38" s="5">
        <v>2.3980815347721823E-2</v>
      </c>
      <c r="H38" s="6">
        <v>2</v>
      </c>
      <c r="I38" s="5">
        <v>6.6666666666666666E-2</v>
      </c>
      <c r="K38" s="23"/>
      <c r="L38" s="9"/>
    </row>
    <row r="39" spans="1:12" x14ac:dyDescent="0.25">
      <c r="A39" s="17">
        <v>44599</v>
      </c>
      <c r="B39" s="31" t="s">
        <v>101</v>
      </c>
      <c r="C39" s="1" t="s">
        <v>155</v>
      </c>
      <c r="D39" s="2">
        <v>2360</v>
      </c>
      <c r="E39" s="3">
        <v>48</v>
      </c>
      <c r="F39" s="4">
        <v>523.21500000000003</v>
      </c>
      <c r="G39" s="5">
        <v>2.0338983050847456E-2</v>
      </c>
      <c r="H39" s="6">
        <v>4</v>
      </c>
      <c r="I39" s="5">
        <v>8.3333333333333329E-2</v>
      </c>
      <c r="K39" s="23"/>
      <c r="L39" s="9"/>
    </row>
    <row r="40" spans="1:12" x14ac:dyDescent="0.25">
      <c r="A40" s="17">
        <v>44600</v>
      </c>
      <c r="B40" s="31" t="s">
        <v>102</v>
      </c>
      <c r="C40" s="1" t="s">
        <v>155</v>
      </c>
      <c r="D40" s="2">
        <v>3027</v>
      </c>
      <c r="E40" s="3">
        <v>69</v>
      </c>
      <c r="F40" s="4">
        <v>627.85800000000006</v>
      </c>
      <c r="G40" s="5">
        <v>2.2794846382556987E-2</v>
      </c>
      <c r="H40" s="6">
        <v>7</v>
      </c>
      <c r="I40" s="5">
        <v>0.10144927536231885</v>
      </c>
      <c r="K40" s="23"/>
      <c r="L40" s="9"/>
    </row>
    <row r="41" spans="1:12" x14ac:dyDescent="0.25">
      <c r="A41" s="17">
        <v>44601</v>
      </c>
      <c r="B41" s="31" t="s">
        <v>103</v>
      </c>
      <c r="C41" s="1" t="s">
        <v>155</v>
      </c>
      <c r="D41" s="2">
        <v>1212</v>
      </c>
      <c r="E41" s="3">
        <v>33</v>
      </c>
      <c r="F41" s="4">
        <v>472.93200000000002</v>
      </c>
      <c r="G41" s="5">
        <v>2.7227722772277228E-2</v>
      </c>
      <c r="H41" s="6">
        <v>3</v>
      </c>
      <c r="I41" s="5">
        <v>9.0909090909090912E-2</v>
      </c>
      <c r="K41" s="23"/>
      <c r="L41" s="9"/>
    </row>
    <row r="42" spans="1:12" x14ac:dyDescent="0.25">
      <c r="A42" s="17">
        <v>44602</v>
      </c>
      <c r="B42" s="31" t="s">
        <v>104</v>
      </c>
      <c r="C42" s="1" t="s">
        <v>155</v>
      </c>
      <c r="D42" s="2">
        <v>2657</v>
      </c>
      <c r="E42" s="3">
        <v>71</v>
      </c>
      <c r="F42" s="4">
        <v>806.26450000000011</v>
      </c>
      <c r="G42" s="5">
        <v>2.6721866767030485E-2</v>
      </c>
      <c r="H42" s="6">
        <v>7</v>
      </c>
      <c r="I42" s="5">
        <v>9.8591549295774641E-2</v>
      </c>
      <c r="K42" s="23"/>
      <c r="L42" s="9"/>
    </row>
    <row r="43" spans="1:12" x14ac:dyDescent="0.25">
      <c r="A43" s="17">
        <v>44603</v>
      </c>
      <c r="B43" s="31" t="s">
        <v>105</v>
      </c>
      <c r="C43" s="1" t="s">
        <v>155</v>
      </c>
      <c r="D43" s="2">
        <v>1290</v>
      </c>
      <c r="E43" s="3">
        <v>29</v>
      </c>
      <c r="F43" s="4">
        <v>243.10999999999996</v>
      </c>
      <c r="G43" s="5">
        <v>2.2480620155038759E-2</v>
      </c>
      <c r="H43" s="6">
        <v>1</v>
      </c>
      <c r="I43" s="5">
        <v>3.4482758620689655E-2</v>
      </c>
      <c r="K43" s="23"/>
      <c r="L43" s="9"/>
    </row>
    <row r="44" spans="1:12" x14ac:dyDescent="0.25">
      <c r="A44" s="17">
        <v>44604</v>
      </c>
      <c r="B44" s="31" t="s">
        <v>106</v>
      </c>
      <c r="C44" s="1" t="s">
        <v>155</v>
      </c>
      <c r="D44" s="2">
        <v>2012</v>
      </c>
      <c r="E44" s="3">
        <v>59</v>
      </c>
      <c r="F44" s="4">
        <v>737.48400000000004</v>
      </c>
      <c r="G44" s="5">
        <v>2.9324055666003976E-2</v>
      </c>
      <c r="H44" s="6">
        <v>5</v>
      </c>
      <c r="I44" s="5">
        <v>8.4745762711864403E-2</v>
      </c>
      <c r="K44" s="23"/>
      <c r="L44" s="9"/>
    </row>
    <row r="45" spans="1:12" x14ac:dyDescent="0.25">
      <c r="A45" s="17">
        <v>44605</v>
      </c>
      <c r="B45" s="31" t="s">
        <v>107</v>
      </c>
      <c r="C45" s="1" t="s">
        <v>155</v>
      </c>
      <c r="D45" s="2">
        <v>1358</v>
      </c>
      <c r="E45" s="3">
        <v>31</v>
      </c>
      <c r="F45" s="4">
        <v>439.7120000000001</v>
      </c>
      <c r="G45" s="5">
        <v>2.2827687776141383E-2</v>
      </c>
      <c r="H45" s="6">
        <v>3</v>
      </c>
      <c r="I45" s="5">
        <v>9.6774193548387094E-2</v>
      </c>
      <c r="K45" s="23"/>
      <c r="L45" s="9"/>
    </row>
    <row r="46" spans="1:12" x14ac:dyDescent="0.25">
      <c r="A46" s="17">
        <v>44606</v>
      </c>
      <c r="B46" s="31" t="s">
        <v>108</v>
      </c>
      <c r="C46" s="1" t="s">
        <v>155</v>
      </c>
      <c r="D46" s="2">
        <v>3093</v>
      </c>
      <c r="E46" s="3">
        <v>62</v>
      </c>
      <c r="F46" s="4">
        <v>519.43999999999994</v>
      </c>
      <c r="G46" s="5">
        <v>2.0045263498221791E-2</v>
      </c>
      <c r="H46" s="6">
        <v>5</v>
      </c>
      <c r="I46" s="5">
        <v>8.0645161290322578E-2</v>
      </c>
      <c r="K46" s="23"/>
      <c r="L46" s="9"/>
    </row>
    <row r="47" spans="1:12" x14ac:dyDescent="0.25">
      <c r="A47" s="17">
        <v>44607</v>
      </c>
      <c r="B47" s="31" t="s">
        <v>109</v>
      </c>
      <c r="C47" s="1" t="s">
        <v>155</v>
      </c>
      <c r="D47" s="2">
        <v>2905</v>
      </c>
      <c r="E47" s="3">
        <v>71</v>
      </c>
      <c r="F47" s="4">
        <v>971.76049999999987</v>
      </c>
      <c r="G47" s="5">
        <v>2.4440619621342512E-2</v>
      </c>
      <c r="H47" s="6">
        <v>6</v>
      </c>
      <c r="I47" s="5">
        <v>8.4507042253521125E-2</v>
      </c>
      <c r="K47" s="23"/>
      <c r="L47" s="9"/>
    </row>
    <row r="48" spans="1:12" x14ac:dyDescent="0.25">
      <c r="A48" s="17">
        <v>44608</v>
      </c>
      <c r="B48" s="31" t="s">
        <v>110</v>
      </c>
      <c r="C48" s="1" t="s">
        <v>155</v>
      </c>
      <c r="D48" s="2">
        <v>2177</v>
      </c>
      <c r="E48" s="3">
        <v>64</v>
      </c>
      <c r="F48" s="4">
        <v>901.01700000000005</v>
      </c>
      <c r="G48" s="5">
        <v>2.9398254478640331E-2</v>
      </c>
      <c r="H48" s="6">
        <v>6</v>
      </c>
      <c r="I48" s="5">
        <v>9.375E-2</v>
      </c>
      <c r="K48" s="23"/>
      <c r="L48" s="9"/>
    </row>
    <row r="49" spans="1:12" x14ac:dyDescent="0.25">
      <c r="A49" s="17">
        <v>44609</v>
      </c>
      <c r="B49" s="31" t="s">
        <v>111</v>
      </c>
      <c r="C49" s="1" t="s">
        <v>155</v>
      </c>
      <c r="D49" s="2">
        <v>1708</v>
      </c>
      <c r="E49" s="3">
        <v>36</v>
      </c>
      <c r="F49" s="4">
        <v>368.44</v>
      </c>
      <c r="G49" s="5">
        <v>2.1077283372365339E-2</v>
      </c>
      <c r="H49" s="6">
        <v>2</v>
      </c>
      <c r="I49" s="5">
        <v>5.5555555555555552E-2</v>
      </c>
      <c r="K49" s="23"/>
      <c r="L49" s="9"/>
    </row>
    <row r="50" spans="1:12" x14ac:dyDescent="0.25">
      <c r="A50" s="17">
        <v>44610</v>
      </c>
      <c r="B50" s="31" t="s">
        <v>112</v>
      </c>
      <c r="C50" s="1" t="s">
        <v>155</v>
      </c>
      <c r="D50" s="2">
        <v>1449</v>
      </c>
      <c r="E50" s="3">
        <v>33</v>
      </c>
      <c r="F50" s="4">
        <v>393.65700000000004</v>
      </c>
      <c r="G50" s="5">
        <v>2.2774327122153208E-2</v>
      </c>
      <c r="H50" s="6">
        <v>2</v>
      </c>
      <c r="I50" s="5">
        <v>6.0606060606060608E-2</v>
      </c>
      <c r="K50" s="23"/>
      <c r="L50" s="9"/>
    </row>
    <row r="51" spans="1:12" x14ac:dyDescent="0.25">
      <c r="A51" s="17">
        <v>44611</v>
      </c>
      <c r="B51" s="31" t="s">
        <v>113</v>
      </c>
      <c r="C51" s="1" t="s">
        <v>155</v>
      </c>
      <c r="D51" s="2">
        <v>3098</v>
      </c>
      <c r="E51" s="3">
        <v>59</v>
      </c>
      <c r="F51" s="4">
        <v>930.4620000000001</v>
      </c>
      <c r="G51" s="5">
        <v>1.9044544867656554E-2</v>
      </c>
      <c r="H51" s="6">
        <v>6</v>
      </c>
      <c r="I51" s="5">
        <v>0.10169491525423729</v>
      </c>
      <c r="K51" s="23"/>
      <c r="L51" s="9"/>
    </row>
    <row r="52" spans="1:12" x14ac:dyDescent="0.25">
      <c r="A52" s="17">
        <v>44612</v>
      </c>
      <c r="B52" s="31" t="s">
        <v>114</v>
      </c>
      <c r="C52" s="1" t="s">
        <v>155</v>
      </c>
      <c r="D52" s="2">
        <v>1211</v>
      </c>
      <c r="E52" s="3">
        <v>33</v>
      </c>
      <c r="F52" s="4">
        <v>257.30400000000003</v>
      </c>
      <c r="G52" s="5">
        <v>2.7250206440957887E-2</v>
      </c>
      <c r="H52" s="6">
        <v>2</v>
      </c>
      <c r="I52" s="5">
        <v>6.0606060606060608E-2</v>
      </c>
      <c r="K52" s="23"/>
      <c r="L52" s="9"/>
    </row>
    <row r="53" spans="1:12" x14ac:dyDescent="0.25">
      <c r="A53" s="17">
        <v>44613</v>
      </c>
      <c r="B53" s="31" t="s">
        <v>115</v>
      </c>
      <c r="C53" s="1" t="s">
        <v>155</v>
      </c>
      <c r="D53" s="2">
        <v>2761</v>
      </c>
      <c r="E53" s="3">
        <v>58</v>
      </c>
      <c r="F53" s="4">
        <v>840.16399999999999</v>
      </c>
      <c r="G53" s="5">
        <v>2.1006881564650488E-2</v>
      </c>
      <c r="H53" s="6">
        <v>5</v>
      </c>
      <c r="I53" s="5">
        <v>8.6206896551724144E-2</v>
      </c>
      <c r="K53" s="23"/>
      <c r="L53" s="9"/>
    </row>
    <row r="54" spans="1:12" x14ac:dyDescent="0.25">
      <c r="A54" s="17">
        <v>44614</v>
      </c>
      <c r="B54" s="31" t="s">
        <v>116</v>
      </c>
      <c r="C54" s="1" t="s">
        <v>155</v>
      </c>
      <c r="D54" s="2">
        <v>1896</v>
      </c>
      <c r="E54" s="3">
        <v>52</v>
      </c>
      <c r="F54" s="4">
        <v>488.33400000000006</v>
      </c>
      <c r="G54" s="5">
        <v>2.7426160337552744E-2</v>
      </c>
      <c r="H54" s="6">
        <v>4</v>
      </c>
      <c r="I54" s="5">
        <v>7.6923076923076927E-2</v>
      </c>
      <c r="K54" s="23"/>
      <c r="L54" s="9"/>
    </row>
    <row r="55" spans="1:12" x14ac:dyDescent="0.25">
      <c r="A55" s="17">
        <v>44615</v>
      </c>
      <c r="B55" s="31" t="s">
        <v>117</v>
      </c>
      <c r="C55" s="1" t="s">
        <v>155</v>
      </c>
      <c r="D55" s="2">
        <v>2901</v>
      </c>
      <c r="E55" s="3">
        <v>61</v>
      </c>
      <c r="F55" s="4">
        <v>1014.7200000000001</v>
      </c>
      <c r="G55" s="5">
        <v>2.102723198896932E-2</v>
      </c>
      <c r="H55" s="6">
        <v>7</v>
      </c>
      <c r="I55" s="5">
        <v>0.11475409836065574</v>
      </c>
      <c r="K55" s="23"/>
      <c r="L55" s="9"/>
    </row>
    <row r="56" spans="1:12" x14ac:dyDescent="0.25">
      <c r="A56" s="17">
        <v>44616</v>
      </c>
      <c r="B56" s="31" t="s">
        <v>118</v>
      </c>
      <c r="C56" s="1" t="s">
        <v>155</v>
      </c>
      <c r="D56" s="2">
        <v>2945</v>
      </c>
      <c r="E56" s="3">
        <v>53</v>
      </c>
      <c r="F56" s="4">
        <v>435.786</v>
      </c>
      <c r="G56" s="5">
        <v>1.7996604414261461E-2</v>
      </c>
      <c r="H56" s="6">
        <v>4</v>
      </c>
      <c r="I56" s="5">
        <v>7.5471698113207544E-2</v>
      </c>
      <c r="K56" s="23"/>
      <c r="L56" s="9"/>
    </row>
    <row r="57" spans="1:12" x14ac:dyDescent="0.25">
      <c r="A57" s="17">
        <v>44617</v>
      </c>
      <c r="B57" s="31" t="s">
        <v>119</v>
      </c>
      <c r="C57" s="1" t="s">
        <v>155</v>
      </c>
      <c r="D57" s="2">
        <v>2296</v>
      </c>
      <c r="E57" s="3">
        <v>39</v>
      </c>
      <c r="F57" s="4">
        <v>529.10400000000004</v>
      </c>
      <c r="G57" s="5">
        <v>1.6986062717770034E-2</v>
      </c>
      <c r="H57" s="6">
        <v>3</v>
      </c>
      <c r="I57" s="5">
        <v>7.6923076923076927E-2</v>
      </c>
      <c r="K57" s="23"/>
      <c r="L57" s="9"/>
    </row>
    <row r="58" spans="1:12" x14ac:dyDescent="0.25">
      <c r="A58" s="17">
        <v>44618</v>
      </c>
      <c r="B58" s="31" t="s">
        <v>120</v>
      </c>
      <c r="C58" s="1" t="s">
        <v>155</v>
      </c>
      <c r="D58" s="2">
        <v>1580</v>
      </c>
      <c r="E58" s="3">
        <v>40</v>
      </c>
      <c r="F58" s="4">
        <v>488.03199999999998</v>
      </c>
      <c r="G58" s="5">
        <v>2.5316455696202531E-2</v>
      </c>
      <c r="H58" s="6">
        <v>3</v>
      </c>
      <c r="I58" s="5">
        <v>7.4999999999999997E-2</v>
      </c>
      <c r="K58" s="23"/>
      <c r="L58" s="9"/>
    </row>
    <row r="59" spans="1:12" x14ac:dyDescent="0.25">
      <c r="A59" s="17">
        <v>44619</v>
      </c>
      <c r="B59" s="31" t="s">
        <v>121</v>
      </c>
      <c r="C59" s="1" t="s">
        <v>155</v>
      </c>
      <c r="D59" s="2">
        <v>2493</v>
      </c>
      <c r="E59" s="3">
        <v>62</v>
      </c>
      <c r="F59" s="4">
        <v>880.63200000000018</v>
      </c>
      <c r="G59" s="5">
        <v>2.4869634977938228E-2</v>
      </c>
      <c r="H59" s="6">
        <v>7</v>
      </c>
      <c r="I59" s="5">
        <v>0.11290322580645161</v>
      </c>
      <c r="K59" s="23"/>
      <c r="L59" s="9"/>
    </row>
    <row r="60" spans="1:12" x14ac:dyDescent="0.25">
      <c r="A60" s="17">
        <v>44620</v>
      </c>
      <c r="B60" s="31" t="s">
        <v>122</v>
      </c>
      <c r="C60" s="1" t="s">
        <v>155</v>
      </c>
      <c r="D60" s="2">
        <v>2901</v>
      </c>
      <c r="E60" s="3">
        <v>67</v>
      </c>
      <c r="F60" s="4">
        <v>728.42399999999998</v>
      </c>
      <c r="G60" s="5">
        <v>2.3095484315753187E-2</v>
      </c>
      <c r="H60" s="6">
        <v>4</v>
      </c>
      <c r="I60" s="5">
        <v>5.9701492537313432E-2</v>
      </c>
      <c r="K60" s="23"/>
      <c r="L60" s="9"/>
    </row>
    <row r="61" spans="1:12" x14ac:dyDescent="0.25">
      <c r="A61" s="17">
        <v>44621</v>
      </c>
      <c r="B61" s="31" t="s">
        <v>123</v>
      </c>
      <c r="C61" s="1" t="s">
        <v>156</v>
      </c>
      <c r="D61" s="2">
        <v>1234</v>
      </c>
      <c r="E61" s="3">
        <v>44</v>
      </c>
      <c r="F61" s="4">
        <v>315.96750000000003</v>
      </c>
      <c r="G61" s="5">
        <v>3.5656401944894653E-2</v>
      </c>
      <c r="H61" s="6">
        <v>3</v>
      </c>
      <c r="I61" s="5">
        <v>6.8181818181818177E-2</v>
      </c>
      <c r="K61" s="23"/>
      <c r="L61" s="9"/>
    </row>
    <row r="62" spans="1:12" x14ac:dyDescent="0.25">
      <c r="A62" s="17">
        <v>44622</v>
      </c>
      <c r="B62" s="31" t="s">
        <v>124</v>
      </c>
      <c r="C62" s="1" t="s">
        <v>156</v>
      </c>
      <c r="D62" s="2">
        <v>2682</v>
      </c>
      <c r="E62" s="3">
        <v>49</v>
      </c>
      <c r="F62" s="4">
        <v>447.56400000000008</v>
      </c>
      <c r="G62" s="5">
        <v>1.8269947800149143E-2</v>
      </c>
      <c r="H62" s="6">
        <v>4</v>
      </c>
      <c r="I62" s="5">
        <v>8.1632653061224483E-2</v>
      </c>
      <c r="K62" s="23"/>
      <c r="L62" s="9"/>
    </row>
    <row r="63" spans="1:12" x14ac:dyDescent="0.25">
      <c r="A63" s="17">
        <v>44623</v>
      </c>
      <c r="B63" s="31" t="s">
        <v>125</v>
      </c>
      <c r="C63" s="1" t="s">
        <v>156</v>
      </c>
      <c r="D63" s="2">
        <v>2773</v>
      </c>
      <c r="E63" s="3">
        <v>45</v>
      </c>
      <c r="F63" s="4">
        <v>480.18000000000006</v>
      </c>
      <c r="G63" s="5">
        <v>1.6227912008654886E-2</v>
      </c>
      <c r="H63" s="6">
        <v>4</v>
      </c>
      <c r="I63" s="5">
        <v>8.8888888888888892E-2</v>
      </c>
      <c r="K63" s="23"/>
      <c r="L63" s="9"/>
    </row>
    <row r="64" spans="1:12" x14ac:dyDescent="0.25">
      <c r="A64" s="17">
        <v>44624</v>
      </c>
      <c r="B64" s="31" t="s">
        <v>126</v>
      </c>
      <c r="C64" s="1" t="s">
        <v>156</v>
      </c>
      <c r="D64" s="2">
        <v>1775</v>
      </c>
      <c r="E64" s="3">
        <v>42</v>
      </c>
      <c r="F64" s="4">
        <v>408.00200000000001</v>
      </c>
      <c r="G64" s="5">
        <v>2.3661971830985916E-2</v>
      </c>
      <c r="H64" s="6">
        <v>3</v>
      </c>
      <c r="I64" s="5">
        <v>7.1428571428571425E-2</v>
      </c>
      <c r="K64" s="23"/>
      <c r="L64" s="9"/>
    </row>
    <row r="65" spans="1:12" x14ac:dyDescent="0.25">
      <c r="A65" s="17">
        <v>44625</v>
      </c>
      <c r="B65" s="31" t="s">
        <v>127</v>
      </c>
      <c r="C65" s="1" t="s">
        <v>156</v>
      </c>
      <c r="D65" s="2">
        <v>2227</v>
      </c>
      <c r="E65" s="3">
        <v>46</v>
      </c>
      <c r="F65" s="4">
        <v>469.15699999999998</v>
      </c>
      <c r="G65" s="5">
        <v>2.0655590480466997E-2</v>
      </c>
      <c r="H65" s="6">
        <v>3</v>
      </c>
      <c r="I65" s="5">
        <v>6.5217391304347824E-2</v>
      </c>
      <c r="K65" s="23"/>
      <c r="L65" s="9"/>
    </row>
    <row r="66" spans="1:12" x14ac:dyDescent="0.25">
      <c r="A66" s="17">
        <v>44626</v>
      </c>
      <c r="B66" s="31" t="s">
        <v>128</v>
      </c>
      <c r="C66" s="1" t="s">
        <v>156</v>
      </c>
      <c r="D66" s="2">
        <v>2873</v>
      </c>
      <c r="E66" s="3">
        <v>56</v>
      </c>
      <c r="F66" s="4">
        <v>447.56400000000008</v>
      </c>
      <c r="G66" s="5">
        <v>1.9491820396797772E-2</v>
      </c>
      <c r="H66" s="6">
        <v>4</v>
      </c>
      <c r="I66" s="5">
        <v>7.1428571428571425E-2</v>
      </c>
      <c r="K66" s="23"/>
      <c r="L66" s="9"/>
    </row>
    <row r="67" spans="1:12" x14ac:dyDescent="0.25">
      <c r="A67" s="17">
        <v>44627</v>
      </c>
      <c r="B67" s="31" t="s">
        <v>129</v>
      </c>
      <c r="C67" s="1" t="s">
        <v>156</v>
      </c>
      <c r="D67" s="2">
        <v>2839</v>
      </c>
      <c r="E67" s="3">
        <v>77</v>
      </c>
      <c r="F67" s="4">
        <v>919.59000000000015</v>
      </c>
      <c r="G67" s="5">
        <v>2.7122226135963368E-2</v>
      </c>
      <c r="H67" s="6">
        <v>7</v>
      </c>
      <c r="I67" s="5">
        <v>9.0909090909090912E-2</v>
      </c>
      <c r="K67" s="23"/>
      <c r="L67" s="9"/>
    </row>
    <row r="68" spans="1:12" x14ac:dyDescent="0.25">
      <c r="A68" s="17">
        <v>44628</v>
      </c>
      <c r="B68" s="31" t="s">
        <v>130</v>
      </c>
      <c r="C68" s="1" t="s">
        <v>156</v>
      </c>
      <c r="D68" s="2">
        <v>3076</v>
      </c>
      <c r="E68" s="3">
        <v>72</v>
      </c>
      <c r="F68" s="4">
        <v>703.81100000000004</v>
      </c>
      <c r="G68" s="5">
        <v>2.3407022106631991E-2</v>
      </c>
      <c r="H68" s="6">
        <v>6</v>
      </c>
      <c r="I68" s="5">
        <v>8.3333333333333329E-2</v>
      </c>
      <c r="K68" s="23"/>
      <c r="L68" s="9"/>
    </row>
    <row r="69" spans="1:12" x14ac:dyDescent="0.25">
      <c r="A69" s="17">
        <v>44629</v>
      </c>
      <c r="B69" s="31" t="s">
        <v>131</v>
      </c>
      <c r="C69" s="1" t="s">
        <v>156</v>
      </c>
      <c r="D69" s="2">
        <v>1285</v>
      </c>
      <c r="E69" s="3">
        <v>37</v>
      </c>
      <c r="F69" s="4">
        <v>449.52699999999999</v>
      </c>
      <c r="G69" s="5">
        <v>2.8793774319066146E-2</v>
      </c>
      <c r="H69" s="6">
        <v>3</v>
      </c>
      <c r="I69" s="5">
        <v>8.1081081081081086E-2</v>
      </c>
      <c r="K69" s="23"/>
      <c r="L69" s="9"/>
    </row>
    <row r="70" spans="1:12" x14ac:dyDescent="0.25">
      <c r="A70" s="17">
        <v>44630</v>
      </c>
      <c r="B70" s="31" t="s">
        <v>132</v>
      </c>
      <c r="C70" s="1" t="s">
        <v>156</v>
      </c>
      <c r="D70" s="2">
        <v>1185</v>
      </c>
      <c r="E70" s="3">
        <v>28</v>
      </c>
      <c r="F70" s="4">
        <v>364.66499999999996</v>
      </c>
      <c r="G70" s="5">
        <v>2.3628691983122362E-2</v>
      </c>
      <c r="H70" s="6">
        <v>2</v>
      </c>
      <c r="I70" s="5">
        <v>7.1428571428571425E-2</v>
      </c>
      <c r="K70" s="23"/>
      <c r="L70" s="9"/>
    </row>
    <row r="71" spans="1:12" x14ac:dyDescent="0.25">
      <c r="A71" s="17">
        <v>44631</v>
      </c>
      <c r="B71" s="31" t="s">
        <v>133</v>
      </c>
      <c r="C71" s="1" t="s">
        <v>156</v>
      </c>
      <c r="D71" s="2">
        <v>2478</v>
      </c>
      <c r="E71" s="3">
        <v>48</v>
      </c>
      <c r="F71" s="4">
        <v>749.94150000000002</v>
      </c>
      <c r="G71" s="5">
        <v>1.9370460048426151E-2</v>
      </c>
      <c r="H71" s="6">
        <v>4</v>
      </c>
      <c r="I71" s="5">
        <v>8.3333333333333329E-2</v>
      </c>
      <c r="K71" s="23"/>
      <c r="L71" s="9"/>
    </row>
    <row r="72" spans="1:12" x14ac:dyDescent="0.25">
      <c r="A72" s="17">
        <v>44632</v>
      </c>
      <c r="B72" s="31" t="s">
        <v>134</v>
      </c>
      <c r="C72" s="1" t="s">
        <v>156</v>
      </c>
      <c r="D72" s="2">
        <v>2001</v>
      </c>
      <c r="E72" s="3">
        <v>50</v>
      </c>
      <c r="F72" s="4">
        <v>543.6</v>
      </c>
      <c r="G72" s="5">
        <v>2.498750624687656E-2</v>
      </c>
      <c r="H72" s="6">
        <v>4</v>
      </c>
      <c r="I72" s="5">
        <v>0.08</v>
      </c>
      <c r="K72" s="23"/>
      <c r="L72" s="9"/>
    </row>
    <row r="73" spans="1:12" x14ac:dyDescent="0.25">
      <c r="A73" s="17">
        <v>44633</v>
      </c>
      <c r="B73" s="31" t="s">
        <v>135</v>
      </c>
      <c r="C73" s="1" t="s">
        <v>156</v>
      </c>
      <c r="D73" s="2">
        <v>3064</v>
      </c>
      <c r="E73" s="3">
        <v>53</v>
      </c>
      <c r="F73" s="4">
        <v>784.21850000000006</v>
      </c>
      <c r="G73" s="5">
        <v>1.7297650130548303E-2</v>
      </c>
      <c r="H73" s="6">
        <v>5</v>
      </c>
      <c r="I73" s="5">
        <v>9.4339622641509441E-2</v>
      </c>
      <c r="K73" s="23"/>
      <c r="L73" s="9"/>
    </row>
    <row r="74" spans="1:12" x14ac:dyDescent="0.25">
      <c r="A74" s="17">
        <v>44634</v>
      </c>
      <c r="B74" s="31" t="s">
        <v>136</v>
      </c>
      <c r="C74" s="1" t="s">
        <v>156</v>
      </c>
      <c r="D74" s="2">
        <v>1611</v>
      </c>
      <c r="E74" s="3">
        <v>41</v>
      </c>
      <c r="F74" s="4">
        <v>505.09500000000008</v>
      </c>
      <c r="G74" s="5">
        <v>2.5450031036623216E-2</v>
      </c>
      <c r="H74" s="6">
        <v>4</v>
      </c>
      <c r="I74" s="5">
        <v>9.7560975609756101E-2</v>
      </c>
      <c r="K74" s="23"/>
      <c r="L74" s="9"/>
    </row>
    <row r="75" spans="1:12" x14ac:dyDescent="0.25">
      <c r="A75" s="17">
        <v>44635</v>
      </c>
      <c r="B75" s="31" t="s">
        <v>137</v>
      </c>
      <c r="C75" s="1" t="s">
        <v>156</v>
      </c>
      <c r="D75" s="2">
        <v>1528</v>
      </c>
      <c r="E75" s="3">
        <v>30</v>
      </c>
      <c r="F75" s="4">
        <v>394.78950000000009</v>
      </c>
      <c r="G75" s="5">
        <v>1.9633507853403141E-2</v>
      </c>
      <c r="H75" s="6">
        <v>2</v>
      </c>
      <c r="I75" s="5">
        <v>6.6666666666666666E-2</v>
      </c>
      <c r="K75" s="23"/>
      <c r="L75" s="9"/>
    </row>
    <row r="76" spans="1:12" x14ac:dyDescent="0.25">
      <c r="A76" s="17">
        <v>44636</v>
      </c>
      <c r="B76" s="31" t="s">
        <v>138</v>
      </c>
      <c r="C76" s="1" t="s">
        <v>156</v>
      </c>
      <c r="D76" s="2">
        <v>2205</v>
      </c>
      <c r="E76" s="3">
        <v>61</v>
      </c>
      <c r="F76" s="4">
        <v>539.06999999999994</v>
      </c>
      <c r="G76" s="5">
        <v>2.7664399092970523E-2</v>
      </c>
      <c r="H76" s="6">
        <v>4</v>
      </c>
      <c r="I76" s="5">
        <v>6.5573770491803282E-2</v>
      </c>
      <c r="K76" s="23"/>
      <c r="L76" s="9"/>
    </row>
    <row r="77" spans="1:12" x14ac:dyDescent="0.25">
      <c r="A77" s="17">
        <v>44637</v>
      </c>
      <c r="B77" s="31" t="s">
        <v>139</v>
      </c>
      <c r="C77" s="1" t="s">
        <v>156</v>
      </c>
      <c r="D77" s="2">
        <v>2123</v>
      </c>
      <c r="E77" s="3">
        <v>52</v>
      </c>
      <c r="F77" s="4">
        <v>533.63400000000001</v>
      </c>
      <c r="G77" s="5">
        <v>2.4493641073951956E-2</v>
      </c>
      <c r="H77" s="6">
        <v>4</v>
      </c>
      <c r="I77" s="5">
        <v>7.6923076923076927E-2</v>
      </c>
      <c r="K77" s="23"/>
      <c r="L77" s="9"/>
    </row>
    <row r="78" spans="1:12" x14ac:dyDescent="0.25">
      <c r="A78" s="17">
        <v>44638</v>
      </c>
      <c r="B78" s="31" t="s">
        <v>140</v>
      </c>
      <c r="C78" s="1" t="s">
        <v>156</v>
      </c>
      <c r="D78" s="2">
        <v>1751</v>
      </c>
      <c r="E78" s="3">
        <v>45</v>
      </c>
      <c r="F78" s="4">
        <v>505.24600000000004</v>
      </c>
      <c r="G78" s="5">
        <v>2.5699600228440891E-2</v>
      </c>
      <c r="H78" s="6">
        <v>3</v>
      </c>
      <c r="I78" s="5">
        <v>6.6666666666666666E-2</v>
      </c>
      <c r="K78" s="23"/>
      <c r="L78" s="9"/>
    </row>
    <row r="79" spans="1:12" x14ac:dyDescent="0.25">
      <c r="A79" s="17">
        <v>44639</v>
      </c>
      <c r="B79" s="31" t="s">
        <v>141</v>
      </c>
      <c r="C79" s="1" t="s">
        <v>156</v>
      </c>
      <c r="D79" s="2">
        <v>3020</v>
      </c>
      <c r="E79" s="3">
        <v>78</v>
      </c>
      <c r="F79" s="4">
        <v>1086.2940000000003</v>
      </c>
      <c r="G79" s="5">
        <v>2.5827814569536423E-2</v>
      </c>
      <c r="H79" s="6">
        <v>7</v>
      </c>
      <c r="I79" s="5">
        <v>8.9743589743589744E-2</v>
      </c>
      <c r="K79" s="23"/>
      <c r="L79" s="9"/>
    </row>
    <row r="80" spans="1:12" x14ac:dyDescent="0.25">
      <c r="A80" s="17">
        <v>44640</v>
      </c>
      <c r="B80" s="31" t="s">
        <v>142</v>
      </c>
      <c r="C80" s="1" t="s">
        <v>156</v>
      </c>
      <c r="D80" s="2">
        <v>3053</v>
      </c>
      <c r="E80" s="3">
        <v>83</v>
      </c>
      <c r="F80" s="4">
        <v>1187.6149999999998</v>
      </c>
      <c r="G80" s="5">
        <v>2.7186374058303309E-2</v>
      </c>
      <c r="H80" s="6">
        <v>6</v>
      </c>
      <c r="I80" s="5">
        <v>7.2289156626506021E-2</v>
      </c>
      <c r="K80" s="23"/>
      <c r="L80" s="9"/>
    </row>
    <row r="81" spans="1:12" x14ac:dyDescent="0.25">
      <c r="A81" s="17">
        <v>44641</v>
      </c>
      <c r="B81" s="31" t="s">
        <v>143</v>
      </c>
      <c r="C81" s="1" t="s">
        <v>156</v>
      </c>
      <c r="D81" s="2">
        <v>1503</v>
      </c>
      <c r="E81" s="3">
        <v>34</v>
      </c>
      <c r="F81" s="4">
        <v>226.5</v>
      </c>
      <c r="G81" s="5">
        <v>2.262142381902861E-2</v>
      </c>
      <c r="H81" s="6">
        <v>2</v>
      </c>
      <c r="I81" s="5">
        <v>5.8823529411764705E-2</v>
      </c>
      <c r="K81" s="23"/>
      <c r="L81" s="9"/>
    </row>
    <row r="82" spans="1:12" x14ac:dyDescent="0.25">
      <c r="A82" s="17">
        <v>44642</v>
      </c>
      <c r="B82" s="31" t="s">
        <v>144</v>
      </c>
      <c r="C82" s="1" t="s">
        <v>156</v>
      </c>
      <c r="D82" s="2">
        <v>1861</v>
      </c>
      <c r="E82" s="3">
        <v>55</v>
      </c>
      <c r="F82" s="4">
        <v>611.77650000000006</v>
      </c>
      <c r="G82" s="5">
        <v>2.9554003224073078E-2</v>
      </c>
      <c r="H82" s="6">
        <v>4</v>
      </c>
      <c r="I82" s="5">
        <v>7.2727272727272724E-2</v>
      </c>
      <c r="K82" s="23"/>
      <c r="L82" s="9"/>
    </row>
    <row r="83" spans="1:12" x14ac:dyDescent="0.25">
      <c r="A83" s="17">
        <v>44643</v>
      </c>
      <c r="B83" s="31" t="s">
        <v>145</v>
      </c>
      <c r="C83" s="1" t="s">
        <v>156</v>
      </c>
      <c r="D83" s="2">
        <v>1539</v>
      </c>
      <c r="E83" s="3">
        <v>43</v>
      </c>
      <c r="F83" s="4">
        <v>384.74800000000005</v>
      </c>
      <c r="G83" s="5">
        <v>2.7940220922677061E-2</v>
      </c>
      <c r="H83" s="6">
        <v>3</v>
      </c>
      <c r="I83" s="5">
        <v>6.9767441860465115E-2</v>
      </c>
      <c r="K83" s="23"/>
      <c r="L83" s="9"/>
    </row>
    <row r="84" spans="1:12" x14ac:dyDescent="0.25">
      <c r="A84" s="17">
        <v>44644</v>
      </c>
      <c r="B84" s="31" t="s">
        <v>146</v>
      </c>
      <c r="C84" s="1" t="s">
        <v>156</v>
      </c>
      <c r="D84" s="2">
        <v>2117</v>
      </c>
      <c r="E84" s="3">
        <v>42</v>
      </c>
      <c r="F84" s="4">
        <v>405.58600000000001</v>
      </c>
      <c r="G84" s="5">
        <v>1.9839395370807748E-2</v>
      </c>
      <c r="H84" s="6">
        <v>4</v>
      </c>
      <c r="I84" s="5">
        <v>9.5238095238095233E-2</v>
      </c>
      <c r="K84" s="23"/>
      <c r="L84" s="9"/>
    </row>
    <row r="85" spans="1:12" x14ac:dyDescent="0.25">
      <c r="A85" s="17">
        <v>44645</v>
      </c>
      <c r="B85" s="31" t="s">
        <v>147</v>
      </c>
      <c r="C85" s="1" t="s">
        <v>156</v>
      </c>
      <c r="D85" s="2">
        <v>2283</v>
      </c>
      <c r="E85" s="3">
        <v>37</v>
      </c>
      <c r="F85" s="4">
        <v>362.40000000000003</v>
      </c>
      <c r="G85" s="5">
        <v>1.6206745510293472E-2</v>
      </c>
      <c r="H85" s="6">
        <v>3</v>
      </c>
      <c r="I85" s="5">
        <v>8.1081081081081086E-2</v>
      </c>
      <c r="K85" s="23"/>
      <c r="L85" s="9"/>
    </row>
    <row r="86" spans="1:12" x14ac:dyDescent="0.25">
      <c r="A86" s="17">
        <v>44646</v>
      </c>
      <c r="B86" s="31" t="s">
        <v>148</v>
      </c>
      <c r="C86" s="1" t="s">
        <v>156</v>
      </c>
      <c r="D86" s="2">
        <v>1525</v>
      </c>
      <c r="E86" s="3">
        <v>28</v>
      </c>
      <c r="F86" s="4">
        <v>270.89400000000001</v>
      </c>
      <c r="G86" s="5">
        <v>1.8360655737704918E-2</v>
      </c>
      <c r="H86" s="6">
        <v>3</v>
      </c>
      <c r="I86" s="5">
        <v>0.10714285714285714</v>
      </c>
      <c r="K86" s="23"/>
      <c r="L86" s="9"/>
    </row>
    <row r="87" spans="1:12" x14ac:dyDescent="0.25">
      <c r="A87" s="17">
        <v>44647</v>
      </c>
      <c r="B87" s="31" t="s">
        <v>149</v>
      </c>
      <c r="C87" s="1" t="s">
        <v>156</v>
      </c>
      <c r="D87" s="2">
        <v>1249</v>
      </c>
      <c r="E87" s="3">
        <v>45</v>
      </c>
      <c r="F87" s="4">
        <v>363.15500000000003</v>
      </c>
      <c r="G87" s="5">
        <v>3.6028823058446756E-2</v>
      </c>
      <c r="H87" s="6">
        <v>3</v>
      </c>
      <c r="I87" s="5">
        <v>6.6666666666666666E-2</v>
      </c>
      <c r="K87" s="23"/>
      <c r="L87" s="9"/>
    </row>
    <row r="88" spans="1:12" x14ac:dyDescent="0.25">
      <c r="A88" s="17">
        <v>44648</v>
      </c>
      <c r="B88" s="31" t="s">
        <v>150</v>
      </c>
      <c r="C88" s="1" t="s">
        <v>156</v>
      </c>
      <c r="D88" s="2">
        <v>2568</v>
      </c>
      <c r="E88" s="3">
        <v>49</v>
      </c>
      <c r="F88" s="4">
        <v>766.17399999999998</v>
      </c>
      <c r="G88" s="5">
        <v>1.9080996884735201E-2</v>
      </c>
      <c r="H88" s="6">
        <v>5</v>
      </c>
      <c r="I88" s="5">
        <v>0.10204081632653061</v>
      </c>
      <c r="K88" s="23"/>
      <c r="L88" s="9"/>
    </row>
    <row r="89" spans="1:12" x14ac:dyDescent="0.25">
      <c r="A89" s="17">
        <v>44649</v>
      </c>
      <c r="B89" s="31" t="s">
        <v>151</v>
      </c>
      <c r="C89" s="1" t="s">
        <v>156</v>
      </c>
      <c r="D89" s="2">
        <v>2698</v>
      </c>
      <c r="E89" s="3">
        <v>68</v>
      </c>
      <c r="F89" s="4">
        <v>926.53600000000006</v>
      </c>
      <c r="G89" s="5">
        <v>2.5203854707190512E-2</v>
      </c>
      <c r="H89" s="6">
        <v>5</v>
      </c>
      <c r="I89" s="5">
        <v>7.3529411764705885E-2</v>
      </c>
      <c r="K89" s="23"/>
      <c r="L89" s="9"/>
    </row>
    <row r="90" spans="1:12" x14ac:dyDescent="0.25">
      <c r="A90" s="17">
        <v>44650</v>
      </c>
      <c r="B90" s="31" t="s">
        <v>152</v>
      </c>
      <c r="C90" s="1" t="s">
        <v>156</v>
      </c>
      <c r="D90" s="2">
        <v>1561</v>
      </c>
      <c r="E90" s="3">
        <v>46</v>
      </c>
      <c r="F90" s="4">
        <v>560.58749999999998</v>
      </c>
      <c r="G90" s="5">
        <v>2.9468289557975657E-2</v>
      </c>
      <c r="H90" s="6">
        <v>4</v>
      </c>
      <c r="I90" s="5">
        <v>8.6956521739130432E-2</v>
      </c>
      <c r="K90" s="23"/>
      <c r="L90" s="9"/>
    </row>
    <row r="91" spans="1:12" x14ac:dyDescent="0.25">
      <c r="A91" s="17">
        <v>44651</v>
      </c>
      <c r="B91" s="31" t="s">
        <v>153</v>
      </c>
      <c r="C91" s="1" t="s">
        <v>156</v>
      </c>
      <c r="D91" s="2">
        <v>1490</v>
      </c>
      <c r="E91" s="3">
        <v>34</v>
      </c>
      <c r="F91" s="4">
        <v>497.01650000000001</v>
      </c>
      <c r="G91" s="5">
        <v>2.2818791946308724E-2</v>
      </c>
      <c r="H91" s="6">
        <v>3</v>
      </c>
      <c r="I91" s="5">
        <v>8.8235294117647065E-2</v>
      </c>
      <c r="K91" s="23"/>
      <c r="L91" s="9"/>
    </row>
  </sheetData>
  <phoneticPr fontId="4" type="noConversion"/>
  <pageMargins left="0.7" right="0.7" top="0.75" bottom="0.75" header="0.3" footer="0.3"/>
  <ignoredErrors>
    <ignoredError sqref="B2:B9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B1BA-DEDE-43EE-ABE7-CC6D7AE550CE}">
  <dimension ref="A1:Q374"/>
  <sheetViews>
    <sheetView workbookViewId="0">
      <selection activeCell="G12" sqref="G12"/>
    </sheetView>
  </sheetViews>
  <sheetFormatPr defaultRowHeight="15" x14ac:dyDescent="0.25"/>
  <cols>
    <col min="1" max="1" width="11.85546875" bestFit="1" customWidth="1"/>
    <col min="2" max="2" width="14.28515625" customWidth="1"/>
    <col min="3" max="3" width="11.7109375" customWidth="1"/>
    <col min="4" max="4" width="12.7109375" customWidth="1"/>
    <col min="5" max="5" width="12.42578125" customWidth="1"/>
    <col min="6" max="6" width="13.42578125" customWidth="1"/>
    <col min="7" max="7" width="12.7109375" customWidth="1"/>
    <col min="8" max="8" width="12" customWidth="1"/>
    <col min="9" max="9" width="10.42578125" customWidth="1"/>
    <col min="10" max="10" width="12.140625" customWidth="1"/>
    <col min="11" max="11" width="11.5703125" customWidth="1"/>
    <col min="12" max="12" width="13.7109375" customWidth="1"/>
    <col min="13" max="13" width="12.85546875" customWidth="1"/>
    <col min="15" max="15" width="11" customWidth="1"/>
    <col min="16" max="16" width="10.42578125" bestFit="1" customWidth="1"/>
    <col min="17" max="17" width="13.140625" bestFit="1" customWidth="1"/>
    <col min="18" max="18" width="20.140625" bestFit="1" customWidth="1"/>
    <col min="19" max="19" width="11.28515625" bestFit="1" customWidth="1"/>
  </cols>
  <sheetData>
    <row r="1" spans="1:17" ht="30" x14ac:dyDescent="0.25">
      <c r="A1" s="7" t="s">
        <v>22</v>
      </c>
      <c r="B1" s="7" t="s">
        <v>14</v>
      </c>
      <c r="C1" s="7" t="s">
        <v>23</v>
      </c>
      <c r="D1" s="7" t="s">
        <v>24</v>
      </c>
      <c r="E1" s="7" t="s">
        <v>27</v>
      </c>
      <c r="F1" s="7" t="s">
        <v>15</v>
      </c>
      <c r="G1" s="7" t="s">
        <v>25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26</v>
      </c>
      <c r="M1" s="7" t="s">
        <v>20</v>
      </c>
    </row>
    <row r="2" spans="1:17" x14ac:dyDescent="0.25">
      <c r="A2" s="3">
        <v>3046327</v>
      </c>
      <c r="B2" s="1">
        <v>44562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0</v>
      </c>
      <c r="I2" s="18">
        <f t="shared" ref="I2:I65" si="0">IF(L2&gt;0,1,0)</f>
        <v>1</v>
      </c>
      <c r="J2" s="19">
        <v>44563</v>
      </c>
      <c r="K2" s="18">
        <f t="shared" ref="K2:K65" si="1">IF(J2="","",J2-B2)</f>
        <v>1</v>
      </c>
      <c r="L2" s="11">
        <v>7210.1184299999995</v>
      </c>
      <c r="M2" s="18">
        <f t="shared" ref="M2:M65" si="2">IF(D2=1,1,IF(F2=1,2,IF(H2=1,3,"")))</f>
        <v>1</v>
      </c>
      <c r="P2" s="10"/>
      <c r="Q2" s="17"/>
    </row>
    <row r="3" spans="1:17" x14ac:dyDescent="0.25">
      <c r="A3" s="3">
        <v>2182577</v>
      </c>
      <c r="B3" s="1">
        <v>44562</v>
      </c>
      <c r="C3" s="18">
        <v>1</v>
      </c>
      <c r="D3" s="18">
        <v>0</v>
      </c>
      <c r="E3" s="18">
        <v>1</v>
      </c>
      <c r="F3" s="18">
        <v>0</v>
      </c>
      <c r="G3" s="18">
        <v>1</v>
      </c>
      <c r="H3" s="18">
        <v>0</v>
      </c>
      <c r="I3" s="18">
        <f t="shared" si="0"/>
        <v>0</v>
      </c>
      <c r="J3" s="20"/>
      <c r="K3" s="18" t="str">
        <f t="shared" si="1"/>
        <v/>
      </c>
      <c r="L3" s="11">
        <v>0</v>
      </c>
      <c r="M3" s="18" t="str">
        <f t="shared" si="2"/>
        <v/>
      </c>
      <c r="P3" s="10"/>
    </row>
    <row r="4" spans="1:17" x14ac:dyDescent="0.25">
      <c r="A4" s="3">
        <v>3186410</v>
      </c>
      <c r="B4" s="1">
        <v>44562</v>
      </c>
      <c r="C4" s="18">
        <v>1</v>
      </c>
      <c r="D4" s="18">
        <v>0</v>
      </c>
      <c r="E4" s="18">
        <v>1</v>
      </c>
      <c r="F4" s="18">
        <v>0</v>
      </c>
      <c r="G4" s="18">
        <v>1</v>
      </c>
      <c r="H4" s="18">
        <v>0</v>
      </c>
      <c r="I4" s="18">
        <f t="shared" si="0"/>
        <v>0</v>
      </c>
      <c r="J4" s="20"/>
      <c r="K4" s="18" t="str">
        <f t="shared" si="1"/>
        <v/>
      </c>
      <c r="L4" s="11">
        <v>0</v>
      </c>
      <c r="M4" s="18" t="str">
        <f t="shared" si="2"/>
        <v/>
      </c>
      <c r="P4" s="10"/>
    </row>
    <row r="5" spans="1:17" x14ac:dyDescent="0.25">
      <c r="A5" s="3">
        <v>3046833</v>
      </c>
      <c r="B5" s="1">
        <v>44562</v>
      </c>
      <c r="C5" s="18">
        <v>0</v>
      </c>
      <c r="D5" s="18">
        <v>0</v>
      </c>
      <c r="E5" s="18">
        <v>1</v>
      </c>
      <c r="F5" s="18">
        <v>0</v>
      </c>
      <c r="G5" s="18">
        <v>1</v>
      </c>
      <c r="H5" s="18">
        <v>0</v>
      </c>
      <c r="I5" s="18">
        <f t="shared" si="0"/>
        <v>0</v>
      </c>
      <c r="J5" s="20"/>
      <c r="K5" s="18" t="str">
        <f t="shared" si="1"/>
        <v/>
      </c>
      <c r="L5" s="11">
        <v>0</v>
      </c>
      <c r="M5" s="18" t="str">
        <f t="shared" si="2"/>
        <v/>
      </c>
      <c r="P5" s="10"/>
    </row>
    <row r="6" spans="1:17" x14ac:dyDescent="0.25">
      <c r="A6" s="3">
        <v>2903587</v>
      </c>
      <c r="B6" s="1">
        <v>44562</v>
      </c>
      <c r="C6" s="18">
        <v>0</v>
      </c>
      <c r="D6" s="18">
        <v>0</v>
      </c>
      <c r="E6" s="18">
        <v>1</v>
      </c>
      <c r="F6" s="18">
        <v>0</v>
      </c>
      <c r="G6" s="18">
        <v>1</v>
      </c>
      <c r="H6" s="18">
        <v>0</v>
      </c>
      <c r="I6" s="18">
        <f t="shared" si="0"/>
        <v>0</v>
      </c>
      <c r="J6" s="20"/>
      <c r="K6" s="18" t="str">
        <f t="shared" si="1"/>
        <v/>
      </c>
      <c r="L6" s="11">
        <v>0</v>
      </c>
      <c r="M6" s="18" t="str">
        <f t="shared" si="2"/>
        <v/>
      </c>
      <c r="P6" s="10"/>
    </row>
    <row r="7" spans="1:17" x14ac:dyDescent="0.25">
      <c r="A7" s="3">
        <v>1874436</v>
      </c>
      <c r="B7" s="1">
        <v>44563</v>
      </c>
      <c r="C7" s="18">
        <v>1</v>
      </c>
      <c r="D7" s="18">
        <v>0</v>
      </c>
      <c r="E7" s="18">
        <v>1</v>
      </c>
      <c r="F7" s="18">
        <v>1</v>
      </c>
      <c r="G7" s="18">
        <v>0</v>
      </c>
      <c r="H7" s="18">
        <v>0</v>
      </c>
      <c r="I7" s="18">
        <f t="shared" si="0"/>
        <v>1</v>
      </c>
      <c r="J7" s="19">
        <v>44613</v>
      </c>
      <c r="K7" s="18">
        <f t="shared" si="1"/>
        <v>50</v>
      </c>
      <c r="L7" s="11">
        <v>6426.4099049999995</v>
      </c>
      <c r="M7" s="18">
        <f t="shared" si="2"/>
        <v>2</v>
      </c>
      <c r="P7" s="10"/>
    </row>
    <row r="8" spans="1:17" x14ac:dyDescent="0.25">
      <c r="A8" s="3">
        <v>2235906</v>
      </c>
      <c r="B8" s="1">
        <v>44563</v>
      </c>
      <c r="C8" s="18">
        <v>1</v>
      </c>
      <c r="D8" s="18">
        <v>0</v>
      </c>
      <c r="E8" s="18">
        <v>1</v>
      </c>
      <c r="F8" s="18">
        <v>0</v>
      </c>
      <c r="G8" s="18">
        <v>1</v>
      </c>
      <c r="H8" s="18">
        <v>0</v>
      </c>
      <c r="I8" s="18">
        <f t="shared" si="0"/>
        <v>0</v>
      </c>
      <c r="J8" s="20"/>
      <c r="K8" s="18" t="str">
        <f t="shared" si="1"/>
        <v/>
      </c>
      <c r="L8" s="11">
        <v>0</v>
      </c>
      <c r="M8" s="18" t="str">
        <f t="shared" si="2"/>
        <v/>
      </c>
      <c r="P8" s="10"/>
    </row>
    <row r="9" spans="1:17" x14ac:dyDescent="0.25">
      <c r="A9" s="3">
        <v>2784758</v>
      </c>
      <c r="B9" s="1">
        <v>44563</v>
      </c>
      <c r="C9" s="18">
        <v>0</v>
      </c>
      <c r="D9" s="18">
        <v>0</v>
      </c>
      <c r="E9" s="18">
        <v>1</v>
      </c>
      <c r="F9" s="18">
        <v>0</v>
      </c>
      <c r="G9" s="18">
        <v>1</v>
      </c>
      <c r="H9" s="18">
        <v>0</v>
      </c>
      <c r="I9" s="18">
        <f t="shared" si="0"/>
        <v>0</v>
      </c>
      <c r="J9" s="20"/>
      <c r="K9" s="18" t="str">
        <f t="shared" si="1"/>
        <v/>
      </c>
      <c r="L9" s="11">
        <v>0</v>
      </c>
      <c r="M9" s="18" t="str">
        <f t="shared" si="2"/>
        <v/>
      </c>
      <c r="P9" s="10"/>
    </row>
    <row r="10" spans="1:17" x14ac:dyDescent="0.25">
      <c r="A10" s="3">
        <v>3085087</v>
      </c>
      <c r="B10" s="1">
        <v>44563</v>
      </c>
      <c r="C10" s="18">
        <v>0</v>
      </c>
      <c r="D10" s="18">
        <v>0</v>
      </c>
      <c r="E10" s="18">
        <v>1</v>
      </c>
      <c r="F10" s="18">
        <v>0</v>
      </c>
      <c r="G10" s="18">
        <v>1</v>
      </c>
      <c r="H10" s="18">
        <v>0</v>
      </c>
      <c r="I10" s="18">
        <f t="shared" si="0"/>
        <v>0</v>
      </c>
      <c r="J10" s="20"/>
      <c r="K10" s="18" t="str">
        <f t="shared" si="1"/>
        <v/>
      </c>
      <c r="L10" s="11">
        <v>0</v>
      </c>
      <c r="M10" s="18" t="str">
        <f t="shared" si="2"/>
        <v/>
      </c>
      <c r="P10" s="10"/>
    </row>
    <row r="11" spans="1:17" x14ac:dyDescent="0.25">
      <c r="A11" s="3">
        <v>3047329</v>
      </c>
      <c r="B11" s="1">
        <v>44563</v>
      </c>
      <c r="C11" s="18">
        <v>0</v>
      </c>
      <c r="D11" s="18">
        <v>0</v>
      </c>
      <c r="E11" s="18">
        <v>1</v>
      </c>
      <c r="F11" s="18">
        <v>0</v>
      </c>
      <c r="G11" s="18">
        <v>1</v>
      </c>
      <c r="H11" s="18">
        <v>0</v>
      </c>
      <c r="I11" s="18">
        <f t="shared" si="0"/>
        <v>0</v>
      </c>
      <c r="J11" s="20"/>
      <c r="K11" s="18" t="str">
        <f t="shared" si="1"/>
        <v/>
      </c>
      <c r="L11" s="11">
        <v>0</v>
      </c>
      <c r="M11" s="18" t="str">
        <f t="shared" si="2"/>
        <v/>
      </c>
      <c r="P11" s="10"/>
    </row>
    <row r="12" spans="1:17" x14ac:dyDescent="0.25">
      <c r="A12" s="3">
        <v>2416727</v>
      </c>
      <c r="B12" s="1">
        <v>44563</v>
      </c>
      <c r="C12" s="18">
        <v>0</v>
      </c>
      <c r="D12" s="18">
        <v>0</v>
      </c>
      <c r="E12" s="18">
        <v>1</v>
      </c>
      <c r="F12" s="18">
        <v>0</v>
      </c>
      <c r="G12" s="18">
        <v>1</v>
      </c>
      <c r="H12" s="18">
        <v>0</v>
      </c>
      <c r="I12" s="18">
        <f t="shared" si="0"/>
        <v>0</v>
      </c>
      <c r="J12" s="20"/>
      <c r="K12" s="18" t="str">
        <f t="shared" si="1"/>
        <v/>
      </c>
      <c r="L12" s="11">
        <v>0</v>
      </c>
      <c r="M12" s="18" t="str">
        <f t="shared" si="2"/>
        <v/>
      </c>
      <c r="P12" s="10"/>
    </row>
    <row r="13" spans="1:17" x14ac:dyDescent="0.25">
      <c r="A13" s="3">
        <v>3026616</v>
      </c>
      <c r="B13" s="1">
        <v>44563</v>
      </c>
      <c r="C13" s="18">
        <v>0</v>
      </c>
      <c r="D13" s="18">
        <v>0</v>
      </c>
      <c r="E13" s="18">
        <v>1</v>
      </c>
      <c r="F13" s="18">
        <v>0</v>
      </c>
      <c r="G13" s="18">
        <v>1</v>
      </c>
      <c r="H13" s="18">
        <v>0</v>
      </c>
      <c r="I13" s="18">
        <f t="shared" si="0"/>
        <v>0</v>
      </c>
      <c r="J13" s="20"/>
      <c r="K13" s="18" t="str">
        <f t="shared" si="1"/>
        <v/>
      </c>
      <c r="L13" s="11">
        <v>0</v>
      </c>
      <c r="M13" s="18" t="str">
        <f t="shared" si="2"/>
        <v/>
      </c>
      <c r="P13" s="10"/>
    </row>
    <row r="14" spans="1:17" x14ac:dyDescent="0.25">
      <c r="A14" s="3">
        <v>1850984</v>
      </c>
      <c r="B14" s="1">
        <v>44564</v>
      </c>
      <c r="C14" s="18">
        <v>1</v>
      </c>
      <c r="D14" s="18">
        <v>1</v>
      </c>
      <c r="E14" s="18">
        <v>0</v>
      </c>
      <c r="F14" s="18">
        <v>0</v>
      </c>
      <c r="G14" s="18">
        <v>0</v>
      </c>
      <c r="H14" s="18">
        <v>0</v>
      </c>
      <c r="I14" s="18">
        <f t="shared" si="0"/>
        <v>1</v>
      </c>
      <c r="J14" s="19">
        <v>44567</v>
      </c>
      <c r="K14" s="18">
        <f t="shared" si="1"/>
        <v>3</v>
      </c>
      <c r="L14" s="11">
        <v>6078.0950049999992</v>
      </c>
      <c r="M14" s="18">
        <f t="shared" si="2"/>
        <v>1</v>
      </c>
      <c r="P14" s="10"/>
    </row>
    <row r="15" spans="1:17" x14ac:dyDescent="0.25">
      <c r="A15" s="3">
        <v>3008999</v>
      </c>
      <c r="B15" s="1">
        <v>44564</v>
      </c>
      <c r="C15" s="18">
        <v>1</v>
      </c>
      <c r="D15" s="18">
        <v>0</v>
      </c>
      <c r="E15" s="18">
        <v>1</v>
      </c>
      <c r="F15" s="18">
        <v>1</v>
      </c>
      <c r="G15" s="18">
        <v>0</v>
      </c>
      <c r="H15" s="18">
        <v>0</v>
      </c>
      <c r="I15" s="18">
        <f t="shared" si="0"/>
        <v>1</v>
      </c>
      <c r="J15" s="19">
        <v>44595</v>
      </c>
      <c r="K15" s="18">
        <f t="shared" si="1"/>
        <v>31</v>
      </c>
      <c r="L15" s="11">
        <v>5851.6903199999997</v>
      </c>
      <c r="M15" s="18">
        <f t="shared" si="2"/>
        <v>2</v>
      </c>
      <c r="P15" s="10"/>
    </row>
    <row r="16" spans="1:17" x14ac:dyDescent="0.25">
      <c r="A16" s="3">
        <v>2494590</v>
      </c>
      <c r="B16" s="1">
        <v>44564</v>
      </c>
      <c r="C16" s="18">
        <v>1</v>
      </c>
      <c r="D16" s="18">
        <v>0</v>
      </c>
      <c r="E16" s="18">
        <v>1</v>
      </c>
      <c r="F16" s="18">
        <v>1</v>
      </c>
      <c r="G16" s="18">
        <v>0</v>
      </c>
      <c r="H16" s="18">
        <v>0</v>
      </c>
      <c r="I16" s="18">
        <f t="shared" si="0"/>
        <v>1</v>
      </c>
      <c r="J16" s="19">
        <v>44609</v>
      </c>
      <c r="K16" s="18">
        <f t="shared" si="1"/>
        <v>45</v>
      </c>
      <c r="L16" s="11">
        <v>5677.5328699999991</v>
      </c>
      <c r="M16" s="18">
        <f t="shared" si="2"/>
        <v>2</v>
      </c>
      <c r="P16" s="10"/>
    </row>
    <row r="17" spans="1:16" x14ac:dyDescent="0.25">
      <c r="A17" s="3">
        <v>2252144</v>
      </c>
      <c r="B17" s="1">
        <v>44564</v>
      </c>
      <c r="C17" s="18">
        <v>1</v>
      </c>
      <c r="D17" s="18">
        <v>1</v>
      </c>
      <c r="E17" s="18">
        <v>0</v>
      </c>
      <c r="F17" s="18">
        <v>0</v>
      </c>
      <c r="G17" s="18">
        <v>0</v>
      </c>
      <c r="H17" s="18">
        <v>0</v>
      </c>
      <c r="I17" s="18">
        <f t="shared" si="0"/>
        <v>1</v>
      </c>
      <c r="J17" s="19">
        <v>44567</v>
      </c>
      <c r="K17" s="18">
        <f t="shared" si="1"/>
        <v>3</v>
      </c>
      <c r="L17" s="11">
        <v>4998.3188149999996</v>
      </c>
      <c r="M17" s="18">
        <f t="shared" si="2"/>
        <v>1</v>
      </c>
      <c r="P17" s="10"/>
    </row>
    <row r="18" spans="1:16" x14ac:dyDescent="0.25">
      <c r="A18" s="3">
        <v>1809646</v>
      </c>
      <c r="B18" s="1">
        <v>44564</v>
      </c>
      <c r="C18" s="18">
        <v>0</v>
      </c>
      <c r="D18" s="18">
        <v>0</v>
      </c>
      <c r="E18" s="18">
        <v>1</v>
      </c>
      <c r="F18" s="18">
        <v>0</v>
      </c>
      <c r="G18" s="18">
        <v>1</v>
      </c>
      <c r="H18" s="18">
        <v>0</v>
      </c>
      <c r="I18" s="18">
        <f t="shared" si="0"/>
        <v>0</v>
      </c>
      <c r="J18" s="20"/>
      <c r="K18" s="18" t="str">
        <f t="shared" si="1"/>
        <v/>
      </c>
      <c r="L18" s="11">
        <v>0</v>
      </c>
      <c r="M18" s="18" t="str">
        <f t="shared" si="2"/>
        <v/>
      </c>
      <c r="P18" s="10"/>
    </row>
    <row r="19" spans="1:16" x14ac:dyDescent="0.25">
      <c r="A19" s="3">
        <v>2034425</v>
      </c>
      <c r="B19" s="1">
        <v>44565</v>
      </c>
      <c r="C19" s="18">
        <v>1</v>
      </c>
      <c r="D19" s="18">
        <v>0</v>
      </c>
      <c r="E19" s="18">
        <v>1</v>
      </c>
      <c r="F19" s="18">
        <v>1</v>
      </c>
      <c r="G19" s="18">
        <v>0</v>
      </c>
      <c r="H19" s="18">
        <v>0</v>
      </c>
      <c r="I19" s="18">
        <f t="shared" si="0"/>
        <v>1</v>
      </c>
      <c r="J19" s="19">
        <v>44600</v>
      </c>
      <c r="K19" s="18">
        <f t="shared" si="1"/>
        <v>35</v>
      </c>
      <c r="L19" s="11">
        <v>5625.2856349999993</v>
      </c>
      <c r="M19" s="18">
        <f t="shared" si="2"/>
        <v>2</v>
      </c>
      <c r="P19" s="10"/>
    </row>
    <row r="20" spans="1:16" x14ac:dyDescent="0.25">
      <c r="A20" s="3">
        <v>1763453</v>
      </c>
      <c r="B20" s="1">
        <v>44565</v>
      </c>
      <c r="C20" s="18">
        <v>1</v>
      </c>
      <c r="D20" s="18">
        <v>0</v>
      </c>
      <c r="E20" s="18">
        <v>1</v>
      </c>
      <c r="F20" s="18">
        <v>1</v>
      </c>
      <c r="G20" s="18">
        <v>0</v>
      </c>
      <c r="H20" s="18">
        <v>0</v>
      </c>
      <c r="I20" s="18">
        <f t="shared" si="0"/>
        <v>1</v>
      </c>
      <c r="J20" s="19">
        <v>44608</v>
      </c>
      <c r="K20" s="18">
        <f t="shared" si="1"/>
        <v>43</v>
      </c>
      <c r="L20" s="11">
        <v>2734.2719649999999</v>
      </c>
      <c r="M20" s="18">
        <f t="shared" si="2"/>
        <v>2</v>
      </c>
      <c r="P20" s="10"/>
    </row>
    <row r="21" spans="1:16" x14ac:dyDescent="0.25">
      <c r="A21" s="3">
        <v>3040884</v>
      </c>
      <c r="B21" s="1">
        <v>44565</v>
      </c>
      <c r="C21" s="18">
        <v>1</v>
      </c>
      <c r="D21" s="18">
        <v>0</v>
      </c>
      <c r="E21" s="18">
        <v>1</v>
      </c>
      <c r="F21" s="18">
        <v>0</v>
      </c>
      <c r="G21" s="18">
        <v>1</v>
      </c>
      <c r="H21" s="18">
        <v>0</v>
      </c>
      <c r="I21" s="18">
        <f t="shared" si="0"/>
        <v>0</v>
      </c>
      <c r="J21" s="20"/>
      <c r="K21" s="18" t="str">
        <f t="shared" si="1"/>
        <v/>
      </c>
      <c r="L21" s="11">
        <v>0</v>
      </c>
      <c r="M21" s="18" t="str">
        <f t="shared" si="2"/>
        <v/>
      </c>
      <c r="P21" s="10"/>
    </row>
    <row r="22" spans="1:16" x14ac:dyDescent="0.25">
      <c r="A22" s="3">
        <v>2432858</v>
      </c>
      <c r="B22" s="1">
        <v>44565</v>
      </c>
      <c r="C22" s="18">
        <v>0</v>
      </c>
      <c r="D22" s="18">
        <v>0</v>
      </c>
      <c r="E22" s="18">
        <v>1</v>
      </c>
      <c r="F22" s="18">
        <v>0</v>
      </c>
      <c r="G22" s="18">
        <v>1</v>
      </c>
      <c r="H22" s="18">
        <v>0</v>
      </c>
      <c r="I22" s="18">
        <f t="shared" si="0"/>
        <v>0</v>
      </c>
      <c r="J22" s="20"/>
      <c r="K22" s="18" t="str">
        <f t="shared" si="1"/>
        <v/>
      </c>
      <c r="L22" s="11">
        <v>0</v>
      </c>
      <c r="M22" s="18" t="str">
        <f t="shared" si="2"/>
        <v/>
      </c>
      <c r="P22" s="10"/>
    </row>
    <row r="23" spans="1:16" x14ac:dyDescent="0.25">
      <c r="A23" s="3">
        <v>1744307</v>
      </c>
      <c r="B23" s="1">
        <v>44566</v>
      </c>
      <c r="C23" s="18">
        <v>1</v>
      </c>
      <c r="D23" s="18">
        <v>0</v>
      </c>
      <c r="E23" s="18">
        <v>1</v>
      </c>
      <c r="F23" s="18">
        <v>0</v>
      </c>
      <c r="G23" s="18">
        <v>1</v>
      </c>
      <c r="H23" s="18">
        <v>0</v>
      </c>
      <c r="I23" s="18">
        <f t="shared" si="0"/>
        <v>0</v>
      </c>
      <c r="J23" s="20"/>
      <c r="K23" s="18" t="str">
        <f t="shared" si="1"/>
        <v/>
      </c>
      <c r="L23" s="11">
        <v>0</v>
      </c>
      <c r="M23" s="18" t="str">
        <f t="shared" si="2"/>
        <v/>
      </c>
      <c r="P23" s="10"/>
    </row>
    <row r="24" spans="1:16" x14ac:dyDescent="0.25">
      <c r="A24" s="3">
        <v>2838276</v>
      </c>
      <c r="B24" s="1">
        <v>44566</v>
      </c>
      <c r="C24" s="18">
        <v>1</v>
      </c>
      <c r="D24" s="18">
        <v>0</v>
      </c>
      <c r="E24" s="18">
        <v>1</v>
      </c>
      <c r="F24" s="18">
        <v>0</v>
      </c>
      <c r="G24" s="18">
        <v>1</v>
      </c>
      <c r="H24" s="18">
        <v>0</v>
      </c>
      <c r="I24" s="18">
        <f t="shared" si="0"/>
        <v>0</v>
      </c>
      <c r="J24" s="20"/>
      <c r="K24" s="18" t="str">
        <f t="shared" si="1"/>
        <v/>
      </c>
      <c r="L24" s="11">
        <v>0</v>
      </c>
      <c r="M24" s="18" t="str">
        <f t="shared" si="2"/>
        <v/>
      </c>
      <c r="P24" s="10"/>
    </row>
    <row r="25" spans="1:16" x14ac:dyDescent="0.25">
      <c r="A25" s="3">
        <v>1747700</v>
      </c>
      <c r="B25" s="1">
        <v>44566</v>
      </c>
      <c r="C25" s="18">
        <v>1</v>
      </c>
      <c r="D25" s="18">
        <v>0</v>
      </c>
      <c r="E25" s="18">
        <v>1</v>
      </c>
      <c r="F25" s="18">
        <v>0</v>
      </c>
      <c r="G25" s="18">
        <v>1</v>
      </c>
      <c r="H25" s="18">
        <v>0</v>
      </c>
      <c r="I25" s="18">
        <f t="shared" si="0"/>
        <v>0</v>
      </c>
      <c r="J25" s="20"/>
      <c r="K25" s="18" t="str">
        <f t="shared" si="1"/>
        <v/>
      </c>
      <c r="L25" s="11">
        <v>0</v>
      </c>
      <c r="M25" s="18" t="str">
        <f t="shared" si="2"/>
        <v/>
      </c>
      <c r="P25" s="10"/>
    </row>
    <row r="26" spans="1:16" x14ac:dyDescent="0.25">
      <c r="A26" s="3">
        <v>1603423</v>
      </c>
      <c r="B26" s="1">
        <v>44567</v>
      </c>
      <c r="C26" s="18">
        <v>1</v>
      </c>
      <c r="D26" s="18">
        <v>0</v>
      </c>
      <c r="E26" s="18">
        <v>1</v>
      </c>
      <c r="F26" s="18">
        <v>0</v>
      </c>
      <c r="G26" s="18">
        <v>1</v>
      </c>
      <c r="H26" s="18">
        <v>0</v>
      </c>
      <c r="I26" s="18">
        <f t="shared" si="0"/>
        <v>0</v>
      </c>
      <c r="J26" s="20"/>
      <c r="K26" s="18" t="str">
        <f t="shared" si="1"/>
        <v/>
      </c>
      <c r="L26" s="11">
        <v>0</v>
      </c>
      <c r="M26" s="18" t="str">
        <f t="shared" si="2"/>
        <v/>
      </c>
      <c r="P26" s="10"/>
    </row>
    <row r="27" spans="1:16" x14ac:dyDescent="0.25">
      <c r="A27" s="3">
        <v>2363407</v>
      </c>
      <c r="B27" s="1">
        <v>44567</v>
      </c>
      <c r="C27" s="18">
        <v>0</v>
      </c>
      <c r="D27" s="18">
        <v>0</v>
      </c>
      <c r="E27" s="18">
        <v>1</v>
      </c>
      <c r="F27" s="18">
        <v>0</v>
      </c>
      <c r="G27" s="18">
        <v>1</v>
      </c>
      <c r="H27" s="18">
        <v>0</v>
      </c>
      <c r="I27" s="18">
        <f t="shared" si="0"/>
        <v>0</v>
      </c>
      <c r="J27" s="20"/>
      <c r="K27" s="18" t="str">
        <f t="shared" si="1"/>
        <v/>
      </c>
      <c r="L27" s="11">
        <v>0</v>
      </c>
      <c r="M27" s="18" t="str">
        <f t="shared" si="2"/>
        <v/>
      </c>
      <c r="P27" s="10"/>
    </row>
    <row r="28" spans="1:16" x14ac:dyDescent="0.25">
      <c r="A28" s="3">
        <v>2477670</v>
      </c>
      <c r="B28" s="1">
        <v>44567</v>
      </c>
      <c r="C28" s="18">
        <v>0</v>
      </c>
      <c r="D28" s="18">
        <v>0</v>
      </c>
      <c r="E28" s="18">
        <v>1</v>
      </c>
      <c r="F28" s="18">
        <v>0</v>
      </c>
      <c r="G28" s="18">
        <v>1</v>
      </c>
      <c r="H28" s="18">
        <v>0</v>
      </c>
      <c r="I28" s="18">
        <f t="shared" si="0"/>
        <v>0</v>
      </c>
      <c r="J28" s="20"/>
      <c r="K28" s="18" t="str">
        <f t="shared" si="1"/>
        <v/>
      </c>
      <c r="L28" s="11">
        <v>0</v>
      </c>
      <c r="M28" s="18" t="str">
        <f t="shared" si="2"/>
        <v/>
      </c>
      <c r="P28" s="10"/>
    </row>
    <row r="29" spans="1:16" x14ac:dyDescent="0.25">
      <c r="A29" s="3">
        <v>1884918</v>
      </c>
      <c r="B29" s="1">
        <v>44568</v>
      </c>
      <c r="C29" s="18">
        <v>1</v>
      </c>
      <c r="D29" s="18">
        <v>0</v>
      </c>
      <c r="E29" s="18">
        <v>1</v>
      </c>
      <c r="F29" s="18">
        <v>0</v>
      </c>
      <c r="G29" s="18">
        <v>1</v>
      </c>
      <c r="H29" s="18">
        <v>0</v>
      </c>
      <c r="I29" s="18">
        <f t="shared" si="0"/>
        <v>0</v>
      </c>
      <c r="J29" s="20"/>
      <c r="K29" s="18" t="str">
        <f t="shared" si="1"/>
        <v/>
      </c>
      <c r="L29" s="11">
        <v>0</v>
      </c>
      <c r="M29" s="18" t="str">
        <f t="shared" si="2"/>
        <v/>
      </c>
      <c r="P29" s="10"/>
    </row>
    <row r="30" spans="1:16" x14ac:dyDescent="0.25">
      <c r="A30" s="3">
        <v>2436069</v>
      </c>
      <c r="B30" s="1">
        <v>44568</v>
      </c>
      <c r="C30" s="18">
        <v>1</v>
      </c>
      <c r="D30" s="18">
        <v>0</v>
      </c>
      <c r="E30" s="18">
        <v>1</v>
      </c>
      <c r="F30" s="18">
        <v>0</v>
      </c>
      <c r="G30" s="18">
        <v>1</v>
      </c>
      <c r="H30" s="18">
        <v>0</v>
      </c>
      <c r="I30" s="18">
        <f t="shared" si="0"/>
        <v>0</v>
      </c>
      <c r="J30" s="20"/>
      <c r="K30" s="18" t="str">
        <f t="shared" si="1"/>
        <v/>
      </c>
      <c r="L30" s="11">
        <v>0</v>
      </c>
      <c r="M30" s="18" t="str">
        <f t="shared" si="2"/>
        <v/>
      </c>
      <c r="P30" s="10"/>
    </row>
    <row r="31" spans="1:16" x14ac:dyDescent="0.25">
      <c r="A31" s="3">
        <v>2333029</v>
      </c>
      <c r="B31" s="1">
        <v>44569</v>
      </c>
      <c r="C31" s="18">
        <v>0</v>
      </c>
      <c r="D31" s="18">
        <v>0</v>
      </c>
      <c r="E31" s="18">
        <v>1</v>
      </c>
      <c r="F31" s="18">
        <v>0</v>
      </c>
      <c r="G31" s="18">
        <v>1</v>
      </c>
      <c r="H31" s="18">
        <v>0</v>
      </c>
      <c r="I31" s="18">
        <f t="shared" si="0"/>
        <v>0</v>
      </c>
      <c r="J31" s="20"/>
      <c r="K31" s="18" t="str">
        <f t="shared" si="1"/>
        <v/>
      </c>
      <c r="L31" s="11">
        <v>0</v>
      </c>
      <c r="M31" s="18" t="str">
        <f t="shared" si="2"/>
        <v/>
      </c>
      <c r="P31" s="10"/>
    </row>
    <row r="32" spans="1:16" x14ac:dyDescent="0.25">
      <c r="A32" s="3">
        <v>2895884</v>
      </c>
      <c r="B32" s="1">
        <v>44570</v>
      </c>
      <c r="C32" s="18">
        <v>0</v>
      </c>
      <c r="D32" s="18">
        <v>0</v>
      </c>
      <c r="E32" s="18">
        <v>1</v>
      </c>
      <c r="F32" s="18">
        <v>0</v>
      </c>
      <c r="G32" s="18">
        <v>1</v>
      </c>
      <c r="H32" s="18">
        <v>0</v>
      </c>
      <c r="I32" s="18">
        <f t="shared" si="0"/>
        <v>0</v>
      </c>
      <c r="J32" s="20"/>
      <c r="K32" s="18" t="str">
        <f t="shared" si="1"/>
        <v/>
      </c>
      <c r="L32" s="11">
        <v>0</v>
      </c>
      <c r="M32" s="18" t="str">
        <f t="shared" si="2"/>
        <v/>
      </c>
      <c r="P32" s="10"/>
    </row>
    <row r="33" spans="1:16" x14ac:dyDescent="0.25">
      <c r="A33" s="3">
        <v>1620074</v>
      </c>
      <c r="B33" s="1">
        <v>44570</v>
      </c>
      <c r="C33" s="18">
        <v>0</v>
      </c>
      <c r="D33" s="18">
        <v>0</v>
      </c>
      <c r="E33" s="18">
        <v>1</v>
      </c>
      <c r="F33" s="18">
        <v>0</v>
      </c>
      <c r="G33" s="18">
        <v>1</v>
      </c>
      <c r="H33" s="18">
        <v>0</v>
      </c>
      <c r="I33" s="18">
        <f t="shared" si="0"/>
        <v>0</v>
      </c>
      <c r="J33" s="20"/>
      <c r="K33" s="18" t="str">
        <f t="shared" si="1"/>
        <v/>
      </c>
      <c r="L33" s="11">
        <v>0</v>
      </c>
      <c r="M33" s="18" t="str">
        <f t="shared" si="2"/>
        <v/>
      </c>
      <c r="P33" s="10"/>
    </row>
    <row r="34" spans="1:16" x14ac:dyDescent="0.25">
      <c r="A34" s="3">
        <v>2082050</v>
      </c>
      <c r="B34" s="1">
        <v>44570</v>
      </c>
      <c r="C34" s="18">
        <v>0</v>
      </c>
      <c r="D34" s="18">
        <v>0</v>
      </c>
      <c r="E34" s="18">
        <v>1</v>
      </c>
      <c r="F34" s="18">
        <v>0</v>
      </c>
      <c r="G34" s="18">
        <v>1</v>
      </c>
      <c r="H34" s="18">
        <v>0</v>
      </c>
      <c r="I34" s="18">
        <f t="shared" si="0"/>
        <v>0</v>
      </c>
      <c r="J34" s="20"/>
      <c r="K34" s="18" t="str">
        <f t="shared" si="1"/>
        <v/>
      </c>
      <c r="L34" s="11">
        <v>0</v>
      </c>
      <c r="M34" s="18" t="str">
        <f t="shared" si="2"/>
        <v/>
      </c>
      <c r="P34" s="10"/>
    </row>
    <row r="35" spans="1:16" x14ac:dyDescent="0.25">
      <c r="A35" s="3">
        <v>3012210</v>
      </c>
      <c r="B35" s="1">
        <v>44571</v>
      </c>
      <c r="C35" s="18">
        <v>1</v>
      </c>
      <c r="D35" s="18">
        <v>1</v>
      </c>
      <c r="E35" s="18">
        <v>0</v>
      </c>
      <c r="F35" s="18">
        <v>0</v>
      </c>
      <c r="G35" s="18">
        <v>0</v>
      </c>
      <c r="H35" s="18">
        <v>0</v>
      </c>
      <c r="I35" s="18">
        <f t="shared" si="0"/>
        <v>1</v>
      </c>
      <c r="J35" s="19">
        <v>44587</v>
      </c>
      <c r="K35" s="18">
        <f t="shared" si="1"/>
        <v>16</v>
      </c>
      <c r="L35" s="11">
        <v>6896.6350199999997</v>
      </c>
      <c r="M35" s="18">
        <f t="shared" si="2"/>
        <v>1</v>
      </c>
      <c r="P35" s="10"/>
    </row>
    <row r="36" spans="1:16" x14ac:dyDescent="0.25">
      <c r="A36" s="3">
        <v>1726376</v>
      </c>
      <c r="B36" s="1">
        <v>44571</v>
      </c>
      <c r="C36" s="18">
        <v>1</v>
      </c>
      <c r="D36" s="18">
        <v>0</v>
      </c>
      <c r="E36" s="18">
        <v>1</v>
      </c>
      <c r="F36" s="18">
        <v>1</v>
      </c>
      <c r="G36" s="18">
        <v>0</v>
      </c>
      <c r="H36" s="18">
        <v>0</v>
      </c>
      <c r="I36" s="18">
        <f t="shared" si="0"/>
        <v>1</v>
      </c>
      <c r="J36" s="19">
        <v>44622</v>
      </c>
      <c r="K36" s="18">
        <f t="shared" si="1"/>
        <v>51</v>
      </c>
      <c r="L36" s="11">
        <v>5172.4762649999993</v>
      </c>
      <c r="M36" s="18">
        <f t="shared" si="2"/>
        <v>2</v>
      </c>
      <c r="P36" s="10"/>
    </row>
    <row r="37" spans="1:16" x14ac:dyDescent="0.25">
      <c r="A37" s="3">
        <v>2110701</v>
      </c>
      <c r="B37" s="1">
        <v>44571</v>
      </c>
      <c r="C37" s="18">
        <v>1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f t="shared" si="0"/>
        <v>1</v>
      </c>
      <c r="J37" s="19">
        <v>44583</v>
      </c>
      <c r="K37" s="18">
        <f t="shared" si="1"/>
        <v>12</v>
      </c>
      <c r="L37" s="11">
        <v>4684.8354049999998</v>
      </c>
      <c r="M37" s="18">
        <f t="shared" si="2"/>
        <v>1</v>
      </c>
      <c r="P37" s="10"/>
    </row>
    <row r="38" spans="1:16" x14ac:dyDescent="0.25">
      <c r="A38" s="3">
        <v>2825044</v>
      </c>
      <c r="B38" s="1">
        <v>44571</v>
      </c>
      <c r="C38" s="18">
        <v>1</v>
      </c>
      <c r="D38" s="18">
        <v>0</v>
      </c>
      <c r="E38" s="18">
        <v>1</v>
      </c>
      <c r="F38" s="18">
        <v>0</v>
      </c>
      <c r="G38" s="18">
        <v>1</v>
      </c>
      <c r="H38" s="18">
        <v>0</v>
      </c>
      <c r="I38" s="18">
        <f t="shared" si="0"/>
        <v>0</v>
      </c>
      <c r="J38" s="20"/>
      <c r="K38" s="18" t="str">
        <f t="shared" si="1"/>
        <v/>
      </c>
      <c r="L38" s="11">
        <v>0</v>
      </c>
      <c r="M38" s="18" t="str">
        <f t="shared" si="2"/>
        <v/>
      </c>
      <c r="P38" s="10"/>
    </row>
    <row r="39" spans="1:16" x14ac:dyDescent="0.25">
      <c r="A39" s="3">
        <v>1788422</v>
      </c>
      <c r="B39" s="1">
        <v>44571</v>
      </c>
      <c r="C39" s="18">
        <v>0</v>
      </c>
      <c r="D39" s="18">
        <v>0</v>
      </c>
      <c r="E39" s="18">
        <v>1</v>
      </c>
      <c r="F39" s="18">
        <v>0</v>
      </c>
      <c r="G39" s="18">
        <v>1</v>
      </c>
      <c r="H39" s="18">
        <v>0</v>
      </c>
      <c r="I39" s="18">
        <f t="shared" si="0"/>
        <v>0</v>
      </c>
      <c r="J39" s="20"/>
      <c r="K39" s="18" t="str">
        <f t="shared" si="1"/>
        <v/>
      </c>
      <c r="L39" s="11">
        <v>0</v>
      </c>
      <c r="M39" s="18" t="str">
        <f t="shared" si="2"/>
        <v/>
      </c>
      <c r="P39" s="10"/>
    </row>
    <row r="40" spans="1:16" x14ac:dyDescent="0.25">
      <c r="A40" s="3">
        <v>1762557</v>
      </c>
      <c r="B40" s="1">
        <v>44571</v>
      </c>
      <c r="C40" s="18">
        <v>0</v>
      </c>
      <c r="D40" s="18">
        <v>0</v>
      </c>
      <c r="E40" s="18">
        <v>1</v>
      </c>
      <c r="F40" s="18">
        <v>0</v>
      </c>
      <c r="G40" s="18">
        <v>1</v>
      </c>
      <c r="H40" s="18">
        <v>0</v>
      </c>
      <c r="I40" s="18">
        <f t="shared" si="0"/>
        <v>0</v>
      </c>
      <c r="J40" s="20"/>
      <c r="K40" s="18" t="str">
        <f t="shared" si="1"/>
        <v/>
      </c>
      <c r="L40" s="11">
        <v>0</v>
      </c>
      <c r="M40" s="18" t="str">
        <f t="shared" si="2"/>
        <v/>
      </c>
      <c r="P40" s="10"/>
    </row>
    <row r="41" spans="1:16" x14ac:dyDescent="0.25">
      <c r="A41" s="3">
        <v>3040260</v>
      </c>
      <c r="B41" s="1">
        <v>44572</v>
      </c>
      <c r="C41" s="18">
        <v>1</v>
      </c>
      <c r="D41" s="18">
        <v>0</v>
      </c>
      <c r="E41" s="18">
        <v>1</v>
      </c>
      <c r="F41" s="18">
        <v>0</v>
      </c>
      <c r="G41" s="18">
        <v>1</v>
      </c>
      <c r="H41" s="18">
        <v>0</v>
      </c>
      <c r="I41" s="18">
        <f t="shared" si="0"/>
        <v>0</v>
      </c>
      <c r="J41" s="20"/>
      <c r="K41" s="18" t="str">
        <f t="shared" si="1"/>
        <v/>
      </c>
      <c r="L41" s="11">
        <v>0</v>
      </c>
      <c r="M41" s="18" t="str">
        <f t="shared" si="2"/>
        <v/>
      </c>
      <c r="P41" s="10"/>
    </row>
    <row r="42" spans="1:16" x14ac:dyDescent="0.25">
      <c r="A42" s="3">
        <v>2928572</v>
      </c>
      <c r="B42" s="1">
        <v>44572</v>
      </c>
      <c r="C42" s="18">
        <v>1</v>
      </c>
      <c r="D42" s="18">
        <v>0</v>
      </c>
      <c r="E42" s="18">
        <v>1</v>
      </c>
      <c r="F42" s="18">
        <v>0</v>
      </c>
      <c r="G42" s="18">
        <v>1</v>
      </c>
      <c r="H42" s="18">
        <v>0</v>
      </c>
      <c r="I42" s="18">
        <f t="shared" si="0"/>
        <v>0</v>
      </c>
      <c r="J42" s="20"/>
      <c r="K42" s="18" t="str">
        <f t="shared" si="1"/>
        <v/>
      </c>
      <c r="L42" s="11">
        <v>0</v>
      </c>
      <c r="M42" s="18" t="str">
        <f t="shared" si="2"/>
        <v/>
      </c>
      <c r="P42" s="10"/>
    </row>
    <row r="43" spans="1:16" x14ac:dyDescent="0.25">
      <c r="A43" s="3">
        <v>3177818</v>
      </c>
      <c r="B43" s="1">
        <v>44572</v>
      </c>
      <c r="C43" s="18">
        <v>0</v>
      </c>
      <c r="D43" s="18">
        <v>0</v>
      </c>
      <c r="E43" s="18">
        <v>1</v>
      </c>
      <c r="F43" s="18">
        <v>0</v>
      </c>
      <c r="G43" s="18">
        <v>1</v>
      </c>
      <c r="H43" s="18">
        <v>0</v>
      </c>
      <c r="I43" s="18">
        <f t="shared" si="0"/>
        <v>0</v>
      </c>
      <c r="J43" s="20"/>
      <c r="K43" s="18" t="str">
        <f t="shared" si="1"/>
        <v/>
      </c>
      <c r="L43" s="11">
        <v>0</v>
      </c>
      <c r="M43" s="18" t="str">
        <f t="shared" si="2"/>
        <v/>
      </c>
      <c r="P43" s="10"/>
    </row>
    <row r="44" spans="1:16" x14ac:dyDescent="0.25">
      <c r="A44" s="3">
        <v>2527536</v>
      </c>
      <c r="B44" s="1">
        <v>44573</v>
      </c>
      <c r="C44" s="18">
        <v>1</v>
      </c>
      <c r="D44" s="18">
        <v>1</v>
      </c>
      <c r="E44" s="18">
        <v>0</v>
      </c>
      <c r="F44" s="18">
        <v>0</v>
      </c>
      <c r="G44" s="18">
        <v>0</v>
      </c>
      <c r="H44" s="18">
        <v>0</v>
      </c>
      <c r="I44" s="18">
        <f t="shared" si="0"/>
        <v>1</v>
      </c>
      <c r="J44" s="19">
        <v>44580</v>
      </c>
      <c r="K44" s="18">
        <f t="shared" si="1"/>
        <v>7</v>
      </c>
      <c r="L44" s="11">
        <v>6513.4886299999998</v>
      </c>
      <c r="M44" s="18">
        <f t="shared" si="2"/>
        <v>1</v>
      </c>
      <c r="P44" s="10"/>
    </row>
    <row r="45" spans="1:16" x14ac:dyDescent="0.25">
      <c r="A45" s="3">
        <v>2738070</v>
      </c>
      <c r="B45" s="1">
        <v>44573</v>
      </c>
      <c r="C45" s="18">
        <v>1</v>
      </c>
      <c r="D45" s="18">
        <v>1</v>
      </c>
      <c r="E45" s="18">
        <v>0</v>
      </c>
      <c r="F45" s="18">
        <v>0</v>
      </c>
      <c r="G45" s="18">
        <v>0</v>
      </c>
      <c r="H45" s="18">
        <v>0</v>
      </c>
      <c r="I45" s="18">
        <f t="shared" si="0"/>
        <v>1</v>
      </c>
      <c r="J45" s="19">
        <v>44575</v>
      </c>
      <c r="K45" s="18">
        <f t="shared" si="1"/>
        <v>2</v>
      </c>
      <c r="L45" s="11">
        <v>6356.7469249999995</v>
      </c>
      <c r="M45" s="18">
        <f t="shared" si="2"/>
        <v>1</v>
      </c>
      <c r="P45" s="10"/>
    </row>
    <row r="46" spans="1:16" x14ac:dyDescent="0.25">
      <c r="A46" s="3">
        <v>1669801</v>
      </c>
      <c r="B46" s="1">
        <v>44573</v>
      </c>
      <c r="C46" s="18">
        <v>0</v>
      </c>
      <c r="D46" s="18">
        <v>0</v>
      </c>
      <c r="E46" s="18">
        <v>1</v>
      </c>
      <c r="F46" s="18">
        <v>0</v>
      </c>
      <c r="G46" s="18">
        <v>1</v>
      </c>
      <c r="H46" s="18">
        <v>0</v>
      </c>
      <c r="I46" s="18">
        <f t="shared" si="0"/>
        <v>0</v>
      </c>
      <c r="J46" s="20"/>
      <c r="K46" s="18" t="str">
        <f t="shared" si="1"/>
        <v/>
      </c>
      <c r="L46" s="11">
        <v>0</v>
      </c>
      <c r="M46" s="18" t="str">
        <f t="shared" si="2"/>
        <v/>
      </c>
      <c r="P46" s="10"/>
    </row>
    <row r="47" spans="1:16" x14ac:dyDescent="0.25">
      <c r="A47" s="3">
        <v>1649802</v>
      </c>
      <c r="B47" s="1">
        <v>44573</v>
      </c>
      <c r="C47" s="18">
        <v>0</v>
      </c>
      <c r="D47" s="18">
        <v>0</v>
      </c>
      <c r="E47" s="18">
        <v>1</v>
      </c>
      <c r="F47" s="18">
        <v>0</v>
      </c>
      <c r="G47" s="18">
        <v>1</v>
      </c>
      <c r="H47" s="18">
        <v>0</v>
      </c>
      <c r="I47" s="18">
        <f t="shared" si="0"/>
        <v>0</v>
      </c>
      <c r="J47" s="20"/>
      <c r="K47" s="18" t="str">
        <f t="shared" si="1"/>
        <v/>
      </c>
      <c r="L47" s="11">
        <v>0</v>
      </c>
      <c r="M47" s="18" t="str">
        <f t="shared" si="2"/>
        <v/>
      </c>
      <c r="P47" s="10"/>
    </row>
    <row r="48" spans="1:16" x14ac:dyDescent="0.25">
      <c r="A48" s="3">
        <v>1863319</v>
      </c>
      <c r="B48" s="1">
        <v>44574</v>
      </c>
      <c r="C48" s="18">
        <v>1</v>
      </c>
      <c r="D48" s="18">
        <v>1</v>
      </c>
      <c r="E48" s="18">
        <v>0</v>
      </c>
      <c r="F48" s="18">
        <v>0</v>
      </c>
      <c r="G48" s="18">
        <v>0</v>
      </c>
      <c r="H48" s="18">
        <v>0</v>
      </c>
      <c r="I48" s="18">
        <f t="shared" si="0"/>
        <v>1</v>
      </c>
      <c r="J48" s="19">
        <v>44595</v>
      </c>
      <c r="K48" s="18">
        <f t="shared" si="1"/>
        <v>21</v>
      </c>
      <c r="L48" s="11">
        <v>5799.4430849999999</v>
      </c>
      <c r="M48" s="18">
        <f t="shared" si="2"/>
        <v>1</v>
      </c>
      <c r="P48" s="10"/>
    </row>
    <row r="49" spans="1:16" x14ac:dyDescent="0.25">
      <c r="A49" s="3">
        <v>2970842</v>
      </c>
      <c r="B49" s="1">
        <v>44574</v>
      </c>
      <c r="C49" s="18">
        <v>0</v>
      </c>
      <c r="D49" s="18">
        <v>0</v>
      </c>
      <c r="E49" s="18">
        <v>1</v>
      </c>
      <c r="F49" s="18">
        <v>0</v>
      </c>
      <c r="G49" s="18">
        <v>1</v>
      </c>
      <c r="H49" s="18">
        <v>0</v>
      </c>
      <c r="I49" s="18">
        <f t="shared" si="0"/>
        <v>0</v>
      </c>
      <c r="J49" s="20"/>
      <c r="K49" s="18" t="str">
        <f t="shared" si="1"/>
        <v/>
      </c>
      <c r="L49" s="11">
        <v>0</v>
      </c>
      <c r="M49" s="18" t="str">
        <f t="shared" si="2"/>
        <v/>
      </c>
      <c r="P49" s="10"/>
    </row>
    <row r="50" spans="1:16" x14ac:dyDescent="0.25">
      <c r="A50" s="3">
        <v>1629340</v>
      </c>
      <c r="B50" s="1">
        <v>44574</v>
      </c>
      <c r="C50" s="18">
        <v>0</v>
      </c>
      <c r="D50" s="18">
        <v>0</v>
      </c>
      <c r="E50" s="18">
        <v>1</v>
      </c>
      <c r="F50" s="18">
        <v>0</v>
      </c>
      <c r="G50" s="18">
        <v>1</v>
      </c>
      <c r="H50" s="18">
        <v>0</v>
      </c>
      <c r="I50" s="18">
        <f t="shared" si="0"/>
        <v>0</v>
      </c>
      <c r="J50" s="20"/>
      <c r="K50" s="18" t="str">
        <f t="shared" si="1"/>
        <v/>
      </c>
      <c r="L50" s="11">
        <v>0</v>
      </c>
      <c r="M50" s="18" t="str">
        <f t="shared" si="2"/>
        <v/>
      </c>
      <c r="P50" s="10"/>
    </row>
    <row r="51" spans="1:16" x14ac:dyDescent="0.25">
      <c r="A51" s="3">
        <v>2902080</v>
      </c>
      <c r="B51" s="1">
        <v>44575</v>
      </c>
      <c r="C51" s="18">
        <v>1</v>
      </c>
      <c r="D51" s="18">
        <v>0</v>
      </c>
      <c r="E51" s="18">
        <v>1</v>
      </c>
      <c r="F51" s="18">
        <v>1</v>
      </c>
      <c r="G51" s="18">
        <v>0</v>
      </c>
      <c r="H51" s="18">
        <v>0</v>
      </c>
      <c r="I51" s="18">
        <f t="shared" si="0"/>
        <v>1</v>
      </c>
      <c r="J51" s="19">
        <v>44618</v>
      </c>
      <c r="K51" s="18">
        <f t="shared" si="1"/>
        <v>43</v>
      </c>
      <c r="L51" s="11">
        <v>6496.0728849999996</v>
      </c>
      <c r="M51" s="18">
        <f t="shared" si="2"/>
        <v>2</v>
      </c>
      <c r="P51" s="10"/>
    </row>
    <row r="52" spans="1:16" x14ac:dyDescent="0.25">
      <c r="A52" s="3">
        <v>2105595</v>
      </c>
      <c r="B52" s="1">
        <v>44575</v>
      </c>
      <c r="C52" s="18">
        <v>1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f t="shared" si="0"/>
        <v>1</v>
      </c>
      <c r="J52" s="19">
        <v>44579</v>
      </c>
      <c r="K52" s="18">
        <f t="shared" si="1"/>
        <v>4</v>
      </c>
      <c r="L52" s="11">
        <v>4719.6668949999994</v>
      </c>
      <c r="M52" s="18">
        <f t="shared" si="2"/>
        <v>1</v>
      </c>
      <c r="P52" s="10"/>
    </row>
    <row r="53" spans="1:16" x14ac:dyDescent="0.25">
      <c r="A53" s="3">
        <v>2430486</v>
      </c>
      <c r="B53" s="1">
        <v>44575</v>
      </c>
      <c r="C53" s="18">
        <v>1</v>
      </c>
      <c r="D53" s="18">
        <v>0</v>
      </c>
      <c r="E53" s="18">
        <v>1</v>
      </c>
      <c r="F53" s="18">
        <v>0</v>
      </c>
      <c r="G53" s="18">
        <v>1</v>
      </c>
      <c r="H53" s="18">
        <v>0</v>
      </c>
      <c r="I53" s="18">
        <f t="shared" si="0"/>
        <v>0</v>
      </c>
      <c r="J53" s="20"/>
      <c r="K53" s="18" t="str">
        <f t="shared" si="1"/>
        <v/>
      </c>
      <c r="L53" s="11">
        <v>0</v>
      </c>
      <c r="M53" s="18" t="str">
        <f t="shared" si="2"/>
        <v/>
      </c>
      <c r="P53" s="10"/>
    </row>
    <row r="54" spans="1:16" x14ac:dyDescent="0.25">
      <c r="A54" s="3">
        <v>1560710</v>
      </c>
      <c r="B54" s="1">
        <v>44575</v>
      </c>
      <c r="C54" s="18">
        <v>1</v>
      </c>
      <c r="D54" s="18">
        <v>0</v>
      </c>
      <c r="E54" s="18">
        <v>1</v>
      </c>
      <c r="F54" s="18">
        <v>0</v>
      </c>
      <c r="G54" s="18">
        <v>1</v>
      </c>
      <c r="H54" s="18">
        <v>0</v>
      </c>
      <c r="I54" s="18">
        <f t="shared" si="0"/>
        <v>0</v>
      </c>
      <c r="J54" s="20"/>
      <c r="K54" s="18" t="str">
        <f t="shared" si="1"/>
        <v/>
      </c>
      <c r="L54" s="11">
        <v>0</v>
      </c>
      <c r="M54" s="18" t="str">
        <f t="shared" si="2"/>
        <v/>
      </c>
      <c r="P54" s="10"/>
    </row>
    <row r="55" spans="1:16" x14ac:dyDescent="0.25">
      <c r="A55" s="3">
        <v>2688363</v>
      </c>
      <c r="B55" s="1">
        <v>44576</v>
      </c>
      <c r="C55" s="18">
        <v>1</v>
      </c>
      <c r="D55" s="18">
        <v>1</v>
      </c>
      <c r="E55" s="18">
        <v>0</v>
      </c>
      <c r="F55" s="18">
        <v>0</v>
      </c>
      <c r="G55" s="18">
        <v>0</v>
      </c>
      <c r="H55" s="18">
        <v>0</v>
      </c>
      <c r="I55" s="18">
        <f t="shared" si="0"/>
        <v>1</v>
      </c>
      <c r="J55" s="19">
        <v>44602</v>
      </c>
      <c r="K55" s="18">
        <f t="shared" si="1"/>
        <v>26</v>
      </c>
      <c r="L55" s="11">
        <v>6095.5107499999995</v>
      </c>
      <c r="M55" s="18">
        <f t="shared" si="2"/>
        <v>1</v>
      </c>
      <c r="P55" s="10"/>
    </row>
    <row r="56" spans="1:16" x14ac:dyDescent="0.25">
      <c r="A56" s="3">
        <v>2474490</v>
      </c>
      <c r="B56" s="1">
        <v>44576</v>
      </c>
      <c r="C56" s="18">
        <v>1</v>
      </c>
      <c r="D56" s="18">
        <v>0</v>
      </c>
      <c r="E56" s="18">
        <v>1</v>
      </c>
      <c r="F56" s="18">
        <v>0</v>
      </c>
      <c r="G56" s="18">
        <v>1</v>
      </c>
      <c r="H56" s="18">
        <v>0</v>
      </c>
      <c r="I56" s="18">
        <f t="shared" si="0"/>
        <v>0</v>
      </c>
      <c r="J56" s="20"/>
      <c r="K56" s="18" t="str">
        <f t="shared" si="1"/>
        <v/>
      </c>
      <c r="L56" s="11">
        <v>0</v>
      </c>
      <c r="M56" s="18" t="str">
        <f t="shared" si="2"/>
        <v/>
      </c>
      <c r="P56" s="10"/>
    </row>
    <row r="57" spans="1:16" x14ac:dyDescent="0.25">
      <c r="A57" s="3">
        <v>1988475</v>
      </c>
      <c r="B57" s="1">
        <v>44577</v>
      </c>
      <c r="C57" s="18">
        <v>1</v>
      </c>
      <c r="D57" s="18">
        <v>0</v>
      </c>
      <c r="E57" s="18">
        <v>1</v>
      </c>
      <c r="F57" s="18">
        <v>1</v>
      </c>
      <c r="G57" s="18">
        <v>0</v>
      </c>
      <c r="H57" s="18">
        <v>0</v>
      </c>
      <c r="I57" s="18">
        <f t="shared" si="0"/>
        <v>1</v>
      </c>
      <c r="J57" s="19">
        <v>44618</v>
      </c>
      <c r="K57" s="18">
        <f t="shared" si="1"/>
        <v>41</v>
      </c>
      <c r="L57" s="11">
        <v>6617.9830999999995</v>
      </c>
      <c r="M57" s="18">
        <f t="shared" si="2"/>
        <v>2</v>
      </c>
      <c r="P57" s="10"/>
    </row>
    <row r="58" spans="1:16" x14ac:dyDescent="0.25">
      <c r="A58" s="3">
        <v>2947936</v>
      </c>
      <c r="B58" s="1">
        <v>44577</v>
      </c>
      <c r="C58" s="18">
        <v>1</v>
      </c>
      <c r="D58" s="18">
        <v>1</v>
      </c>
      <c r="E58" s="18">
        <v>0</v>
      </c>
      <c r="F58" s="18">
        <v>0</v>
      </c>
      <c r="G58" s="18">
        <v>0</v>
      </c>
      <c r="H58" s="18">
        <v>0</v>
      </c>
      <c r="I58" s="18">
        <f t="shared" si="0"/>
        <v>1</v>
      </c>
      <c r="J58" s="19">
        <v>44596</v>
      </c>
      <c r="K58" s="18">
        <f t="shared" si="1"/>
        <v>19</v>
      </c>
      <c r="L58" s="11">
        <v>5660.1171249999998</v>
      </c>
      <c r="M58" s="18">
        <f t="shared" si="2"/>
        <v>1</v>
      </c>
      <c r="P58" s="10"/>
    </row>
    <row r="59" spans="1:16" x14ac:dyDescent="0.25">
      <c r="A59" s="3">
        <v>2689379</v>
      </c>
      <c r="B59" s="1">
        <v>44577</v>
      </c>
      <c r="C59" s="18">
        <v>1</v>
      </c>
      <c r="D59" s="18">
        <v>0</v>
      </c>
      <c r="E59" s="18">
        <v>1</v>
      </c>
      <c r="F59" s="18">
        <v>0</v>
      </c>
      <c r="G59" s="18">
        <v>1</v>
      </c>
      <c r="H59" s="18">
        <v>0</v>
      </c>
      <c r="I59" s="18">
        <f t="shared" si="0"/>
        <v>0</v>
      </c>
      <c r="J59" s="20"/>
      <c r="K59" s="18" t="str">
        <f t="shared" si="1"/>
        <v/>
      </c>
      <c r="L59" s="11">
        <v>0</v>
      </c>
      <c r="M59" s="18" t="str">
        <f t="shared" si="2"/>
        <v/>
      </c>
      <c r="P59" s="10"/>
    </row>
    <row r="60" spans="1:16" x14ac:dyDescent="0.25">
      <c r="A60" s="3">
        <v>1662402</v>
      </c>
      <c r="B60" s="1">
        <v>44577</v>
      </c>
      <c r="C60" s="18">
        <v>1</v>
      </c>
      <c r="D60" s="18">
        <v>0</v>
      </c>
      <c r="E60" s="18">
        <v>1</v>
      </c>
      <c r="F60" s="18">
        <v>0</v>
      </c>
      <c r="G60" s="18">
        <v>1</v>
      </c>
      <c r="H60" s="18">
        <v>0</v>
      </c>
      <c r="I60" s="18">
        <f t="shared" si="0"/>
        <v>0</v>
      </c>
      <c r="J60" s="20"/>
      <c r="K60" s="18" t="str">
        <f t="shared" si="1"/>
        <v/>
      </c>
      <c r="L60" s="11">
        <v>0</v>
      </c>
      <c r="M60" s="18" t="str">
        <f t="shared" si="2"/>
        <v/>
      </c>
      <c r="P60" s="10"/>
    </row>
    <row r="61" spans="1:16" x14ac:dyDescent="0.25">
      <c r="A61" s="3">
        <v>2774315</v>
      </c>
      <c r="B61" s="1">
        <v>44577</v>
      </c>
      <c r="C61" s="18">
        <v>0</v>
      </c>
      <c r="D61" s="18">
        <v>0</v>
      </c>
      <c r="E61" s="18">
        <v>1</v>
      </c>
      <c r="F61" s="18">
        <v>0</v>
      </c>
      <c r="G61" s="18">
        <v>1</v>
      </c>
      <c r="H61" s="18">
        <v>0</v>
      </c>
      <c r="I61" s="18">
        <f t="shared" si="0"/>
        <v>0</v>
      </c>
      <c r="J61" s="20"/>
      <c r="K61" s="18" t="str">
        <f t="shared" si="1"/>
        <v/>
      </c>
      <c r="L61" s="11">
        <v>0</v>
      </c>
      <c r="M61" s="18" t="str">
        <f t="shared" si="2"/>
        <v/>
      </c>
      <c r="P61" s="10"/>
    </row>
    <row r="62" spans="1:16" x14ac:dyDescent="0.25">
      <c r="A62" s="3">
        <v>2167984</v>
      </c>
      <c r="B62" s="1">
        <v>44577</v>
      </c>
      <c r="C62" s="18">
        <v>0</v>
      </c>
      <c r="D62" s="18">
        <v>0</v>
      </c>
      <c r="E62" s="18">
        <v>1</v>
      </c>
      <c r="F62" s="18">
        <v>0</v>
      </c>
      <c r="G62" s="18">
        <v>1</v>
      </c>
      <c r="H62" s="18">
        <v>0</v>
      </c>
      <c r="I62" s="18">
        <f t="shared" si="0"/>
        <v>0</v>
      </c>
      <c r="J62" s="20"/>
      <c r="K62" s="18" t="str">
        <f t="shared" si="1"/>
        <v/>
      </c>
      <c r="L62" s="11">
        <v>0</v>
      </c>
      <c r="M62" s="18" t="str">
        <f t="shared" si="2"/>
        <v/>
      </c>
      <c r="P62" s="10"/>
    </row>
    <row r="63" spans="1:16" x14ac:dyDescent="0.25">
      <c r="A63" s="3">
        <v>3136463</v>
      </c>
      <c r="B63" s="1">
        <v>44577</v>
      </c>
      <c r="C63" s="18">
        <v>0</v>
      </c>
      <c r="D63" s="18">
        <v>0</v>
      </c>
      <c r="E63" s="18">
        <v>1</v>
      </c>
      <c r="F63" s="18">
        <v>0</v>
      </c>
      <c r="G63" s="18">
        <v>1</v>
      </c>
      <c r="H63" s="18">
        <v>0</v>
      </c>
      <c r="I63" s="18">
        <f t="shared" si="0"/>
        <v>0</v>
      </c>
      <c r="J63" s="20"/>
      <c r="K63" s="18" t="str">
        <f t="shared" si="1"/>
        <v/>
      </c>
      <c r="L63" s="11">
        <v>0</v>
      </c>
      <c r="M63" s="18" t="str">
        <f t="shared" si="2"/>
        <v/>
      </c>
      <c r="P63" s="10"/>
    </row>
    <row r="64" spans="1:16" x14ac:dyDescent="0.25">
      <c r="A64" s="3">
        <v>2670375</v>
      </c>
      <c r="B64" s="1">
        <v>44577</v>
      </c>
      <c r="C64" s="18">
        <v>0</v>
      </c>
      <c r="D64" s="18">
        <v>0</v>
      </c>
      <c r="E64" s="18">
        <v>1</v>
      </c>
      <c r="F64" s="18">
        <v>0</v>
      </c>
      <c r="G64" s="18">
        <v>1</v>
      </c>
      <c r="H64" s="18">
        <v>0</v>
      </c>
      <c r="I64" s="18">
        <f t="shared" si="0"/>
        <v>0</v>
      </c>
      <c r="J64" s="20"/>
      <c r="K64" s="18" t="str">
        <f t="shared" si="1"/>
        <v/>
      </c>
      <c r="L64" s="11">
        <v>0</v>
      </c>
      <c r="M64" s="18" t="str">
        <f t="shared" si="2"/>
        <v/>
      </c>
      <c r="P64" s="10"/>
    </row>
    <row r="65" spans="1:16" x14ac:dyDescent="0.25">
      <c r="A65" s="3">
        <v>1991001</v>
      </c>
      <c r="B65" s="1">
        <v>44578</v>
      </c>
      <c r="C65" s="18">
        <v>1</v>
      </c>
      <c r="D65" s="18">
        <v>0</v>
      </c>
      <c r="E65" s="18">
        <v>1</v>
      </c>
      <c r="F65" s="18">
        <v>0</v>
      </c>
      <c r="G65" s="18">
        <v>1</v>
      </c>
      <c r="H65" s="18">
        <v>1</v>
      </c>
      <c r="I65" s="18">
        <f t="shared" si="0"/>
        <v>1</v>
      </c>
      <c r="J65" s="19">
        <v>44646</v>
      </c>
      <c r="K65" s="18">
        <f t="shared" si="1"/>
        <v>68</v>
      </c>
      <c r="L65" s="11">
        <v>5346.6337149999999</v>
      </c>
      <c r="M65" s="18">
        <f t="shared" si="2"/>
        <v>3</v>
      </c>
      <c r="P65" s="10"/>
    </row>
    <row r="66" spans="1:16" x14ac:dyDescent="0.25">
      <c r="A66" s="3">
        <v>3101767</v>
      </c>
      <c r="B66" s="1">
        <v>44578</v>
      </c>
      <c r="C66" s="18">
        <v>1</v>
      </c>
      <c r="D66" s="18">
        <v>0</v>
      </c>
      <c r="E66" s="18">
        <v>1</v>
      </c>
      <c r="F66" s="18">
        <v>0</v>
      </c>
      <c r="G66" s="18">
        <v>1</v>
      </c>
      <c r="H66" s="18">
        <v>0</v>
      </c>
      <c r="I66" s="18">
        <f t="shared" ref="I66:I129" si="3">IF(L66&gt;0,1,0)</f>
        <v>0</v>
      </c>
      <c r="J66" s="20"/>
      <c r="K66" s="18" t="str">
        <f t="shared" ref="K66:K129" si="4">IF(J66="","",J66-B66)</f>
        <v/>
      </c>
      <c r="L66" s="11">
        <v>0</v>
      </c>
      <c r="M66" s="18" t="str">
        <f t="shared" ref="M66:M129" si="5">IF(D66=1,1,IF(F66=1,2,IF(H66=1,3,"")))</f>
        <v/>
      </c>
      <c r="P66" s="10"/>
    </row>
    <row r="67" spans="1:16" x14ac:dyDescent="0.25">
      <c r="A67" s="3">
        <v>3041086</v>
      </c>
      <c r="B67" s="1">
        <v>44578</v>
      </c>
      <c r="C67" s="18">
        <v>0</v>
      </c>
      <c r="D67" s="18">
        <v>0</v>
      </c>
      <c r="E67" s="18">
        <v>1</v>
      </c>
      <c r="F67" s="18">
        <v>0</v>
      </c>
      <c r="G67" s="18">
        <v>1</v>
      </c>
      <c r="H67" s="18">
        <v>0</v>
      </c>
      <c r="I67" s="18">
        <f t="shared" si="3"/>
        <v>0</v>
      </c>
      <c r="J67" s="20"/>
      <c r="K67" s="18" t="str">
        <f t="shared" si="4"/>
        <v/>
      </c>
      <c r="L67" s="11">
        <v>0</v>
      </c>
      <c r="M67" s="18" t="str">
        <f t="shared" si="5"/>
        <v/>
      </c>
      <c r="P67" s="10"/>
    </row>
    <row r="68" spans="1:16" x14ac:dyDescent="0.25">
      <c r="A68" s="3">
        <v>1807685</v>
      </c>
      <c r="B68" s="1">
        <v>44579</v>
      </c>
      <c r="C68" s="18">
        <v>1</v>
      </c>
      <c r="D68" s="18">
        <v>0</v>
      </c>
      <c r="E68" s="18">
        <v>1</v>
      </c>
      <c r="F68" s="18">
        <v>1</v>
      </c>
      <c r="G68" s="18">
        <v>0</v>
      </c>
      <c r="H68" s="18">
        <v>0</v>
      </c>
      <c r="I68" s="18">
        <f t="shared" si="3"/>
        <v>1</v>
      </c>
      <c r="J68" s="19">
        <v>44632</v>
      </c>
      <c r="K68" s="18">
        <f t="shared" si="4"/>
        <v>53</v>
      </c>
      <c r="L68" s="11">
        <v>6043.2635149999996</v>
      </c>
      <c r="M68" s="18">
        <f t="shared" si="5"/>
        <v>2</v>
      </c>
      <c r="P68" s="10"/>
    </row>
    <row r="69" spans="1:16" x14ac:dyDescent="0.25">
      <c r="A69" s="3">
        <v>2570758</v>
      </c>
      <c r="B69" s="1">
        <v>44579</v>
      </c>
      <c r="C69" s="18">
        <v>1</v>
      </c>
      <c r="D69" s="18">
        <v>0</v>
      </c>
      <c r="E69" s="18">
        <v>1</v>
      </c>
      <c r="F69" s="18">
        <v>0</v>
      </c>
      <c r="G69" s="18">
        <v>1</v>
      </c>
      <c r="H69" s="18">
        <v>1</v>
      </c>
      <c r="I69" s="18">
        <f t="shared" si="3"/>
        <v>1</v>
      </c>
      <c r="J69" s="19">
        <v>44638</v>
      </c>
      <c r="K69" s="18">
        <f t="shared" si="4"/>
        <v>59</v>
      </c>
      <c r="L69" s="11">
        <v>4336.5205049999995</v>
      </c>
      <c r="M69" s="18">
        <f t="shared" si="5"/>
        <v>3</v>
      </c>
      <c r="P69" s="10"/>
    </row>
    <row r="70" spans="1:16" x14ac:dyDescent="0.25">
      <c r="A70" s="3">
        <v>2548710</v>
      </c>
      <c r="B70" s="1">
        <v>44579</v>
      </c>
      <c r="C70" s="18">
        <v>1</v>
      </c>
      <c r="D70" s="18">
        <v>0</v>
      </c>
      <c r="E70" s="18">
        <v>1</v>
      </c>
      <c r="F70" s="18">
        <v>0</v>
      </c>
      <c r="G70" s="18">
        <v>1</v>
      </c>
      <c r="H70" s="18">
        <v>0</v>
      </c>
      <c r="I70" s="18">
        <f t="shared" si="3"/>
        <v>0</v>
      </c>
      <c r="J70" s="20"/>
      <c r="K70" s="18" t="str">
        <f t="shared" si="4"/>
        <v/>
      </c>
      <c r="L70" s="11">
        <v>0</v>
      </c>
      <c r="M70" s="18" t="str">
        <f t="shared" si="5"/>
        <v/>
      </c>
      <c r="P70" s="10"/>
    </row>
    <row r="71" spans="1:16" x14ac:dyDescent="0.25">
      <c r="A71" s="3">
        <v>2236983</v>
      </c>
      <c r="B71" s="1">
        <v>44579</v>
      </c>
      <c r="C71" s="18">
        <v>1</v>
      </c>
      <c r="D71" s="18">
        <v>0</v>
      </c>
      <c r="E71" s="18">
        <v>1</v>
      </c>
      <c r="F71" s="18">
        <v>0</v>
      </c>
      <c r="G71" s="18">
        <v>1</v>
      </c>
      <c r="H71" s="18">
        <v>0</v>
      </c>
      <c r="I71" s="18">
        <f t="shared" si="3"/>
        <v>0</v>
      </c>
      <c r="J71" s="20"/>
      <c r="K71" s="18" t="str">
        <f t="shared" si="4"/>
        <v/>
      </c>
      <c r="L71" s="11">
        <v>0</v>
      </c>
      <c r="M71" s="18" t="str">
        <f t="shared" si="5"/>
        <v/>
      </c>
      <c r="P71" s="10"/>
    </row>
    <row r="72" spans="1:16" x14ac:dyDescent="0.25">
      <c r="A72" s="3">
        <v>2588812</v>
      </c>
      <c r="B72" s="1">
        <v>44579</v>
      </c>
      <c r="C72" s="18">
        <v>1</v>
      </c>
      <c r="D72" s="18">
        <v>0</v>
      </c>
      <c r="E72" s="18">
        <v>1</v>
      </c>
      <c r="F72" s="18">
        <v>0</v>
      </c>
      <c r="G72" s="18">
        <v>1</v>
      </c>
      <c r="H72" s="18">
        <v>0</v>
      </c>
      <c r="I72" s="18">
        <f t="shared" si="3"/>
        <v>0</v>
      </c>
      <c r="J72" s="20"/>
      <c r="K72" s="18" t="str">
        <f t="shared" si="4"/>
        <v/>
      </c>
      <c r="L72" s="11">
        <v>0</v>
      </c>
      <c r="M72" s="18" t="str">
        <f t="shared" si="5"/>
        <v/>
      </c>
      <c r="P72" s="10"/>
    </row>
    <row r="73" spans="1:16" x14ac:dyDescent="0.25">
      <c r="A73" s="3">
        <v>2814293</v>
      </c>
      <c r="B73" s="1">
        <v>44579</v>
      </c>
      <c r="C73" s="18">
        <v>0</v>
      </c>
      <c r="D73" s="18">
        <v>0</v>
      </c>
      <c r="E73" s="18">
        <v>1</v>
      </c>
      <c r="F73" s="18">
        <v>0</v>
      </c>
      <c r="G73" s="18">
        <v>1</v>
      </c>
      <c r="H73" s="18">
        <v>0</v>
      </c>
      <c r="I73" s="18">
        <f t="shared" si="3"/>
        <v>0</v>
      </c>
      <c r="J73" s="20"/>
      <c r="K73" s="18" t="str">
        <f t="shared" si="4"/>
        <v/>
      </c>
      <c r="L73" s="11">
        <v>0</v>
      </c>
      <c r="M73" s="18" t="str">
        <f t="shared" si="5"/>
        <v/>
      </c>
      <c r="P73" s="10"/>
    </row>
    <row r="74" spans="1:16" x14ac:dyDescent="0.25">
      <c r="A74" s="3">
        <v>1729380</v>
      </c>
      <c r="B74" s="1">
        <v>44579</v>
      </c>
      <c r="C74" s="18">
        <v>0</v>
      </c>
      <c r="D74" s="18">
        <v>0</v>
      </c>
      <c r="E74" s="18">
        <v>1</v>
      </c>
      <c r="F74" s="18">
        <v>0</v>
      </c>
      <c r="G74" s="18">
        <v>1</v>
      </c>
      <c r="H74" s="18">
        <v>0</v>
      </c>
      <c r="I74" s="18">
        <f t="shared" si="3"/>
        <v>0</v>
      </c>
      <c r="J74" s="20"/>
      <c r="K74" s="18" t="str">
        <f t="shared" si="4"/>
        <v/>
      </c>
      <c r="L74" s="11">
        <v>0</v>
      </c>
      <c r="M74" s="18" t="str">
        <f t="shared" si="5"/>
        <v/>
      </c>
      <c r="P74" s="10"/>
    </row>
    <row r="75" spans="1:16" x14ac:dyDescent="0.25">
      <c r="A75" s="3">
        <v>2226385</v>
      </c>
      <c r="B75" s="1">
        <v>44580</v>
      </c>
      <c r="C75" s="18">
        <v>1</v>
      </c>
      <c r="D75" s="18">
        <v>0</v>
      </c>
      <c r="E75" s="18">
        <v>1</v>
      </c>
      <c r="F75" s="18">
        <v>1</v>
      </c>
      <c r="G75" s="18">
        <v>0</v>
      </c>
      <c r="H75" s="18">
        <v>0</v>
      </c>
      <c r="I75" s="18">
        <f t="shared" si="3"/>
        <v>1</v>
      </c>
      <c r="J75" s="19">
        <v>44624</v>
      </c>
      <c r="K75" s="18">
        <f t="shared" si="4"/>
        <v>44</v>
      </c>
      <c r="L75" s="11">
        <v>5973.6005349999996</v>
      </c>
      <c r="M75" s="18">
        <f t="shared" si="5"/>
        <v>2</v>
      </c>
      <c r="P75" s="10"/>
    </row>
    <row r="76" spans="1:16" x14ac:dyDescent="0.25">
      <c r="A76" s="3">
        <v>1826400</v>
      </c>
      <c r="B76" s="1">
        <v>44580</v>
      </c>
      <c r="C76" s="18">
        <v>1</v>
      </c>
      <c r="D76" s="18">
        <v>0</v>
      </c>
      <c r="E76" s="18">
        <v>1</v>
      </c>
      <c r="F76" s="18">
        <v>1</v>
      </c>
      <c r="G76" s="18">
        <v>0</v>
      </c>
      <c r="H76" s="18">
        <v>0</v>
      </c>
      <c r="I76" s="18">
        <f t="shared" si="3"/>
        <v>1</v>
      </c>
      <c r="J76" s="19">
        <v>44623</v>
      </c>
      <c r="K76" s="18">
        <f t="shared" si="4"/>
        <v>43</v>
      </c>
      <c r="L76" s="11">
        <v>5642.7013799999995</v>
      </c>
      <c r="M76" s="18">
        <f t="shared" si="5"/>
        <v>2</v>
      </c>
      <c r="P76" s="10"/>
    </row>
    <row r="77" spans="1:16" x14ac:dyDescent="0.25">
      <c r="A77" s="3">
        <v>2121920</v>
      </c>
      <c r="B77" s="1">
        <v>44580</v>
      </c>
      <c r="C77" s="18">
        <v>1</v>
      </c>
      <c r="D77" s="18">
        <v>0</v>
      </c>
      <c r="E77" s="18">
        <v>1</v>
      </c>
      <c r="F77" s="18">
        <v>0</v>
      </c>
      <c r="G77" s="18">
        <v>1</v>
      </c>
      <c r="H77" s="18">
        <v>0</v>
      </c>
      <c r="I77" s="18">
        <f t="shared" si="3"/>
        <v>0</v>
      </c>
      <c r="J77" s="20"/>
      <c r="K77" s="18" t="str">
        <f t="shared" si="4"/>
        <v/>
      </c>
      <c r="L77" s="11">
        <v>0</v>
      </c>
      <c r="M77" s="18" t="str">
        <f t="shared" si="5"/>
        <v/>
      </c>
      <c r="P77" s="10"/>
    </row>
    <row r="78" spans="1:16" x14ac:dyDescent="0.25">
      <c r="A78" s="3">
        <v>1701175</v>
      </c>
      <c r="B78" s="1">
        <v>44580</v>
      </c>
      <c r="C78" s="18">
        <v>1</v>
      </c>
      <c r="D78" s="18">
        <v>0</v>
      </c>
      <c r="E78" s="18">
        <v>1</v>
      </c>
      <c r="F78" s="18">
        <v>0</v>
      </c>
      <c r="G78" s="18">
        <v>1</v>
      </c>
      <c r="H78" s="18">
        <v>0</v>
      </c>
      <c r="I78" s="18">
        <f t="shared" si="3"/>
        <v>0</v>
      </c>
      <c r="J78" s="20"/>
      <c r="K78" s="18" t="str">
        <f t="shared" si="4"/>
        <v/>
      </c>
      <c r="L78" s="11">
        <v>0</v>
      </c>
      <c r="M78" s="18" t="str">
        <f t="shared" si="5"/>
        <v/>
      </c>
      <c r="P78" s="10"/>
    </row>
    <row r="79" spans="1:16" x14ac:dyDescent="0.25">
      <c r="A79" s="3">
        <v>1783748</v>
      </c>
      <c r="B79" s="1">
        <v>44580</v>
      </c>
      <c r="C79" s="18">
        <v>0</v>
      </c>
      <c r="D79" s="18">
        <v>0</v>
      </c>
      <c r="E79" s="18">
        <v>1</v>
      </c>
      <c r="F79" s="18">
        <v>0</v>
      </c>
      <c r="G79" s="18">
        <v>1</v>
      </c>
      <c r="H79" s="18">
        <v>0</v>
      </c>
      <c r="I79" s="18">
        <f t="shared" si="3"/>
        <v>0</v>
      </c>
      <c r="J79" s="20"/>
      <c r="K79" s="18" t="str">
        <f t="shared" si="4"/>
        <v/>
      </c>
      <c r="L79" s="11">
        <v>0</v>
      </c>
      <c r="M79" s="18" t="str">
        <f t="shared" si="5"/>
        <v/>
      </c>
      <c r="P79" s="10"/>
    </row>
    <row r="80" spans="1:16" x14ac:dyDescent="0.25">
      <c r="A80" s="3">
        <v>2742025</v>
      </c>
      <c r="B80" s="1">
        <v>44580</v>
      </c>
      <c r="C80" s="18">
        <v>0</v>
      </c>
      <c r="D80" s="18">
        <v>0</v>
      </c>
      <c r="E80" s="18">
        <v>1</v>
      </c>
      <c r="F80" s="18">
        <v>0</v>
      </c>
      <c r="G80" s="18">
        <v>1</v>
      </c>
      <c r="H80" s="18">
        <v>0</v>
      </c>
      <c r="I80" s="18">
        <f t="shared" si="3"/>
        <v>0</v>
      </c>
      <c r="J80" s="20"/>
      <c r="K80" s="18" t="str">
        <f t="shared" si="4"/>
        <v/>
      </c>
      <c r="L80" s="11">
        <v>0</v>
      </c>
      <c r="M80" s="18" t="str">
        <f t="shared" si="5"/>
        <v/>
      </c>
      <c r="P80" s="10"/>
    </row>
    <row r="81" spans="1:16" x14ac:dyDescent="0.25">
      <c r="A81" s="3">
        <v>3104176</v>
      </c>
      <c r="B81" s="1">
        <v>44581</v>
      </c>
      <c r="C81" s="18">
        <v>1</v>
      </c>
      <c r="D81" s="18">
        <v>0</v>
      </c>
      <c r="E81" s="18">
        <v>1</v>
      </c>
      <c r="F81" s="18">
        <v>0</v>
      </c>
      <c r="G81" s="18">
        <v>1</v>
      </c>
      <c r="H81" s="18">
        <v>0</v>
      </c>
      <c r="I81" s="18">
        <f t="shared" si="3"/>
        <v>0</v>
      </c>
      <c r="J81" s="20"/>
      <c r="K81" s="18" t="str">
        <f t="shared" si="4"/>
        <v/>
      </c>
      <c r="L81" s="11">
        <v>0</v>
      </c>
      <c r="M81" s="18" t="str">
        <f t="shared" si="5"/>
        <v/>
      </c>
      <c r="P81" s="10"/>
    </row>
    <row r="82" spans="1:16" x14ac:dyDescent="0.25">
      <c r="A82" s="3">
        <v>2821000</v>
      </c>
      <c r="B82" s="1">
        <v>44581</v>
      </c>
      <c r="C82" s="18">
        <v>1</v>
      </c>
      <c r="D82" s="18">
        <v>0</v>
      </c>
      <c r="E82" s="18">
        <v>1</v>
      </c>
      <c r="F82" s="18">
        <v>0</v>
      </c>
      <c r="G82" s="18">
        <v>1</v>
      </c>
      <c r="H82" s="18">
        <v>0</v>
      </c>
      <c r="I82" s="18">
        <f t="shared" si="3"/>
        <v>0</v>
      </c>
      <c r="J82" s="20"/>
      <c r="K82" s="18" t="str">
        <f t="shared" si="4"/>
        <v/>
      </c>
      <c r="L82" s="11">
        <v>0</v>
      </c>
      <c r="M82" s="18" t="str">
        <f t="shared" si="5"/>
        <v/>
      </c>
      <c r="P82" s="10"/>
    </row>
    <row r="83" spans="1:16" x14ac:dyDescent="0.25">
      <c r="A83" s="3">
        <v>2900041</v>
      </c>
      <c r="B83" s="1">
        <v>44581</v>
      </c>
      <c r="C83" s="18">
        <v>0</v>
      </c>
      <c r="D83" s="18">
        <v>0</v>
      </c>
      <c r="E83" s="18">
        <v>1</v>
      </c>
      <c r="F83" s="18">
        <v>0</v>
      </c>
      <c r="G83" s="18">
        <v>1</v>
      </c>
      <c r="H83" s="18">
        <v>0</v>
      </c>
      <c r="I83" s="18">
        <f t="shared" si="3"/>
        <v>0</v>
      </c>
      <c r="J83" s="20"/>
      <c r="K83" s="18" t="str">
        <f t="shared" si="4"/>
        <v/>
      </c>
      <c r="L83" s="11">
        <v>0</v>
      </c>
      <c r="M83" s="18" t="str">
        <f t="shared" si="5"/>
        <v/>
      </c>
      <c r="P83" s="10"/>
    </row>
    <row r="84" spans="1:16" x14ac:dyDescent="0.25">
      <c r="A84" s="3">
        <v>1547528</v>
      </c>
      <c r="B84" s="1">
        <v>44582</v>
      </c>
      <c r="C84" s="18">
        <v>1</v>
      </c>
      <c r="D84" s="18">
        <v>1</v>
      </c>
      <c r="E84" s="18">
        <v>0</v>
      </c>
      <c r="F84" s="18">
        <v>0</v>
      </c>
      <c r="G84" s="18">
        <v>0</v>
      </c>
      <c r="H84" s="18">
        <v>0</v>
      </c>
      <c r="I84" s="18">
        <f t="shared" si="3"/>
        <v>1</v>
      </c>
      <c r="J84" s="19">
        <v>44607</v>
      </c>
      <c r="K84" s="18">
        <f t="shared" si="4"/>
        <v>25</v>
      </c>
      <c r="L84" s="11">
        <v>6217.4209649999993</v>
      </c>
      <c r="M84" s="18">
        <f t="shared" si="5"/>
        <v>1</v>
      </c>
      <c r="P84" s="10"/>
    </row>
    <row r="85" spans="1:16" x14ac:dyDescent="0.25">
      <c r="A85" s="3">
        <v>2412004</v>
      </c>
      <c r="B85" s="1">
        <v>44582</v>
      </c>
      <c r="C85" s="18">
        <v>1</v>
      </c>
      <c r="D85" s="18">
        <v>0</v>
      </c>
      <c r="E85" s="18">
        <v>1</v>
      </c>
      <c r="F85" s="18">
        <v>1</v>
      </c>
      <c r="G85" s="18">
        <v>0</v>
      </c>
      <c r="H85" s="18">
        <v>0</v>
      </c>
      <c r="I85" s="18">
        <f t="shared" si="3"/>
        <v>1</v>
      </c>
      <c r="J85" s="19">
        <v>44635</v>
      </c>
      <c r="K85" s="18">
        <f t="shared" si="4"/>
        <v>53</v>
      </c>
      <c r="L85" s="11">
        <v>5067.9817949999997</v>
      </c>
      <c r="M85" s="18">
        <f t="shared" si="5"/>
        <v>2</v>
      </c>
      <c r="P85" s="10"/>
    </row>
    <row r="86" spans="1:16" x14ac:dyDescent="0.25">
      <c r="A86" s="3">
        <v>2577833</v>
      </c>
      <c r="B86" s="1">
        <v>44582</v>
      </c>
      <c r="C86" s="18">
        <v>0</v>
      </c>
      <c r="D86" s="18">
        <v>0</v>
      </c>
      <c r="E86" s="18">
        <v>1</v>
      </c>
      <c r="F86" s="18">
        <v>0</v>
      </c>
      <c r="G86" s="18">
        <v>1</v>
      </c>
      <c r="H86" s="18">
        <v>0</v>
      </c>
      <c r="I86" s="18">
        <f t="shared" si="3"/>
        <v>0</v>
      </c>
      <c r="J86" s="20"/>
      <c r="K86" s="18" t="str">
        <f t="shared" si="4"/>
        <v/>
      </c>
      <c r="L86" s="11">
        <v>0</v>
      </c>
      <c r="M86" s="18" t="str">
        <f t="shared" si="5"/>
        <v/>
      </c>
      <c r="P86" s="10"/>
    </row>
    <row r="87" spans="1:16" x14ac:dyDescent="0.25">
      <c r="A87" s="3">
        <v>2192848</v>
      </c>
      <c r="B87" s="1">
        <v>44582</v>
      </c>
      <c r="C87" s="18">
        <v>0</v>
      </c>
      <c r="D87" s="18">
        <v>0</v>
      </c>
      <c r="E87" s="18">
        <v>1</v>
      </c>
      <c r="F87" s="18">
        <v>0</v>
      </c>
      <c r="G87" s="18">
        <v>1</v>
      </c>
      <c r="H87" s="18">
        <v>0</v>
      </c>
      <c r="I87" s="18">
        <f t="shared" si="3"/>
        <v>0</v>
      </c>
      <c r="J87" s="20"/>
      <c r="K87" s="18" t="str">
        <f t="shared" si="4"/>
        <v/>
      </c>
      <c r="L87" s="11">
        <v>0</v>
      </c>
      <c r="M87" s="18" t="str">
        <f t="shared" si="5"/>
        <v/>
      </c>
      <c r="P87" s="10"/>
    </row>
    <row r="88" spans="1:16" x14ac:dyDescent="0.25">
      <c r="A88" s="3">
        <v>1996607</v>
      </c>
      <c r="B88" s="1">
        <v>44583</v>
      </c>
      <c r="C88" s="18">
        <v>1</v>
      </c>
      <c r="D88" s="18">
        <v>0</v>
      </c>
      <c r="E88" s="18">
        <v>1</v>
      </c>
      <c r="F88" s="18">
        <v>1</v>
      </c>
      <c r="G88" s="18">
        <v>0</v>
      </c>
      <c r="H88" s="18">
        <v>0</v>
      </c>
      <c r="I88" s="18">
        <f t="shared" si="3"/>
        <v>1</v>
      </c>
      <c r="J88" s="19">
        <v>44616</v>
      </c>
      <c r="K88" s="18">
        <f t="shared" si="4"/>
        <v>33</v>
      </c>
      <c r="L88" s="11">
        <v>5799.4430849999999</v>
      </c>
      <c r="M88" s="18">
        <f t="shared" si="5"/>
        <v>2</v>
      </c>
      <c r="P88" s="10"/>
    </row>
    <row r="89" spans="1:16" x14ac:dyDescent="0.25">
      <c r="A89" s="3">
        <v>2605088</v>
      </c>
      <c r="B89" s="1">
        <v>44583</v>
      </c>
      <c r="C89" s="18">
        <v>0</v>
      </c>
      <c r="D89" s="18">
        <v>0</v>
      </c>
      <c r="E89" s="18">
        <v>1</v>
      </c>
      <c r="F89" s="18">
        <v>0</v>
      </c>
      <c r="G89" s="18">
        <v>1</v>
      </c>
      <c r="H89" s="18">
        <v>0</v>
      </c>
      <c r="I89" s="18">
        <f t="shared" si="3"/>
        <v>0</v>
      </c>
      <c r="J89" s="20"/>
      <c r="K89" s="18" t="str">
        <f t="shared" si="4"/>
        <v/>
      </c>
      <c r="L89" s="11">
        <v>0</v>
      </c>
      <c r="M89" s="18" t="str">
        <f t="shared" si="5"/>
        <v/>
      </c>
      <c r="P89" s="10"/>
    </row>
    <row r="90" spans="1:16" x14ac:dyDescent="0.25">
      <c r="A90" s="3">
        <v>2045539</v>
      </c>
      <c r="B90" s="1">
        <v>44584</v>
      </c>
      <c r="C90" s="18">
        <v>1</v>
      </c>
      <c r="D90" s="18">
        <v>1</v>
      </c>
      <c r="E90" s="18">
        <v>0</v>
      </c>
      <c r="F90" s="18">
        <v>0</v>
      </c>
      <c r="G90" s="18">
        <v>0</v>
      </c>
      <c r="H90" s="18">
        <v>0</v>
      </c>
      <c r="I90" s="18">
        <f t="shared" si="3"/>
        <v>1</v>
      </c>
      <c r="J90" s="19">
        <v>44601</v>
      </c>
      <c r="K90" s="18">
        <f t="shared" si="4"/>
        <v>17</v>
      </c>
      <c r="L90" s="11">
        <v>7088.2082149999997</v>
      </c>
      <c r="M90" s="18">
        <f t="shared" si="5"/>
        <v>1</v>
      </c>
      <c r="P90" s="10"/>
    </row>
    <row r="91" spans="1:16" x14ac:dyDescent="0.25">
      <c r="A91" s="3">
        <v>2393300</v>
      </c>
      <c r="B91" s="1">
        <v>44584</v>
      </c>
      <c r="C91" s="18">
        <v>1</v>
      </c>
      <c r="D91" s="18">
        <v>0</v>
      </c>
      <c r="E91" s="18">
        <v>1</v>
      </c>
      <c r="F91" s="18">
        <v>1</v>
      </c>
      <c r="G91" s="18">
        <v>0</v>
      </c>
      <c r="H91" s="18">
        <v>0</v>
      </c>
      <c r="I91" s="18">
        <f t="shared" si="3"/>
        <v>1</v>
      </c>
      <c r="J91" s="19">
        <v>44634</v>
      </c>
      <c r="K91" s="18">
        <f t="shared" si="4"/>
        <v>50</v>
      </c>
      <c r="L91" s="11">
        <v>6252.2524549999998</v>
      </c>
      <c r="M91" s="18">
        <f t="shared" si="5"/>
        <v>2</v>
      </c>
      <c r="P91" s="10"/>
    </row>
    <row r="92" spans="1:16" x14ac:dyDescent="0.25">
      <c r="A92" s="3">
        <v>2552805</v>
      </c>
      <c r="B92" s="1">
        <v>44584</v>
      </c>
      <c r="C92" s="18">
        <v>1</v>
      </c>
      <c r="D92" s="18">
        <v>0</v>
      </c>
      <c r="E92" s="18">
        <v>1</v>
      </c>
      <c r="F92" s="18">
        <v>1</v>
      </c>
      <c r="G92" s="18">
        <v>0</v>
      </c>
      <c r="H92" s="18">
        <v>0</v>
      </c>
      <c r="I92" s="18">
        <f t="shared" si="3"/>
        <v>1</v>
      </c>
      <c r="J92" s="19">
        <v>44631</v>
      </c>
      <c r="K92" s="18">
        <f t="shared" si="4"/>
        <v>47</v>
      </c>
      <c r="L92" s="11">
        <v>5973.6005349999996</v>
      </c>
      <c r="M92" s="18">
        <f t="shared" si="5"/>
        <v>2</v>
      </c>
      <c r="P92" s="10"/>
    </row>
    <row r="93" spans="1:16" x14ac:dyDescent="0.25">
      <c r="A93" s="3">
        <v>3095841</v>
      </c>
      <c r="B93" s="1">
        <v>44584</v>
      </c>
      <c r="C93" s="18">
        <v>1</v>
      </c>
      <c r="D93" s="18">
        <v>0</v>
      </c>
      <c r="E93" s="18">
        <v>1</v>
      </c>
      <c r="F93" s="18">
        <v>1</v>
      </c>
      <c r="G93" s="18">
        <v>0</v>
      </c>
      <c r="H93" s="18">
        <v>0</v>
      </c>
      <c r="I93" s="18">
        <f t="shared" si="3"/>
        <v>1</v>
      </c>
      <c r="J93" s="19">
        <v>44615</v>
      </c>
      <c r="K93" s="18">
        <f t="shared" si="4"/>
        <v>31</v>
      </c>
      <c r="L93" s="11">
        <v>5033.1503049999992</v>
      </c>
      <c r="M93" s="18">
        <f t="shared" si="5"/>
        <v>2</v>
      </c>
      <c r="P93" s="10"/>
    </row>
    <row r="94" spans="1:16" x14ac:dyDescent="0.25">
      <c r="A94" s="3">
        <v>2176531</v>
      </c>
      <c r="B94" s="1">
        <v>44584</v>
      </c>
      <c r="C94" s="18">
        <v>1</v>
      </c>
      <c r="D94" s="18">
        <v>0</v>
      </c>
      <c r="E94" s="18">
        <v>1</v>
      </c>
      <c r="F94" s="18">
        <v>0</v>
      </c>
      <c r="G94" s="18">
        <v>1</v>
      </c>
      <c r="H94" s="18">
        <v>0</v>
      </c>
      <c r="I94" s="18">
        <f t="shared" si="3"/>
        <v>0</v>
      </c>
      <c r="J94" s="20"/>
      <c r="K94" s="18" t="str">
        <f t="shared" si="4"/>
        <v/>
      </c>
      <c r="L94" s="11">
        <v>0</v>
      </c>
      <c r="M94" s="18" t="str">
        <f t="shared" si="5"/>
        <v/>
      </c>
      <c r="P94" s="10"/>
    </row>
    <row r="95" spans="1:16" x14ac:dyDescent="0.25">
      <c r="A95" s="3">
        <v>1705721</v>
      </c>
      <c r="B95" s="1">
        <v>44584</v>
      </c>
      <c r="C95" s="18">
        <v>1</v>
      </c>
      <c r="D95" s="18">
        <v>0</v>
      </c>
      <c r="E95" s="18">
        <v>1</v>
      </c>
      <c r="F95" s="18">
        <v>0</v>
      </c>
      <c r="G95" s="18">
        <v>1</v>
      </c>
      <c r="H95" s="18">
        <v>0</v>
      </c>
      <c r="I95" s="18">
        <f t="shared" si="3"/>
        <v>0</v>
      </c>
      <c r="J95" s="20"/>
      <c r="K95" s="18" t="str">
        <f t="shared" si="4"/>
        <v/>
      </c>
      <c r="L95" s="11">
        <v>0</v>
      </c>
      <c r="M95" s="18" t="str">
        <f t="shared" si="5"/>
        <v/>
      </c>
      <c r="P95" s="10"/>
    </row>
    <row r="96" spans="1:16" x14ac:dyDescent="0.25">
      <c r="A96" s="3">
        <v>1787608</v>
      </c>
      <c r="B96" s="1">
        <v>44584</v>
      </c>
      <c r="C96" s="18">
        <v>0</v>
      </c>
      <c r="D96" s="18">
        <v>0</v>
      </c>
      <c r="E96" s="18">
        <v>1</v>
      </c>
      <c r="F96" s="18">
        <v>0</v>
      </c>
      <c r="G96" s="18">
        <v>1</v>
      </c>
      <c r="H96" s="18">
        <v>0</v>
      </c>
      <c r="I96" s="18">
        <f t="shared" si="3"/>
        <v>0</v>
      </c>
      <c r="J96" s="20"/>
      <c r="K96" s="18" t="str">
        <f t="shared" si="4"/>
        <v/>
      </c>
      <c r="L96" s="11">
        <v>0</v>
      </c>
      <c r="M96" s="18" t="str">
        <f t="shared" si="5"/>
        <v/>
      </c>
      <c r="P96" s="10"/>
    </row>
    <row r="97" spans="1:16" x14ac:dyDescent="0.25">
      <c r="A97" s="3">
        <v>1557892</v>
      </c>
      <c r="B97" s="1">
        <v>44585</v>
      </c>
      <c r="C97" s="18">
        <v>1</v>
      </c>
      <c r="D97" s="18">
        <v>0</v>
      </c>
      <c r="E97" s="18">
        <v>1</v>
      </c>
      <c r="F97" s="18">
        <v>1</v>
      </c>
      <c r="G97" s="18">
        <v>0</v>
      </c>
      <c r="H97" s="18">
        <v>0</v>
      </c>
      <c r="I97" s="18">
        <f t="shared" si="3"/>
        <v>1</v>
      </c>
      <c r="J97" s="19">
        <v>44623</v>
      </c>
      <c r="K97" s="18">
        <f t="shared" si="4"/>
        <v>38</v>
      </c>
      <c r="L97" s="11">
        <v>6165.1737299999995</v>
      </c>
      <c r="M97" s="18">
        <f t="shared" si="5"/>
        <v>2</v>
      </c>
      <c r="P97" s="10"/>
    </row>
    <row r="98" spans="1:16" x14ac:dyDescent="0.25">
      <c r="A98" s="3">
        <v>1914067</v>
      </c>
      <c r="B98" s="1">
        <v>44585</v>
      </c>
      <c r="C98" s="18">
        <v>1</v>
      </c>
      <c r="D98" s="18">
        <v>1</v>
      </c>
      <c r="E98" s="18">
        <v>0</v>
      </c>
      <c r="F98" s="18">
        <v>0</v>
      </c>
      <c r="G98" s="18">
        <v>0</v>
      </c>
      <c r="H98" s="18">
        <v>0</v>
      </c>
      <c r="I98" s="18">
        <f t="shared" si="3"/>
        <v>1</v>
      </c>
      <c r="J98" s="19">
        <v>44594</v>
      </c>
      <c r="K98" s="18">
        <f t="shared" si="4"/>
        <v>9</v>
      </c>
      <c r="L98" s="11">
        <v>5869.106064999999</v>
      </c>
      <c r="M98" s="18">
        <f t="shared" si="5"/>
        <v>1</v>
      </c>
      <c r="P98" s="10"/>
    </row>
    <row r="99" spans="1:16" x14ac:dyDescent="0.25">
      <c r="A99" s="3">
        <v>1970022</v>
      </c>
      <c r="B99" s="1">
        <v>44585</v>
      </c>
      <c r="C99" s="18">
        <v>1</v>
      </c>
      <c r="D99" s="18">
        <v>0</v>
      </c>
      <c r="E99" s="18">
        <v>1</v>
      </c>
      <c r="F99" s="18">
        <v>0</v>
      </c>
      <c r="G99" s="18">
        <v>1</v>
      </c>
      <c r="H99" s="18">
        <v>0</v>
      </c>
      <c r="I99" s="18">
        <f t="shared" si="3"/>
        <v>0</v>
      </c>
      <c r="J99" s="20"/>
      <c r="K99" s="18" t="str">
        <f t="shared" si="4"/>
        <v/>
      </c>
      <c r="L99" s="11">
        <v>0</v>
      </c>
      <c r="M99" s="18" t="str">
        <f t="shared" si="5"/>
        <v/>
      </c>
      <c r="P99" s="10"/>
    </row>
    <row r="100" spans="1:16" x14ac:dyDescent="0.25">
      <c r="A100" s="3">
        <v>2241295</v>
      </c>
      <c r="B100" s="1">
        <v>44585</v>
      </c>
      <c r="C100" s="18">
        <v>1</v>
      </c>
      <c r="D100" s="18">
        <v>0</v>
      </c>
      <c r="E100" s="18">
        <v>1</v>
      </c>
      <c r="F100" s="18">
        <v>0</v>
      </c>
      <c r="G100" s="18">
        <v>1</v>
      </c>
      <c r="H100" s="18">
        <v>0</v>
      </c>
      <c r="I100" s="18">
        <f t="shared" si="3"/>
        <v>0</v>
      </c>
      <c r="J100" s="20"/>
      <c r="K100" s="18" t="str">
        <f t="shared" si="4"/>
        <v/>
      </c>
      <c r="L100" s="11">
        <v>0</v>
      </c>
      <c r="M100" s="18" t="str">
        <f t="shared" si="5"/>
        <v/>
      </c>
      <c r="P100" s="10"/>
    </row>
    <row r="101" spans="1:16" x14ac:dyDescent="0.25">
      <c r="A101" s="3">
        <v>2313026</v>
      </c>
      <c r="B101" s="1">
        <v>44585</v>
      </c>
      <c r="C101" s="18">
        <v>0</v>
      </c>
      <c r="D101" s="18">
        <v>0</v>
      </c>
      <c r="E101" s="18">
        <v>1</v>
      </c>
      <c r="F101" s="18">
        <v>0</v>
      </c>
      <c r="G101" s="18">
        <v>1</v>
      </c>
      <c r="H101" s="18">
        <v>0</v>
      </c>
      <c r="I101" s="18">
        <f t="shared" si="3"/>
        <v>0</v>
      </c>
      <c r="J101" s="20"/>
      <c r="K101" s="18" t="str">
        <f t="shared" si="4"/>
        <v/>
      </c>
      <c r="L101" s="11">
        <v>0</v>
      </c>
      <c r="M101" s="18" t="str">
        <f t="shared" si="5"/>
        <v/>
      </c>
      <c r="P101" s="10"/>
    </row>
    <row r="102" spans="1:16" x14ac:dyDescent="0.25">
      <c r="A102" s="3">
        <v>3140329</v>
      </c>
      <c r="B102" s="1">
        <v>44586</v>
      </c>
      <c r="C102" s="18">
        <v>1</v>
      </c>
      <c r="D102" s="18">
        <v>0</v>
      </c>
      <c r="E102" s="18">
        <v>1</v>
      </c>
      <c r="F102" s="18">
        <v>0</v>
      </c>
      <c r="G102" s="18">
        <v>1</v>
      </c>
      <c r="H102" s="18">
        <v>1</v>
      </c>
      <c r="I102" s="18">
        <f t="shared" si="3"/>
        <v>1</v>
      </c>
      <c r="J102" s="19">
        <v>44652</v>
      </c>
      <c r="K102" s="18">
        <f t="shared" si="4"/>
        <v>66</v>
      </c>
      <c r="L102" s="11">
        <v>7123.0397049999992</v>
      </c>
      <c r="M102" s="18">
        <f t="shared" si="5"/>
        <v>3</v>
      </c>
      <c r="P102" s="10"/>
    </row>
    <row r="103" spans="1:16" x14ac:dyDescent="0.25">
      <c r="A103" s="3">
        <v>1830967</v>
      </c>
      <c r="B103" s="1">
        <v>44586</v>
      </c>
      <c r="C103" s="18">
        <v>1</v>
      </c>
      <c r="D103" s="18">
        <v>0</v>
      </c>
      <c r="E103" s="18">
        <v>1</v>
      </c>
      <c r="F103" s="18">
        <v>0</v>
      </c>
      <c r="G103" s="18">
        <v>1</v>
      </c>
      <c r="H103" s="18">
        <v>1</v>
      </c>
      <c r="I103" s="18">
        <f t="shared" si="3"/>
        <v>1</v>
      </c>
      <c r="J103" s="19">
        <v>44645</v>
      </c>
      <c r="K103" s="18">
        <f t="shared" si="4"/>
        <v>59</v>
      </c>
      <c r="L103" s="11">
        <v>4980.9030699999994</v>
      </c>
      <c r="M103" s="18">
        <f t="shared" si="5"/>
        <v>3</v>
      </c>
      <c r="P103" s="10"/>
    </row>
    <row r="104" spans="1:16" x14ac:dyDescent="0.25">
      <c r="A104" s="3">
        <v>1930821</v>
      </c>
      <c r="B104" s="1">
        <v>44586</v>
      </c>
      <c r="C104" s="18">
        <v>1</v>
      </c>
      <c r="D104" s="18">
        <v>0</v>
      </c>
      <c r="E104" s="18">
        <v>1</v>
      </c>
      <c r="F104" s="18">
        <v>1</v>
      </c>
      <c r="G104" s="18">
        <v>0</v>
      </c>
      <c r="H104" s="18">
        <v>0</v>
      </c>
      <c r="I104" s="18">
        <f t="shared" si="3"/>
        <v>1</v>
      </c>
      <c r="J104" s="19">
        <v>44635</v>
      </c>
      <c r="K104" s="18">
        <f t="shared" si="4"/>
        <v>49</v>
      </c>
      <c r="L104" s="11">
        <v>4562.9251899999999</v>
      </c>
      <c r="M104" s="18">
        <f t="shared" si="5"/>
        <v>2</v>
      </c>
      <c r="P104" s="10"/>
    </row>
    <row r="105" spans="1:16" x14ac:dyDescent="0.25">
      <c r="A105" s="3">
        <v>2507340</v>
      </c>
      <c r="B105" s="1">
        <v>44586</v>
      </c>
      <c r="C105" s="18">
        <v>1</v>
      </c>
      <c r="D105" s="18">
        <v>1</v>
      </c>
      <c r="E105" s="18">
        <v>0</v>
      </c>
      <c r="F105" s="18">
        <v>0</v>
      </c>
      <c r="G105" s="18">
        <v>0</v>
      </c>
      <c r="H105" s="18">
        <v>0</v>
      </c>
      <c r="I105" s="18">
        <f t="shared" si="3"/>
        <v>1</v>
      </c>
      <c r="J105" s="19">
        <v>44601</v>
      </c>
      <c r="K105" s="18">
        <f t="shared" si="4"/>
        <v>15</v>
      </c>
      <c r="L105" s="11">
        <v>2542.69877</v>
      </c>
      <c r="M105" s="18">
        <f t="shared" si="5"/>
        <v>1</v>
      </c>
      <c r="P105" s="10"/>
    </row>
    <row r="106" spans="1:16" x14ac:dyDescent="0.25">
      <c r="A106" s="3">
        <v>2990782</v>
      </c>
      <c r="B106" s="1">
        <v>44586</v>
      </c>
      <c r="C106" s="18">
        <v>1</v>
      </c>
      <c r="D106" s="18">
        <v>0</v>
      </c>
      <c r="E106" s="18">
        <v>1</v>
      </c>
      <c r="F106" s="18">
        <v>0</v>
      </c>
      <c r="G106" s="18">
        <v>1</v>
      </c>
      <c r="H106" s="18">
        <v>0</v>
      </c>
      <c r="I106" s="18">
        <f t="shared" si="3"/>
        <v>0</v>
      </c>
      <c r="J106" s="20"/>
      <c r="K106" s="18" t="str">
        <f t="shared" si="4"/>
        <v/>
      </c>
      <c r="L106" s="11">
        <v>0</v>
      </c>
      <c r="M106" s="18" t="str">
        <f t="shared" si="5"/>
        <v/>
      </c>
      <c r="P106" s="10"/>
    </row>
    <row r="107" spans="1:16" x14ac:dyDescent="0.25">
      <c r="A107" s="3">
        <v>2311397</v>
      </c>
      <c r="B107" s="1">
        <v>44586</v>
      </c>
      <c r="C107" s="18">
        <v>1</v>
      </c>
      <c r="D107" s="18">
        <v>0</v>
      </c>
      <c r="E107" s="18">
        <v>1</v>
      </c>
      <c r="F107" s="18">
        <v>0</v>
      </c>
      <c r="G107" s="18">
        <v>1</v>
      </c>
      <c r="H107" s="18">
        <v>0</v>
      </c>
      <c r="I107" s="18">
        <f t="shared" si="3"/>
        <v>0</v>
      </c>
      <c r="J107" s="20"/>
      <c r="K107" s="18" t="str">
        <f t="shared" si="4"/>
        <v/>
      </c>
      <c r="L107" s="11">
        <v>0</v>
      </c>
      <c r="M107" s="18" t="str">
        <f t="shared" si="5"/>
        <v/>
      </c>
      <c r="P107" s="10"/>
    </row>
    <row r="108" spans="1:16" x14ac:dyDescent="0.25">
      <c r="A108" s="3">
        <v>2298821</v>
      </c>
      <c r="B108" s="1">
        <v>44586</v>
      </c>
      <c r="C108" s="18">
        <v>1</v>
      </c>
      <c r="D108" s="18">
        <v>0</v>
      </c>
      <c r="E108" s="18">
        <v>1</v>
      </c>
      <c r="F108" s="18">
        <v>0</v>
      </c>
      <c r="G108" s="18">
        <v>1</v>
      </c>
      <c r="H108" s="18">
        <v>0</v>
      </c>
      <c r="I108" s="18">
        <f t="shared" si="3"/>
        <v>0</v>
      </c>
      <c r="J108" s="20"/>
      <c r="K108" s="18" t="str">
        <f t="shared" si="4"/>
        <v/>
      </c>
      <c r="L108" s="11">
        <v>0</v>
      </c>
      <c r="M108" s="18" t="str">
        <f t="shared" si="5"/>
        <v/>
      </c>
      <c r="P108" s="10"/>
    </row>
    <row r="109" spans="1:16" x14ac:dyDescent="0.25">
      <c r="A109" s="3">
        <v>2778568</v>
      </c>
      <c r="B109" s="1">
        <v>44587</v>
      </c>
      <c r="C109" s="18">
        <v>1</v>
      </c>
      <c r="D109" s="18">
        <v>0</v>
      </c>
      <c r="E109" s="18">
        <v>1</v>
      </c>
      <c r="F109" s="18">
        <v>1</v>
      </c>
      <c r="G109" s="18">
        <v>0</v>
      </c>
      <c r="H109" s="18">
        <v>0</v>
      </c>
      <c r="I109" s="18">
        <f t="shared" si="3"/>
        <v>1</v>
      </c>
      <c r="J109" s="19">
        <v>44626</v>
      </c>
      <c r="K109" s="18">
        <f t="shared" si="4"/>
        <v>39</v>
      </c>
      <c r="L109" s="11">
        <v>6670.2303349999993</v>
      </c>
      <c r="M109" s="18">
        <f t="shared" si="5"/>
        <v>2</v>
      </c>
      <c r="P109" s="10"/>
    </row>
    <row r="110" spans="1:16" x14ac:dyDescent="0.25">
      <c r="A110" s="3">
        <v>1658246</v>
      </c>
      <c r="B110" s="1">
        <v>44587</v>
      </c>
      <c r="C110" s="18">
        <v>1</v>
      </c>
      <c r="D110" s="18">
        <v>1</v>
      </c>
      <c r="E110" s="18">
        <v>0</v>
      </c>
      <c r="F110" s="18">
        <v>0</v>
      </c>
      <c r="G110" s="18">
        <v>0</v>
      </c>
      <c r="H110" s="18">
        <v>0</v>
      </c>
      <c r="I110" s="18">
        <f t="shared" si="3"/>
        <v>1</v>
      </c>
      <c r="J110" s="19">
        <v>44609</v>
      </c>
      <c r="K110" s="18">
        <f t="shared" si="4"/>
        <v>22</v>
      </c>
      <c r="L110" s="11">
        <v>6548.3201199999994</v>
      </c>
      <c r="M110" s="18">
        <f t="shared" si="5"/>
        <v>1</v>
      </c>
      <c r="P110" s="10"/>
    </row>
    <row r="111" spans="1:16" x14ac:dyDescent="0.25">
      <c r="A111" s="3">
        <v>2798156</v>
      </c>
      <c r="B111" s="1">
        <v>44587</v>
      </c>
      <c r="C111" s="18">
        <v>0</v>
      </c>
      <c r="D111" s="18">
        <v>0</v>
      </c>
      <c r="E111" s="18">
        <v>1</v>
      </c>
      <c r="F111" s="18">
        <v>0</v>
      </c>
      <c r="G111" s="18">
        <v>1</v>
      </c>
      <c r="H111" s="18">
        <v>0</v>
      </c>
      <c r="I111" s="18">
        <f t="shared" si="3"/>
        <v>0</v>
      </c>
      <c r="J111" s="20"/>
      <c r="K111" s="18" t="str">
        <f t="shared" si="4"/>
        <v/>
      </c>
      <c r="L111" s="11">
        <v>0</v>
      </c>
      <c r="M111" s="18" t="str">
        <f t="shared" si="5"/>
        <v/>
      </c>
      <c r="P111" s="10"/>
    </row>
    <row r="112" spans="1:16" x14ac:dyDescent="0.25">
      <c r="A112" s="3">
        <v>2290895</v>
      </c>
      <c r="B112" s="1">
        <v>44587</v>
      </c>
      <c r="C112" s="18">
        <v>0</v>
      </c>
      <c r="D112" s="18">
        <v>0</v>
      </c>
      <c r="E112" s="18">
        <v>1</v>
      </c>
      <c r="F112" s="18">
        <v>0</v>
      </c>
      <c r="G112" s="18">
        <v>1</v>
      </c>
      <c r="H112" s="18">
        <v>0</v>
      </c>
      <c r="I112" s="18">
        <f t="shared" si="3"/>
        <v>0</v>
      </c>
      <c r="J112" s="20"/>
      <c r="K112" s="18" t="str">
        <f t="shared" si="4"/>
        <v/>
      </c>
      <c r="L112" s="11">
        <v>0</v>
      </c>
      <c r="M112" s="18" t="str">
        <f t="shared" si="5"/>
        <v/>
      </c>
      <c r="P112" s="10"/>
    </row>
    <row r="113" spans="1:16" x14ac:dyDescent="0.25">
      <c r="A113" s="3">
        <v>2194385</v>
      </c>
      <c r="B113" s="1">
        <v>44588</v>
      </c>
      <c r="C113" s="18">
        <v>1</v>
      </c>
      <c r="D113" s="18">
        <v>1</v>
      </c>
      <c r="E113" s="18">
        <v>0</v>
      </c>
      <c r="F113" s="18">
        <v>0</v>
      </c>
      <c r="G113" s="18">
        <v>0</v>
      </c>
      <c r="H113" s="18">
        <v>0</v>
      </c>
      <c r="I113" s="18">
        <f t="shared" si="3"/>
        <v>1</v>
      </c>
      <c r="J113" s="19">
        <v>44606</v>
      </c>
      <c r="K113" s="18">
        <f t="shared" si="4"/>
        <v>18</v>
      </c>
      <c r="L113" s="11">
        <v>5172.4762649999993</v>
      </c>
      <c r="M113" s="18">
        <f t="shared" si="5"/>
        <v>1</v>
      </c>
      <c r="P113" s="10"/>
    </row>
    <row r="114" spans="1:16" x14ac:dyDescent="0.25">
      <c r="A114" s="3">
        <v>3203996</v>
      </c>
      <c r="B114" s="1">
        <v>44588</v>
      </c>
      <c r="C114" s="18">
        <v>1</v>
      </c>
      <c r="D114" s="18">
        <v>0</v>
      </c>
      <c r="E114" s="18">
        <v>1</v>
      </c>
      <c r="F114" s="18">
        <v>0</v>
      </c>
      <c r="G114" s="18">
        <v>1</v>
      </c>
      <c r="H114" s="18">
        <v>0</v>
      </c>
      <c r="I114" s="18">
        <f t="shared" si="3"/>
        <v>0</v>
      </c>
      <c r="J114" s="20"/>
      <c r="K114" s="18" t="str">
        <f t="shared" si="4"/>
        <v/>
      </c>
      <c r="L114" s="11">
        <v>0</v>
      </c>
      <c r="M114" s="18" t="str">
        <f t="shared" si="5"/>
        <v/>
      </c>
      <c r="P114" s="10"/>
    </row>
    <row r="115" spans="1:16" x14ac:dyDescent="0.25">
      <c r="A115" s="3">
        <v>1470941</v>
      </c>
      <c r="B115" s="1">
        <v>44588</v>
      </c>
      <c r="C115" s="18">
        <v>1</v>
      </c>
      <c r="D115" s="18">
        <v>0</v>
      </c>
      <c r="E115" s="18">
        <v>1</v>
      </c>
      <c r="F115" s="18">
        <v>0</v>
      </c>
      <c r="G115" s="18">
        <v>1</v>
      </c>
      <c r="H115" s="18">
        <v>0</v>
      </c>
      <c r="I115" s="18">
        <f t="shared" si="3"/>
        <v>0</v>
      </c>
      <c r="J115" s="20"/>
      <c r="K115" s="18" t="str">
        <f t="shared" si="4"/>
        <v/>
      </c>
      <c r="L115" s="11">
        <v>0</v>
      </c>
      <c r="M115" s="18" t="str">
        <f t="shared" si="5"/>
        <v/>
      </c>
      <c r="P115" s="10"/>
    </row>
    <row r="116" spans="1:16" x14ac:dyDescent="0.25">
      <c r="A116" s="3">
        <v>2690024</v>
      </c>
      <c r="B116" s="1">
        <v>44588</v>
      </c>
      <c r="C116" s="18">
        <v>1</v>
      </c>
      <c r="D116" s="18">
        <v>0</v>
      </c>
      <c r="E116" s="18">
        <v>1</v>
      </c>
      <c r="F116" s="18">
        <v>0</v>
      </c>
      <c r="G116" s="18">
        <v>1</v>
      </c>
      <c r="H116" s="18">
        <v>0</v>
      </c>
      <c r="I116" s="18">
        <f t="shared" si="3"/>
        <v>0</v>
      </c>
      <c r="J116" s="20"/>
      <c r="K116" s="18" t="str">
        <f t="shared" si="4"/>
        <v/>
      </c>
      <c r="L116" s="11">
        <v>0</v>
      </c>
      <c r="M116" s="18" t="str">
        <f t="shared" si="5"/>
        <v/>
      </c>
      <c r="P116" s="10"/>
    </row>
    <row r="117" spans="1:16" x14ac:dyDescent="0.25">
      <c r="A117" s="3">
        <v>1458239</v>
      </c>
      <c r="B117" s="1">
        <v>44588</v>
      </c>
      <c r="C117" s="18">
        <v>0</v>
      </c>
      <c r="D117" s="18">
        <v>0</v>
      </c>
      <c r="E117" s="18">
        <v>1</v>
      </c>
      <c r="F117" s="18">
        <v>0</v>
      </c>
      <c r="G117" s="18">
        <v>1</v>
      </c>
      <c r="H117" s="18">
        <v>0</v>
      </c>
      <c r="I117" s="18">
        <f t="shared" si="3"/>
        <v>0</v>
      </c>
      <c r="J117" s="20"/>
      <c r="K117" s="18" t="str">
        <f t="shared" si="4"/>
        <v/>
      </c>
      <c r="L117" s="11">
        <v>0</v>
      </c>
      <c r="M117" s="18" t="str">
        <f t="shared" si="5"/>
        <v/>
      </c>
      <c r="P117" s="10"/>
    </row>
    <row r="118" spans="1:16" x14ac:dyDescent="0.25">
      <c r="A118" s="3">
        <v>2088936</v>
      </c>
      <c r="B118" s="1">
        <v>44588</v>
      </c>
      <c r="C118" s="18">
        <v>0</v>
      </c>
      <c r="D118" s="18">
        <v>0</v>
      </c>
      <c r="E118" s="18">
        <v>1</v>
      </c>
      <c r="F118" s="18">
        <v>0</v>
      </c>
      <c r="G118" s="18">
        <v>1</v>
      </c>
      <c r="H118" s="18">
        <v>0</v>
      </c>
      <c r="I118" s="18">
        <f t="shared" si="3"/>
        <v>0</v>
      </c>
      <c r="J118" s="20"/>
      <c r="K118" s="18" t="str">
        <f t="shared" si="4"/>
        <v/>
      </c>
      <c r="L118" s="11">
        <v>0</v>
      </c>
      <c r="M118" s="18" t="str">
        <f t="shared" si="5"/>
        <v/>
      </c>
      <c r="P118" s="10"/>
    </row>
    <row r="119" spans="1:16" x14ac:dyDescent="0.25">
      <c r="A119" s="3">
        <v>1900426</v>
      </c>
      <c r="B119" s="1">
        <v>44589</v>
      </c>
      <c r="C119" s="18">
        <v>1</v>
      </c>
      <c r="D119" s="18">
        <v>0</v>
      </c>
      <c r="E119" s="18">
        <v>1</v>
      </c>
      <c r="F119" s="18">
        <v>1</v>
      </c>
      <c r="G119" s="18">
        <v>0</v>
      </c>
      <c r="H119" s="18">
        <v>0</v>
      </c>
      <c r="I119" s="18">
        <f t="shared" si="3"/>
        <v>1</v>
      </c>
      <c r="J119" s="19">
        <v>44639</v>
      </c>
      <c r="K119" s="18">
        <f t="shared" si="4"/>
        <v>50</v>
      </c>
      <c r="L119" s="11">
        <v>5189.8920099999996</v>
      </c>
      <c r="M119" s="18">
        <f t="shared" si="5"/>
        <v>2</v>
      </c>
      <c r="P119" s="10"/>
    </row>
    <row r="120" spans="1:16" x14ac:dyDescent="0.25">
      <c r="A120" s="3">
        <v>2849504</v>
      </c>
      <c r="B120" s="1">
        <v>44589</v>
      </c>
      <c r="C120" s="18">
        <v>1</v>
      </c>
      <c r="D120" s="18">
        <v>1</v>
      </c>
      <c r="E120" s="18">
        <v>0</v>
      </c>
      <c r="F120" s="18">
        <v>0</v>
      </c>
      <c r="G120" s="18">
        <v>0</v>
      </c>
      <c r="H120" s="18">
        <v>0</v>
      </c>
      <c r="I120" s="18">
        <f t="shared" si="3"/>
        <v>1</v>
      </c>
      <c r="J120" s="19">
        <v>44602</v>
      </c>
      <c r="K120" s="18">
        <f t="shared" si="4"/>
        <v>13</v>
      </c>
      <c r="L120" s="11">
        <v>5137.6447749999998</v>
      </c>
      <c r="M120" s="18">
        <f t="shared" si="5"/>
        <v>1</v>
      </c>
      <c r="P120" s="10"/>
    </row>
    <row r="121" spans="1:16" x14ac:dyDescent="0.25">
      <c r="A121" s="3">
        <v>1705390</v>
      </c>
      <c r="B121" s="1">
        <v>44589</v>
      </c>
      <c r="C121" s="18">
        <v>1</v>
      </c>
      <c r="D121" s="18">
        <v>0</v>
      </c>
      <c r="E121" s="18">
        <v>1</v>
      </c>
      <c r="F121" s="18">
        <v>1</v>
      </c>
      <c r="G121" s="18">
        <v>0</v>
      </c>
      <c r="H121" s="18">
        <v>0</v>
      </c>
      <c r="I121" s="18">
        <f t="shared" si="3"/>
        <v>1</v>
      </c>
      <c r="J121" s="19">
        <v>44642</v>
      </c>
      <c r="K121" s="18">
        <f t="shared" si="4"/>
        <v>53</v>
      </c>
      <c r="L121" s="11">
        <v>4806.7456199999997</v>
      </c>
      <c r="M121" s="18">
        <f t="shared" si="5"/>
        <v>2</v>
      </c>
      <c r="P121" s="10"/>
    </row>
    <row r="122" spans="1:16" x14ac:dyDescent="0.25">
      <c r="A122" s="3">
        <v>1475967</v>
      </c>
      <c r="B122" s="1">
        <v>44589</v>
      </c>
      <c r="C122" s="18">
        <v>1</v>
      </c>
      <c r="D122" s="18">
        <v>0</v>
      </c>
      <c r="E122" s="18">
        <v>1</v>
      </c>
      <c r="F122" s="18">
        <v>0</v>
      </c>
      <c r="G122" s="18">
        <v>1</v>
      </c>
      <c r="H122" s="18">
        <v>0</v>
      </c>
      <c r="I122" s="18">
        <f t="shared" si="3"/>
        <v>0</v>
      </c>
      <c r="J122" s="20"/>
      <c r="K122" s="18" t="str">
        <f t="shared" si="4"/>
        <v/>
      </c>
      <c r="L122" s="11">
        <v>0</v>
      </c>
      <c r="M122" s="18" t="str">
        <f t="shared" si="5"/>
        <v/>
      </c>
      <c r="P122" s="10"/>
    </row>
    <row r="123" spans="1:16" x14ac:dyDescent="0.25">
      <c r="A123" s="3">
        <v>2500415</v>
      </c>
      <c r="B123" s="1">
        <v>44589</v>
      </c>
      <c r="C123" s="18">
        <v>0</v>
      </c>
      <c r="D123" s="18">
        <v>0</v>
      </c>
      <c r="E123" s="18">
        <v>1</v>
      </c>
      <c r="F123" s="18">
        <v>0</v>
      </c>
      <c r="G123" s="18">
        <v>1</v>
      </c>
      <c r="H123" s="18">
        <v>0</v>
      </c>
      <c r="I123" s="18">
        <f t="shared" si="3"/>
        <v>0</v>
      </c>
      <c r="J123" s="20"/>
      <c r="K123" s="18" t="str">
        <f t="shared" si="4"/>
        <v/>
      </c>
      <c r="L123" s="11">
        <v>0</v>
      </c>
      <c r="M123" s="18" t="str">
        <f t="shared" si="5"/>
        <v/>
      </c>
      <c r="P123" s="10"/>
    </row>
    <row r="124" spans="1:16" x14ac:dyDescent="0.25">
      <c r="A124" s="3">
        <v>2656192</v>
      </c>
      <c r="B124" s="1">
        <v>44589</v>
      </c>
      <c r="C124" s="18">
        <v>0</v>
      </c>
      <c r="D124" s="18">
        <v>0</v>
      </c>
      <c r="E124" s="18">
        <v>1</v>
      </c>
      <c r="F124" s="18">
        <v>0</v>
      </c>
      <c r="G124" s="18">
        <v>1</v>
      </c>
      <c r="H124" s="18">
        <v>0</v>
      </c>
      <c r="I124" s="18">
        <f t="shared" si="3"/>
        <v>0</v>
      </c>
      <c r="J124" s="20"/>
      <c r="K124" s="18" t="str">
        <f t="shared" si="4"/>
        <v/>
      </c>
      <c r="L124" s="11">
        <v>0</v>
      </c>
      <c r="M124" s="18" t="str">
        <f t="shared" si="5"/>
        <v/>
      </c>
      <c r="P124" s="10"/>
    </row>
    <row r="125" spans="1:16" x14ac:dyDescent="0.25">
      <c r="A125" s="3">
        <v>1442312</v>
      </c>
      <c r="B125" s="1">
        <v>44589</v>
      </c>
      <c r="C125" s="18">
        <v>0</v>
      </c>
      <c r="D125" s="18">
        <v>0</v>
      </c>
      <c r="E125" s="18">
        <v>1</v>
      </c>
      <c r="F125" s="18">
        <v>0</v>
      </c>
      <c r="G125" s="18">
        <v>1</v>
      </c>
      <c r="H125" s="18">
        <v>0</v>
      </c>
      <c r="I125" s="18">
        <f t="shared" si="3"/>
        <v>0</v>
      </c>
      <c r="J125" s="20"/>
      <c r="K125" s="18" t="str">
        <f t="shared" si="4"/>
        <v/>
      </c>
      <c r="L125" s="11">
        <v>0</v>
      </c>
      <c r="M125" s="18" t="str">
        <f t="shared" si="5"/>
        <v/>
      </c>
      <c r="P125" s="10"/>
    </row>
    <row r="126" spans="1:16" x14ac:dyDescent="0.25">
      <c r="A126" s="3">
        <v>2716364</v>
      </c>
      <c r="B126" s="1">
        <v>44590</v>
      </c>
      <c r="C126" s="18">
        <v>1</v>
      </c>
      <c r="D126" s="18">
        <v>1</v>
      </c>
      <c r="E126" s="18">
        <v>0</v>
      </c>
      <c r="F126" s="18">
        <v>0</v>
      </c>
      <c r="G126" s="18">
        <v>0</v>
      </c>
      <c r="H126" s="18">
        <v>0</v>
      </c>
      <c r="I126" s="18">
        <f t="shared" si="3"/>
        <v>1</v>
      </c>
      <c r="J126" s="19">
        <v>44595</v>
      </c>
      <c r="K126" s="18">
        <f t="shared" si="4"/>
        <v>5</v>
      </c>
      <c r="L126" s="11">
        <v>5172.4762649999993</v>
      </c>
      <c r="M126" s="18">
        <f t="shared" si="5"/>
        <v>1</v>
      </c>
      <c r="P126" s="10"/>
    </row>
    <row r="127" spans="1:16" x14ac:dyDescent="0.25">
      <c r="A127" s="3">
        <v>2748936</v>
      </c>
      <c r="B127" s="1">
        <v>44590</v>
      </c>
      <c r="C127" s="18">
        <v>1</v>
      </c>
      <c r="D127" s="18">
        <v>0</v>
      </c>
      <c r="E127" s="18">
        <v>1</v>
      </c>
      <c r="F127" s="18">
        <v>0</v>
      </c>
      <c r="G127" s="18">
        <v>1</v>
      </c>
      <c r="H127" s="18">
        <v>1</v>
      </c>
      <c r="I127" s="18">
        <f t="shared" si="3"/>
        <v>1</v>
      </c>
      <c r="J127" s="19">
        <v>44654</v>
      </c>
      <c r="K127" s="18">
        <f t="shared" si="4"/>
        <v>64</v>
      </c>
      <c r="L127" s="11">
        <v>5067.9817949999997</v>
      </c>
      <c r="M127" s="18">
        <f t="shared" si="5"/>
        <v>3</v>
      </c>
      <c r="P127" s="10"/>
    </row>
    <row r="128" spans="1:16" x14ac:dyDescent="0.25">
      <c r="A128" s="3">
        <v>1780674</v>
      </c>
      <c r="B128" s="1">
        <v>44590</v>
      </c>
      <c r="C128" s="18">
        <v>1</v>
      </c>
      <c r="D128" s="18">
        <v>0</v>
      </c>
      <c r="E128" s="18">
        <v>1</v>
      </c>
      <c r="F128" s="18">
        <v>0</v>
      </c>
      <c r="G128" s="18">
        <v>1</v>
      </c>
      <c r="H128" s="18">
        <v>0</v>
      </c>
      <c r="I128" s="18">
        <f t="shared" si="3"/>
        <v>0</v>
      </c>
      <c r="J128" s="20"/>
      <c r="K128" s="18" t="str">
        <f t="shared" si="4"/>
        <v/>
      </c>
      <c r="L128" s="11">
        <v>0</v>
      </c>
      <c r="M128" s="18" t="str">
        <f t="shared" si="5"/>
        <v/>
      </c>
      <c r="P128" s="10"/>
    </row>
    <row r="129" spans="1:16" x14ac:dyDescent="0.25">
      <c r="A129" s="3">
        <v>1451282</v>
      </c>
      <c r="B129" s="1">
        <v>44590</v>
      </c>
      <c r="C129" s="18">
        <v>0</v>
      </c>
      <c r="D129" s="18">
        <v>0</v>
      </c>
      <c r="E129" s="18">
        <v>1</v>
      </c>
      <c r="F129" s="18">
        <v>0</v>
      </c>
      <c r="G129" s="18">
        <v>1</v>
      </c>
      <c r="H129" s="18">
        <v>0</v>
      </c>
      <c r="I129" s="18">
        <f t="shared" si="3"/>
        <v>0</v>
      </c>
      <c r="J129" s="20"/>
      <c r="K129" s="18" t="str">
        <f t="shared" si="4"/>
        <v/>
      </c>
      <c r="L129" s="11">
        <v>0</v>
      </c>
      <c r="M129" s="18" t="str">
        <f t="shared" si="5"/>
        <v/>
      </c>
      <c r="P129" s="10"/>
    </row>
    <row r="130" spans="1:16" x14ac:dyDescent="0.25">
      <c r="A130" s="3">
        <v>1899424</v>
      </c>
      <c r="B130" s="1">
        <v>44591</v>
      </c>
      <c r="C130" s="18">
        <v>1</v>
      </c>
      <c r="D130" s="18">
        <v>1</v>
      </c>
      <c r="E130" s="18">
        <v>0</v>
      </c>
      <c r="F130" s="18">
        <v>0</v>
      </c>
      <c r="G130" s="18">
        <v>0</v>
      </c>
      <c r="H130" s="18">
        <v>0</v>
      </c>
      <c r="I130" s="18">
        <f t="shared" ref="I130:I193" si="6">IF(L130&gt;0,1,0)</f>
        <v>1</v>
      </c>
      <c r="J130" s="19">
        <v>44606</v>
      </c>
      <c r="K130" s="18">
        <f t="shared" ref="K130:K193" si="7">IF(J130="","",J130-B130)</f>
        <v>15</v>
      </c>
      <c r="L130" s="11">
        <v>5782.0273399999996</v>
      </c>
      <c r="M130" s="18">
        <f t="shared" ref="M130:M193" si="8">IF(D130=1,1,IF(F130=1,2,IF(H130=1,3,"")))</f>
        <v>1</v>
      </c>
      <c r="P130" s="10"/>
    </row>
    <row r="131" spans="1:16" x14ac:dyDescent="0.25">
      <c r="A131" s="3">
        <v>1468566</v>
      </c>
      <c r="B131" s="1">
        <v>44591</v>
      </c>
      <c r="C131" s="18">
        <v>1</v>
      </c>
      <c r="D131" s="18">
        <v>1</v>
      </c>
      <c r="E131" s="18">
        <v>0</v>
      </c>
      <c r="F131" s="18">
        <v>0</v>
      </c>
      <c r="G131" s="18">
        <v>0</v>
      </c>
      <c r="H131" s="18">
        <v>0</v>
      </c>
      <c r="I131" s="18">
        <f t="shared" si="6"/>
        <v>1</v>
      </c>
      <c r="J131" s="19">
        <v>44595</v>
      </c>
      <c r="K131" s="18">
        <f t="shared" si="7"/>
        <v>4</v>
      </c>
      <c r="L131" s="11">
        <v>4719.6668949999994</v>
      </c>
      <c r="M131" s="18">
        <f t="shared" si="8"/>
        <v>1</v>
      </c>
      <c r="P131" s="10"/>
    </row>
    <row r="132" spans="1:16" x14ac:dyDescent="0.25">
      <c r="A132" s="3">
        <v>2827188</v>
      </c>
      <c r="B132" s="1">
        <v>44591</v>
      </c>
      <c r="C132" s="18">
        <v>1</v>
      </c>
      <c r="D132" s="18">
        <v>0</v>
      </c>
      <c r="E132" s="18">
        <v>1</v>
      </c>
      <c r="F132" s="18">
        <v>0</v>
      </c>
      <c r="G132" s="18">
        <v>1</v>
      </c>
      <c r="H132" s="18">
        <v>0</v>
      </c>
      <c r="I132" s="18">
        <f t="shared" si="6"/>
        <v>0</v>
      </c>
      <c r="J132" s="20"/>
      <c r="K132" s="18" t="str">
        <f t="shared" si="7"/>
        <v/>
      </c>
      <c r="L132" s="11">
        <v>0</v>
      </c>
      <c r="M132" s="18" t="str">
        <f t="shared" si="8"/>
        <v/>
      </c>
      <c r="P132" s="10"/>
    </row>
    <row r="133" spans="1:16" x14ac:dyDescent="0.25">
      <c r="A133" s="3">
        <v>3055642</v>
      </c>
      <c r="B133" s="1">
        <v>44591</v>
      </c>
      <c r="C133" s="18">
        <v>1</v>
      </c>
      <c r="D133" s="18">
        <v>0</v>
      </c>
      <c r="E133" s="18">
        <v>1</v>
      </c>
      <c r="F133" s="18">
        <v>0</v>
      </c>
      <c r="G133" s="18">
        <v>1</v>
      </c>
      <c r="H133" s="18">
        <v>0</v>
      </c>
      <c r="I133" s="18">
        <f t="shared" si="6"/>
        <v>0</v>
      </c>
      <c r="J133" s="20"/>
      <c r="K133" s="18" t="str">
        <f t="shared" si="7"/>
        <v/>
      </c>
      <c r="L133" s="11">
        <v>0</v>
      </c>
      <c r="M133" s="18" t="str">
        <f t="shared" si="8"/>
        <v/>
      </c>
      <c r="P133" s="10"/>
    </row>
    <row r="134" spans="1:16" x14ac:dyDescent="0.25">
      <c r="A134" s="3">
        <v>1783219</v>
      </c>
      <c r="B134" s="1">
        <v>44591</v>
      </c>
      <c r="C134" s="18">
        <v>0</v>
      </c>
      <c r="D134" s="18">
        <v>0</v>
      </c>
      <c r="E134" s="18">
        <v>1</v>
      </c>
      <c r="F134" s="18">
        <v>0</v>
      </c>
      <c r="G134" s="18">
        <v>1</v>
      </c>
      <c r="H134" s="18">
        <v>0</v>
      </c>
      <c r="I134" s="18">
        <f t="shared" si="6"/>
        <v>0</v>
      </c>
      <c r="J134" s="20"/>
      <c r="K134" s="18" t="str">
        <f t="shared" si="7"/>
        <v/>
      </c>
      <c r="L134" s="11">
        <v>0</v>
      </c>
      <c r="M134" s="18" t="str">
        <f t="shared" si="8"/>
        <v/>
      </c>
      <c r="P134" s="10"/>
    </row>
    <row r="135" spans="1:16" x14ac:dyDescent="0.25">
      <c r="A135" s="3">
        <v>1886015</v>
      </c>
      <c r="B135" s="1">
        <v>44591</v>
      </c>
      <c r="C135" s="18">
        <v>0</v>
      </c>
      <c r="D135" s="18">
        <v>0</v>
      </c>
      <c r="E135" s="18">
        <v>1</v>
      </c>
      <c r="F135" s="18">
        <v>0</v>
      </c>
      <c r="G135" s="18">
        <v>1</v>
      </c>
      <c r="H135" s="18">
        <v>0</v>
      </c>
      <c r="I135" s="18">
        <f t="shared" si="6"/>
        <v>0</v>
      </c>
      <c r="J135" s="20"/>
      <c r="K135" s="18" t="str">
        <f t="shared" si="7"/>
        <v/>
      </c>
      <c r="L135" s="11">
        <v>0</v>
      </c>
      <c r="M135" s="18" t="str">
        <f t="shared" si="8"/>
        <v/>
      </c>
      <c r="P135" s="10"/>
    </row>
    <row r="136" spans="1:16" x14ac:dyDescent="0.25">
      <c r="A136" s="3">
        <v>1742039</v>
      </c>
      <c r="B136" s="1">
        <v>44591</v>
      </c>
      <c r="C136" s="18">
        <v>0</v>
      </c>
      <c r="D136" s="18">
        <v>0</v>
      </c>
      <c r="E136" s="18">
        <v>1</v>
      </c>
      <c r="F136" s="18">
        <v>0</v>
      </c>
      <c r="G136" s="18">
        <v>1</v>
      </c>
      <c r="H136" s="18">
        <v>0</v>
      </c>
      <c r="I136" s="18">
        <f t="shared" si="6"/>
        <v>0</v>
      </c>
      <c r="J136" s="20"/>
      <c r="K136" s="18" t="str">
        <f t="shared" si="7"/>
        <v/>
      </c>
      <c r="L136" s="11">
        <v>0</v>
      </c>
      <c r="M136" s="18" t="str">
        <f t="shared" si="8"/>
        <v/>
      </c>
      <c r="P136" s="10"/>
    </row>
    <row r="137" spans="1:16" x14ac:dyDescent="0.25">
      <c r="A137" s="3">
        <v>1824320</v>
      </c>
      <c r="B137" s="1">
        <v>44591</v>
      </c>
      <c r="C137" s="18">
        <v>0</v>
      </c>
      <c r="D137" s="18">
        <v>0</v>
      </c>
      <c r="E137" s="18">
        <v>1</v>
      </c>
      <c r="F137" s="18">
        <v>0</v>
      </c>
      <c r="G137" s="18">
        <v>1</v>
      </c>
      <c r="H137" s="18">
        <v>0</v>
      </c>
      <c r="I137" s="18">
        <f t="shared" si="6"/>
        <v>0</v>
      </c>
      <c r="J137" s="20"/>
      <c r="K137" s="18" t="str">
        <f t="shared" si="7"/>
        <v/>
      </c>
      <c r="L137" s="11">
        <v>0</v>
      </c>
      <c r="M137" s="18" t="str">
        <f t="shared" si="8"/>
        <v/>
      </c>
      <c r="P137" s="10"/>
    </row>
    <row r="138" spans="1:16" x14ac:dyDescent="0.25">
      <c r="A138" s="3">
        <v>2865829</v>
      </c>
      <c r="B138" s="1">
        <v>44593</v>
      </c>
      <c r="C138" s="18">
        <v>1</v>
      </c>
      <c r="D138" s="18">
        <v>0</v>
      </c>
      <c r="E138" s="18">
        <v>1</v>
      </c>
      <c r="F138" s="18">
        <v>1</v>
      </c>
      <c r="G138" s="18">
        <v>0</v>
      </c>
      <c r="H138" s="18">
        <v>0</v>
      </c>
      <c r="I138" s="18">
        <f t="shared" si="6"/>
        <v>1</v>
      </c>
      <c r="J138" s="19">
        <v>44644</v>
      </c>
      <c r="K138" s="18">
        <f t="shared" si="7"/>
        <v>51</v>
      </c>
      <c r="L138" s="11">
        <v>6826.9720399999997</v>
      </c>
      <c r="M138" s="18">
        <f t="shared" si="8"/>
        <v>2</v>
      </c>
      <c r="P138" s="10"/>
    </row>
    <row r="139" spans="1:16" x14ac:dyDescent="0.25">
      <c r="A139" s="3">
        <v>1886961</v>
      </c>
      <c r="B139" s="1">
        <v>44593</v>
      </c>
      <c r="C139" s="18">
        <v>1</v>
      </c>
      <c r="D139" s="18">
        <v>1</v>
      </c>
      <c r="E139" s="18">
        <v>0</v>
      </c>
      <c r="F139" s="18">
        <v>0</v>
      </c>
      <c r="G139" s="18">
        <v>0</v>
      </c>
      <c r="H139" s="18">
        <v>0</v>
      </c>
      <c r="I139" s="18">
        <f t="shared" si="6"/>
        <v>1</v>
      </c>
      <c r="J139" s="19">
        <v>44611</v>
      </c>
      <c r="K139" s="18">
        <f t="shared" si="7"/>
        <v>18</v>
      </c>
      <c r="L139" s="11">
        <v>6617.9830999999995</v>
      </c>
      <c r="M139" s="18">
        <f t="shared" si="8"/>
        <v>1</v>
      </c>
      <c r="P139" s="10"/>
    </row>
    <row r="140" spans="1:16" x14ac:dyDescent="0.25">
      <c r="A140" s="3">
        <v>2522963</v>
      </c>
      <c r="B140" s="1">
        <v>44593</v>
      </c>
      <c r="C140" s="18">
        <v>1</v>
      </c>
      <c r="D140" s="18">
        <v>1</v>
      </c>
      <c r="E140" s="18">
        <v>0</v>
      </c>
      <c r="F140" s="18">
        <v>0</v>
      </c>
      <c r="G140" s="18">
        <v>0</v>
      </c>
      <c r="H140" s="18">
        <v>0</v>
      </c>
      <c r="I140" s="18">
        <f t="shared" si="6"/>
        <v>1</v>
      </c>
      <c r="J140" s="19">
        <v>44605</v>
      </c>
      <c r="K140" s="18">
        <f t="shared" si="7"/>
        <v>12</v>
      </c>
      <c r="L140" s="11">
        <v>6025.8477699999994</v>
      </c>
      <c r="M140" s="18">
        <f t="shared" si="8"/>
        <v>1</v>
      </c>
      <c r="P140" s="10"/>
    </row>
    <row r="141" spans="1:16" x14ac:dyDescent="0.25">
      <c r="A141" s="3">
        <v>1671308</v>
      </c>
      <c r="B141" s="1">
        <v>44593</v>
      </c>
      <c r="C141" s="18">
        <v>1</v>
      </c>
      <c r="D141" s="18">
        <v>0</v>
      </c>
      <c r="E141" s="18">
        <v>1</v>
      </c>
      <c r="F141" s="18">
        <v>0</v>
      </c>
      <c r="G141" s="18">
        <v>1</v>
      </c>
      <c r="H141" s="18">
        <v>0</v>
      </c>
      <c r="I141" s="18">
        <f t="shared" si="6"/>
        <v>0</v>
      </c>
      <c r="J141" s="20"/>
      <c r="K141" s="18" t="str">
        <f t="shared" si="7"/>
        <v/>
      </c>
      <c r="L141" s="11">
        <v>0</v>
      </c>
      <c r="M141" s="18" t="str">
        <f t="shared" si="8"/>
        <v/>
      </c>
      <c r="P141" s="10"/>
    </row>
    <row r="142" spans="1:16" x14ac:dyDescent="0.25">
      <c r="A142" s="3">
        <v>3188910</v>
      </c>
      <c r="B142" s="1">
        <v>44593</v>
      </c>
      <c r="C142" s="18">
        <v>0</v>
      </c>
      <c r="D142" s="18">
        <v>0</v>
      </c>
      <c r="E142" s="18">
        <v>1</v>
      </c>
      <c r="F142" s="18">
        <v>0</v>
      </c>
      <c r="G142" s="18">
        <v>1</v>
      </c>
      <c r="H142" s="18">
        <v>0</v>
      </c>
      <c r="I142" s="18">
        <f t="shared" si="6"/>
        <v>0</v>
      </c>
      <c r="J142" s="20"/>
      <c r="K142" s="18" t="str">
        <f t="shared" si="7"/>
        <v/>
      </c>
      <c r="L142" s="11">
        <v>0</v>
      </c>
      <c r="M142" s="18" t="str">
        <f t="shared" si="8"/>
        <v/>
      </c>
      <c r="P142" s="10"/>
    </row>
    <row r="143" spans="1:16" x14ac:dyDescent="0.25">
      <c r="A143" s="3">
        <v>1840841</v>
      </c>
      <c r="B143" s="1">
        <v>44593</v>
      </c>
      <c r="C143" s="18">
        <v>0</v>
      </c>
      <c r="D143" s="18">
        <v>0</v>
      </c>
      <c r="E143" s="18">
        <v>1</v>
      </c>
      <c r="F143" s="18">
        <v>0</v>
      </c>
      <c r="G143" s="18">
        <v>1</v>
      </c>
      <c r="H143" s="18">
        <v>0</v>
      </c>
      <c r="I143" s="18">
        <f t="shared" si="6"/>
        <v>0</v>
      </c>
      <c r="J143" s="20"/>
      <c r="K143" s="18" t="str">
        <f t="shared" si="7"/>
        <v/>
      </c>
      <c r="L143" s="11">
        <v>0</v>
      </c>
      <c r="M143" s="18" t="str">
        <f t="shared" si="8"/>
        <v/>
      </c>
      <c r="P143" s="10"/>
    </row>
    <row r="144" spans="1:16" x14ac:dyDescent="0.25">
      <c r="A144" s="3">
        <v>3185653</v>
      </c>
      <c r="B144" s="1">
        <v>44594</v>
      </c>
      <c r="C144" s="18">
        <v>0</v>
      </c>
      <c r="D144" s="18">
        <v>0</v>
      </c>
      <c r="E144" s="18">
        <v>1</v>
      </c>
      <c r="F144" s="18">
        <v>0</v>
      </c>
      <c r="G144" s="18">
        <v>1</v>
      </c>
      <c r="H144" s="18">
        <v>0</v>
      </c>
      <c r="I144" s="18">
        <f t="shared" si="6"/>
        <v>0</v>
      </c>
      <c r="J144" s="20"/>
      <c r="K144" s="18" t="str">
        <f t="shared" si="7"/>
        <v/>
      </c>
      <c r="L144" s="11">
        <v>0</v>
      </c>
      <c r="M144" s="18" t="str">
        <f t="shared" si="8"/>
        <v/>
      </c>
      <c r="P144" s="10"/>
    </row>
    <row r="145" spans="1:16" x14ac:dyDescent="0.25">
      <c r="A145" s="3">
        <v>1625980</v>
      </c>
      <c r="B145" s="1">
        <v>44594</v>
      </c>
      <c r="C145" s="18">
        <v>0</v>
      </c>
      <c r="D145" s="18">
        <v>0</v>
      </c>
      <c r="E145" s="18">
        <v>1</v>
      </c>
      <c r="F145" s="18">
        <v>0</v>
      </c>
      <c r="G145" s="18">
        <v>1</v>
      </c>
      <c r="H145" s="18">
        <v>0</v>
      </c>
      <c r="I145" s="18">
        <f t="shared" si="6"/>
        <v>0</v>
      </c>
      <c r="J145" s="20"/>
      <c r="K145" s="18" t="str">
        <f t="shared" si="7"/>
        <v/>
      </c>
      <c r="L145" s="11">
        <v>0</v>
      </c>
      <c r="M145" s="18" t="str">
        <f t="shared" si="8"/>
        <v/>
      </c>
      <c r="P145" s="10"/>
    </row>
    <row r="146" spans="1:16" x14ac:dyDescent="0.25">
      <c r="A146" s="3">
        <v>2084591</v>
      </c>
      <c r="B146" s="1">
        <v>44594</v>
      </c>
      <c r="C146" s="18">
        <v>0</v>
      </c>
      <c r="D146" s="18">
        <v>0</v>
      </c>
      <c r="E146" s="18">
        <v>1</v>
      </c>
      <c r="F146" s="18">
        <v>0</v>
      </c>
      <c r="G146" s="18">
        <v>1</v>
      </c>
      <c r="H146" s="18">
        <v>0</v>
      </c>
      <c r="I146" s="18">
        <f t="shared" si="6"/>
        <v>0</v>
      </c>
      <c r="J146" s="20"/>
      <c r="K146" s="18" t="str">
        <f t="shared" si="7"/>
        <v/>
      </c>
      <c r="L146" s="11">
        <v>0</v>
      </c>
      <c r="M146" s="18" t="str">
        <f t="shared" si="8"/>
        <v/>
      </c>
      <c r="P146" s="10"/>
    </row>
    <row r="147" spans="1:16" x14ac:dyDescent="0.25">
      <c r="A147" s="3">
        <v>3044683</v>
      </c>
      <c r="B147" s="1">
        <v>44594</v>
      </c>
      <c r="C147" s="18">
        <v>0</v>
      </c>
      <c r="D147" s="18">
        <v>0</v>
      </c>
      <c r="E147" s="18">
        <v>1</v>
      </c>
      <c r="F147" s="18">
        <v>0</v>
      </c>
      <c r="G147" s="18">
        <v>1</v>
      </c>
      <c r="H147" s="18">
        <v>0</v>
      </c>
      <c r="I147" s="18">
        <f t="shared" si="6"/>
        <v>0</v>
      </c>
      <c r="J147" s="20"/>
      <c r="K147" s="18" t="str">
        <f t="shared" si="7"/>
        <v/>
      </c>
      <c r="L147" s="11">
        <v>0</v>
      </c>
      <c r="M147" s="18" t="str">
        <f t="shared" si="8"/>
        <v/>
      </c>
      <c r="P147" s="10"/>
    </row>
    <row r="148" spans="1:16" x14ac:dyDescent="0.25">
      <c r="A148" s="3">
        <v>1645887</v>
      </c>
      <c r="B148" s="1">
        <v>44595</v>
      </c>
      <c r="C148" s="18">
        <v>1</v>
      </c>
      <c r="D148" s="18">
        <v>0</v>
      </c>
      <c r="E148" s="18">
        <v>1</v>
      </c>
      <c r="F148" s="18">
        <v>1</v>
      </c>
      <c r="G148" s="18">
        <v>0</v>
      </c>
      <c r="H148" s="18">
        <v>0</v>
      </c>
      <c r="I148" s="18">
        <f t="shared" si="6"/>
        <v>1</v>
      </c>
      <c r="J148" s="19">
        <v>44647</v>
      </c>
      <c r="K148" s="18">
        <f t="shared" si="7"/>
        <v>52</v>
      </c>
      <c r="L148" s="11">
        <v>6130.342239999999</v>
      </c>
      <c r="M148" s="18">
        <f t="shared" si="8"/>
        <v>2</v>
      </c>
      <c r="P148" s="10"/>
    </row>
    <row r="149" spans="1:16" x14ac:dyDescent="0.25">
      <c r="A149" s="3">
        <v>2823277</v>
      </c>
      <c r="B149" s="1">
        <v>44595</v>
      </c>
      <c r="C149" s="18">
        <v>1</v>
      </c>
      <c r="D149" s="18">
        <v>0</v>
      </c>
      <c r="E149" s="18">
        <v>1</v>
      </c>
      <c r="F149" s="18">
        <v>0</v>
      </c>
      <c r="G149" s="18">
        <v>1</v>
      </c>
      <c r="H149" s="18">
        <v>1</v>
      </c>
      <c r="I149" s="18">
        <f t="shared" si="6"/>
        <v>1</v>
      </c>
      <c r="J149" s="19">
        <v>44659</v>
      </c>
      <c r="K149" s="18">
        <f t="shared" si="7"/>
        <v>64</v>
      </c>
      <c r="L149" s="11">
        <v>5834.2745749999995</v>
      </c>
      <c r="M149" s="18">
        <f t="shared" si="8"/>
        <v>3</v>
      </c>
      <c r="P149" s="10"/>
    </row>
    <row r="150" spans="1:16" x14ac:dyDescent="0.25">
      <c r="A150" s="3">
        <v>1655465</v>
      </c>
      <c r="B150" s="1">
        <v>44595</v>
      </c>
      <c r="C150" s="18">
        <v>1</v>
      </c>
      <c r="D150" s="18">
        <v>0</v>
      </c>
      <c r="E150" s="18">
        <v>1</v>
      </c>
      <c r="F150" s="18">
        <v>1</v>
      </c>
      <c r="G150" s="18">
        <v>0</v>
      </c>
      <c r="H150" s="18">
        <v>0</v>
      </c>
      <c r="I150" s="18">
        <f t="shared" si="6"/>
        <v>1</v>
      </c>
      <c r="J150" s="19">
        <v>44627</v>
      </c>
      <c r="K150" s="18">
        <f t="shared" si="7"/>
        <v>32</v>
      </c>
      <c r="L150" s="11">
        <v>2769.1034549999999</v>
      </c>
      <c r="M150" s="18">
        <f t="shared" si="8"/>
        <v>2</v>
      </c>
      <c r="P150" s="10"/>
    </row>
    <row r="151" spans="1:16" x14ac:dyDescent="0.25">
      <c r="A151" s="3">
        <v>2286022</v>
      </c>
      <c r="B151" s="1">
        <v>44595</v>
      </c>
      <c r="C151" s="18">
        <v>1</v>
      </c>
      <c r="D151" s="18">
        <v>0</v>
      </c>
      <c r="E151" s="18">
        <v>1</v>
      </c>
      <c r="F151" s="18">
        <v>0</v>
      </c>
      <c r="G151" s="18">
        <v>1</v>
      </c>
      <c r="H151" s="18">
        <v>0</v>
      </c>
      <c r="I151" s="18">
        <f t="shared" si="6"/>
        <v>0</v>
      </c>
      <c r="J151" s="20"/>
      <c r="K151" s="18" t="str">
        <f t="shared" si="7"/>
        <v/>
      </c>
      <c r="L151" s="11">
        <v>0</v>
      </c>
      <c r="M151" s="18" t="str">
        <f t="shared" si="8"/>
        <v/>
      </c>
      <c r="P151" s="10"/>
    </row>
    <row r="152" spans="1:16" x14ac:dyDescent="0.25">
      <c r="A152" s="3">
        <v>3163253</v>
      </c>
      <c r="B152" s="1">
        <v>44595</v>
      </c>
      <c r="C152" s="18">
        <v>1</v>
      </c>
      <c r="D152" s="18">
        <v>0</v>
      </c>
      <c r="E152" s="18">
        <v>1</v>
      </c>
      <c r="F152" s="18">
        <v>0</v>
      </c>
      <c r="G152" s="18">
        <v>1</v>
      </c>
      <c r="H152" s="18">
        <v>0</v>
      </c>
      <c r="I152" s="18">
        <f t="shared" si="6"/>
        <v>0</v>
      </c>
      <c r="J152" s="20"/>
      <c r="K152" s="18" t="str">
        <f t="shared" si="7"/>
        <v/>
      </c>
      <c r="L152" s="11">
        <v>0</v>
      </c>
      <c r="M152" s="18" t="str">
        <f t="shared" si="8"/>
        <v/>
      </c>
      <c r="P152" s="10"/>
    </row>
    <row r="153" spans="1:16" x14ac:dyDescent="0.25">
      <c r="A153" s="3">
        <v>2159309</v>
      </c>
      <c r="B153" s="1">
        <v>44596</v>
      </c>
      <c r="C153" s="18">
        <v>1</v>
      </c>
      <c r="D153" s="18">
        <v>1</v>
      </c>
      <c r="E153" s="18">
        <v>0</v>
      </c>
      <c r="F153" s="18">
        <v>0</v>
      </c>
      <c r="G153" s="18">
        <v>0</v>
      </c>
      <c r="H153" s="18">
        <v>0</v>
      </c>
      <c r="I153" s="18">
        <f t="shared" si="6"/>
        <v>1</v>
      </c>
      <c r="J153" s="19">
        <v>44603</v>
      </c>
      <c r="K153" s="18">
        <f t="shared" si="7"/>
        <v>7</v>
      </c>
      <c r="L153" s="11">
        <v>7384.2758799999992</v>
      </c>
      <c r="M153" s="18">
        <f t="shared" si="8"/>
        <v>1</v>
      </c>
      <c r="P153" s="10"/>
    </row>
    <row r="154" spans="1:16" x14ac:dyDescent="0.25">
      <c r="A154" s="3">
        <v>3151557</v>
      </c>
      <c r="B154" s="1">
        <v>44596</v>
      </c>
      <c r="C154" s="18">
        <v>1</v>
      </c>
      <c r="D154" s="18">
        <v>1</v>
      </c>
      <c r="E154" s="18">
        <v>0</v>
      </c>
      <c r="F154" s="18">
        <v>0</v>
      </c>
      <c r="G154" s="18">
        <v>0</v>
      </c>
      <c r="H154" s="18">
        <v>0</v>
      </c>
      <c r="I154" s="18">
        <f t="shared" si="6"/>
        <v>1</v>
      </c>
      <c r="J154" s="19">
        <v>44599</v>
      </c>
      <c r="K154" s="18">
        <f t="shared" si="7"/>
        <v>3</v>
      </c>
      <c r="L154" s="11">
        <v>6983.7137449999991</v>
      </c>
      <c r="M154" s="18">
        <f t="shared" si="8"/>
        <v>1</v>
      </c>
      <c r="P154" s="10"/>
    </row>
    <row r="155" spans="1:16" x14ac:dyDescent="0.25">
      <c r="A155" s="3">
        <v>3197262</v>
      </c>
      <c r="B155" s="1">
        <v>44596</v>
      </c>
      <c r="C155" s="18">
        <v>1</v>
      </c>
      <c r="D155" s="18">
        <v>1</v>
      </c>
      <c r="E155" s="18">
        <v>0</v>
      </c>
      <c r="F155" s="18">
        <v>0</v>
      </c>
      <c r="G155" s="18">
        <v>0</v>
      </c>
      <c r="H155" s="18">
        <v>0</v>
      </c>
      <c r="I155" s="18">
        <f t="shared" si="6"/>
        <v>1</v>
      </c>
      <c r="J155" s="19">
        <v>44598</v>
      </c>
      <c r="K155" s="18">
        <f t="shared" si="7"/>
        <v>2</v>
      </c>
      <c r="L155" s="11">
        <v>5869.106064999999</v>
      </c>
      <c r="M155" s="18">
        <f t="shared" si="8"/>
        <v>1</v>
      </c>
      <c r="P155" s="10"/>
    </row>
    <row r="156" spans="1:16" x14ac:dyDescent="0.25">
      <c r="A156" s="3">
        <v>2882813</v>
      </c>
      <c r="B156" s="1">
        <v>44596</v>
      </c>
      <c r="C156" s="18">
        <v>1</v>
      </c>
      <c r="D156" s="18">
        <v>1</v>
      </c>
      <c r="E156" s="18">
        <v>0</v>
      </c>
      <c r="F156" s="18">
        <v>0</v>
      </c>
      <c r="G156" s="18">
        <v>0</v>
      </c>
      <c r="H156" s="18">
        <v>0</v>
      </c>
      <c r="I156" s="18">
        <f t="shared" si="6"/>
        <v>1</v>
      </c>
      <c r="J156" s="19">
        <v>44620</v>
      </c>
      <c r="K156" s="18">
        <f t="shared" si="7"/>
        <v>24</v>
      </c>
      <c r="L156" s="11">
        <v>2751.6877099999997</v>
      </c>
      <c r="M156" s="18">
        <f t="shared" si="8"/>
        <v>1</v>
      </c>
      <c r="P156" s="10"/>
    </row>
    <row r="157" spans="1:16" x14ac:dyDescent="0.25">
      <c r="A157" s="3">
        <v>1817113</v>
      </c>
      <c r="B157" s="1">
        <v>44596</v>
      </c>
      <c r="C157" s="18">
        <v>0</v>
      </c>
      <c r="D157" s="18">
        <v>0</v>
      </c>
      <c r="E157" s="18">
        <v>1</v>
      </c>
      <c r="F157" s="18">
        <v>0</v>
      </c>
      <c r="G157" s="18">
        <v>1</v>
      </c>
      <c r="H157" s="18">
        <v>0</v>
      </c>
      <c r="I157" s="18">
        <f t="shared" si="6"/>
        <v>0</v>
      </c>
      <c r="J157" s="20"/>
      <c r="K157" s="18" t="str">
        <f t="shared" si="7"/>
        <v/>
      </c>
      <c r="L157" s="11">
        <v>0</v>
      </c>
      <c r="M157" s="18" t="str">
        <f t="shared" si="8"/>
        <v/>
      </c>
      <c r="P157" s="10"/>
    </row>
    <row r="158" spans="1:16" x14ac:dyDescent="0.25">
      <c r="A158" s="3">
        <v>1438761</v>
      </c>
      <c r="B158" s="1">
        <v>44596</v>
      </c>
      <c r="C158" s="18">
        <v>0</v>
      </c>
      <c r="D158" s="18">
        <v>0</v>
      </c>
      <c r="E158" s="18">
        <v>1</v>
      </c>
      <c r="F158" s="18">
        <v>0</v>
      </c>
      <c r="G158" s="18">
        <v>1</v>
      </c>
      <c r="H158" s="18">
        <v>0</v>
      </c>
      <c r="I158" s="18">
        <f t="shared" si="6"/>
        <v>0</v>
      </c>
      <c r="J158" s="20"/>
      <c r="K158" s="18" t="str">
        <f t="shared" si="7"/>
        <v/>
      </c>
      <c r="L158" s="11">
        <v>0</v>
      </c>
      <c r="M158" s="18" t="str">
        <f t="shared" si="8"/>
        <v/>
      </c>
      <c r="P158" s="10"/>
    </row>
    <row r="159" spans="1:16" x14ac:dyDescent="0.25">
      <c r="A159" s="3">
        <v>2991888</v>
      </c>
      <c r="B159" s="1">
        <v>44596</v>
      </c>
      <c r="C159" s="18">
        <v>0</v>
      </c>
      <c r="D159" s="18">
        <v>0</v>
      </c>
      <c r="E159" s="18">
        <v>1</v>
      </c>
      <c r="F159" s="18">
        <v>0</v>
      </c>
      <c r="G159" s="18">
        <v>1</v>
      </c>
      <c r="H159" s="18">
        <v>0</v>
      </c>
      <c r="I159" s="18">
        <f t="shared" si="6"/>
        <v>0</v>
      </c>
      <c r="J159" s="20"/>
      <c r="K159" s="18" t="str">
        <f t="shared" si="7"/>
        <v/>
      </c>
      <c r="L159" s="11">
        <v>0</v>
      </c>
      <c r="M159" s="18" t="str">
        <f t="shared" si="8"/>
        <v/>
      </c>
      <c r="P159" s="10"/>
    </row>
    <row r="160" spans="1:16" x14ac:dyDescent="0.25">
      <c r="A160" s="3">
        <v>2938530</v>
      </c>
      <c r="B160" s="1">
        <v>44596</v>
      </c>
      <c r="C160" s="18">
        <v>0</v>
      </c>
      <c r="D160" s="18">
        <v>0</v>
      </c>
      <c r="E160" s="18">
        <v>1</v>
      </c>
      <c r="F160" s="18">
        <v>0</v>
      </c>
      <c r="G160" s="18">
        <v>1</v>
      </c>
      <c r="H160" s="18">
        <v>0</v>
      </c>
      <c r="I160" s="18">
        <f t="shared" si="6"/>
        <v>0</v>
      </c>
      <c r="J160" s="20"/>
      <c r="K160" s="18" t="str">
        <f t="shared" si="7"/>
        <v/>
      </c>
      <c r="L160" s="11">
        <v>0</v>
      </c>
      <c r="M160" s="18" t="str">
        <f t="shared" si="8"/>
        <v/>
      </c>
      <c r="P160" s="10"/>
    </row>
    <row r="161" spans="1:16" x14ac:dyDescent="0.25">
      <c r="A161" s="3">
        <v>1457378</v>
      </c>
      <c r="B161" s="1">
        <v>44596</v>
      </c>
      <c r="C161" s="18">
        <v>0</v>
      </c>
      <c r="D161" s="18">
        <v>0</v>
      </c>
      <c r="E161" s="18">
        <v>1</v>
      </c>
      <c r="F161" s="18">
        <v>0</v>
      </c>
      <c r="G161" s="18">
        <v>1</v>
      </c>
      <c r="H161" s="18">
        <v>0</v>
      </c>
      <c r="I161" s="18">
        <f t="shared" si="6"/>
        <v>0</v>
      </c>
      <c r="J161" s="20"/>
      <c r="K161" s="18" t="str">
        <f t="shared" si="7"/>
        <v/>
      </c>
      <c r="L161" s="11">
        <v>0</v>
      </c>
      <c r="M161" s="18" t="str">
        <f t="shared" si="8"/>
        <v/>
      </c>
      <c r="P161" s="10"/>
    </row>
    <row r="162" spans="1:16" x14ac:dyDescent="0.25">
      <c r="A162" s="3">
        <v>2382610</v>
      </c>
      <c r="B162" s="1">
        <v>44597</v>
      </c>
      <c r="C162" s="18">
        <v>1</v>
      </c>
      <c r="D162" s="18">
        <v>1</v>
      </c>
      <c r="E162" s="18">
        <v>0</v>
      </c>
      <c r="F162" s="18">
        <v>0</v>
      </c>
      <c r="G162" s="18">
        <v>0</v>
      </c>
      <c r="H162" s="18">
        <v>0</v>
      </c>
      <c r="I162" s="18">
        <f t="shared" si="6"/>
        <v>1</v>
      </c>
      <c r="J162" s="19">
        <v>44616</v>
      </c>
      <c r="K162" s="18">
        <f t="shared" si="7"/>
        <v>19</v>
      </c>
      <c r="L162" s="11">
        <v>5851.6903199999997</v>
      </c>
      <c r="M162" s="18">
        <f t="shared" si="8"/>
        <v>1</v>
      </c>
      <c r="P162" s="10"/>
    </row>
    <row r="163" spans="1:16" x14ac:dyDescent="0.25">
      <c r="A163" s="3">
        <v>1788897</v>
      </c>
      <c r="B163" s="1">
        <v>44597</v>
      </c>
      <c r="C163" s="18">
        <v>1</v>
      </c>
      <c r="D163" s="18">
        <v>0</v>
      </c>
      <c r="E163" s="18">
        <v>1</v>
      </c>
      <c r="F163" s="18">
        <v>1</v>
      </c>
      <c r="G163" s="18">
        <v>0</v>
      </c>
      <c r="H163" s="18">
        <v>0</v>
      </c>
      <c r="I163" s="18">
        <f t="shared" si="6"/>
        <v>1</v>
      </c>
      <c r="J163" s="19">
        <v>44629</v>
      </c>
      <c r="K163" s="18">
        <f t="shared" si="7"/>
        <v>32</v>
      </c>
      <c r="L163" s="11">
        <v>5189.8920099999996</v>
      </c>
      <c r="M163" s="18">
        <f t="shared" si="8"/>
        <v>2</v>
      </c>
      <c r="P163" s="10"/>
    </row>
    <row r="164" spans="1:16" x14ac:dyDescent="0.25">
      <c r="A164" s="3">
        <v>2512319</v>
      </c>
      <c r="B164" s="1">
        <v>44597</v>
      </c>
      <c r="C164" s="18">
        <v>1</v>
      </c>
      <c r="D164" s="18">
        <v>0</v>
      </c>
      <c r="E164" s="18">
        <v>1</v>
      </c>
      <c r="F164" s="18">
        <v>0</v>
      </c>
      <c r="G164" s="18">
        <v>1</v>
      </c>
      <c r="H164" s="18">
        <v>0</v>
      </c>
      <c r="I164" s="18">
        <f t="shared" si="6"/>
        <v>0</v>
      </c>
      <c r="J164" s="20"/>
      <c r="K164" s="18" t="str">
        <f t="shared" si="7"/>
        <v/>
      </c>
      <c r="L164" s="11">
        <v>0</v>
      </c>
      <c r="M164" s="18" t="str">
        <f t="shared" si="8"/>
        <v/>
      </c>
      <c r="P164" s="10"/>
    </row>
    <row r="165" spans="1:16" x14ac:dyDescent="0.25">
      <c r="A165" s="3">
        <v>2008628</v>
      </c>
      <c r="B165" s="1">
        <v>44597</v>
      </c>
      <c r="C165" s="18">
        <v>0</v>
      </c>
      <c r="D165" s="18">
        <v>0</v>
      </c>
      <c r="E165" s="18">
        <v>1</v>
      </c>
      <c r="F165" s="18">
        <v>0</v>
      </c>
      <c r="G165" s="18">
        <v>1</v>
      </c>
      <c r="H165" s="18">
        <v>0</v>
      </c>
      <c r="I165" s="18">
        <f t="shared" si="6"/>
        <v>0</v>
      </c>
      <c r="J165" s="20"/>
      <c r="K165" s="18" t="str">
        <f t="shared" si="7"/>
        <v/>
      </c>
      <c r="L165" s="11">
        <v>0</v>
      </c>
      <c r="M165" s="18" t="str">
        <f t="shared" si="8"/>
        <v/>
      </c>
      <c r="P165" s="10"/>
    </row>
    <row r="166" spans="1:16" x14ac:dyDescent="0.25">
      <c r="A166" s="3">
        <v>3204773</v>
      </c>
      <c r="B166" s="1">
        <v>44597</v>
      </c>
      <c r="C166" s="18">
        <v>0</v>
      </c>
      <c r="D166" s="18">
        <v>0</v>
      </c>
      <c r="E166" s="18">
        <v>1</v>
      </c>
      <c r="F166" s="18">
        <v>0</v>
      </c>
      <c r="G166" s="18">
        <v>1</v>
      </c>
      <c r="H166" s="18">
        <v>0</v>
      </c>
      <c r="I166" s="18">
        <f t="shared" si="6"/>
        <v>0</v>
      </c>
      <c r="J166" s="20"/>
      <c r="K166" s="18" t="str">
        <f t="shared" si="7"/>
        <v/>
      </c>
      <c r="L166" s="11">
        <v>0</v>
      </c>
      <c r="M166" s="18" t="str">
        <f t="shared" si="8"/>
        <v/>
      </c>
      <c r="P166" s="10"/>
    </row>
    <row r="167" spans="1:16" x14ac:dyDescent="0.25">
      <c r="A167" s="3">
        <v>2004497</v>
      </c>
      <c r="B167" s="1">
        <v>44598</v>
      </c>
      <c r="C167" s="18">
        <v>1</v>
      </c>
      <c r="D167" s="18">
        <v>0</v>
      </c>
      <c r="E167" s="18">
        <v>1</v>
      </c>
      <c r="F167" s="18">
        <v>0</v>
      </c>
      <c r="G167" s="18">
        <v>1</v>
      </c>
      <c r="H167" s="18">
        <v>0</v>
      </c>
      <c r="I167" s="18">
        <f t="shared" si="6"/>
        <v>0</v>
      </c>
      <c r="J167" s="20"/>
      <c r="K167" s="18" t="str">
        <f t="shared" si="7"/>
        <v/>
      </c>
      <c r="L167" s="11">
        <v>0</v>
      </c>
      <c r="M167" s="18" t="str">
        <f t="shared" si="8"/>
        <v/>
      </c>
      <c r="P167" s="10"/>
    </row>
    <row r="168" spans="1:16" x14ac:dyDescent="0.25">
      <c r="A168" s="3">
        <v>1822943</v>
      </c>
      <c r="B168" s="1">
        <v>44598</v>
      </c>
      <c r="C168" s="18">
        <v>1</v>
      </c>
      <c r="D168" s="18">
        <v>0</v>
      </c>
      <c r="E168" s="18">
        <v>1</v>
      </c>
      <c r="F168" s="18">
        <v>0</v>
      </c>
      <c r="G168" s="18">
        <v>1</v>
      </c>
      <c r="H168" s="18">
        <v>0</v>
      </c>
      <c r="I168" s="18">
        <f t="shared" si="6"/>
        <v>0</v>
      </c>
      <c r="J168" s="20"/>
      <c r="K168" s="18" t="str">
        <f t="shared" si="7"/>
        <v/>
      </c>
      <c r="L168" s="11">
        <v>0</v>
      </c>
      <c r="M168" s="18" t="str">
        <f t="shared" si="8"/>
        <v/>
      </c>
      <c r="P168" s="10"/>
    </row>
    <row r="169" spans="1:16" x14ac:dyDescent="0.25">
      <c r="A169" s="3">
        <v>3116295</v>
      </c>
      <c r="B169" s="1">
        <v>44598</v>
      </c>
      <c r="C169" s="18">
        <v>0</v>
      </c>
      <c r="D169" s="18">
        <v>0</v>
      </c>
      <c r="E169" s="18">
        <v>1</v>
      </c>
      <c r="F169" s="18">
        <v>0</v>
      </c>
      <c r="G169" s="18">
        <v>1</v>
      </c>
      <c r="H169" s="18">
        <v>0</v>
      </c>
      <c r="I169" s="18">
        <f t="shared" si="6"/>
        <v>0</v>
      </c>
      <c r="J169" s="20"/>
      <c r="K169" s="18" t="str">
        <f t="shared" si="7"/>
        <v/>
      </c>
      <c r="L169" s="11">
        <v>0</v>
      </c>
      <c r="M169" s="18" t="str">
        <f t="shared" si="8"/>
        <v/>
      </c>
      <c r="P169" s="10"/>
    </row>
    <row r="170" spans="1:16" x14ac:dyDescent="0.25">
      <c r="A170" s="3">
        <v>1813253</v>
      </c>
      <c r="B170" s="1">
        <v>44599</v>
      </c>
      <c r="C170" s="18">
        <v>1</v>
      </c>
      <c r="D170" s="18">
        <v>1</v>
      </c>
      <c r="E170" s="18">
        <v>0</v>
      </c>
      <c r="F170" s="18">
        <v>0</v>
      </c>
      <c r="G170" s="18">
        <v>0</v>
      </c>
      <c r="H170" s="18">
        <v>0</v>
      </c>
      <c r="I170" s="18">
        <f t="shared" si="6"/>
        <v>1</v>
      </c>
      <c r="J170" s="19">
        <v>44620</v>
      </c>
      <c r="K170" s="18">
        <f t="shared" si="7"/>
        <v>21</v>
      </c>
      <c r="L170" s="11">
        <v>7401.6916249999995</v>
      </c>
      <c r="M170" s="18">
        <f t="shared" si="8"/>
        <v>1</v>
      </c>
      <c r="P170" s="10"/>
    </row>
    <row r="171" spans="1:16" x14ac:dyDescent="0.25">
      <c r="A171" s="3">
        <v>3057853</v>
      </c>
      <c r="B171" s="1">
        <v>44599</v>
      </c>
      <c r="C171" s="18">
        <v>1</v>
      </c>
      <c r="D171" s="18">
        <v>1</v>
      </c>
      <c r="E171" s="18">
        <v>0</v>
      </c>
      <c r="F171" s="18">
        <v>0</v>
      </c>
      <c r="G171" s="18">
        <v>0</v>
      </c>
      <c r="H171" s="18">
        <v>0</v>
      </c>
      <c r="I171" s="18">
        <f t="shared" si="6"/>
        <v>1</v>
      </c>
      <c r="J171" s="19">
        <v>44618</v>
      </c>
      <c r="K171" s="18">
        <f t="shared" si="7"/>
        <v>19</v>
      </c>
      <c r="L171" s="11">
        <v>6200.0052199999991</v>
      </c>
      <c r="M171" s="18">
        <f t="shared" si="8"/>
        <v>1</v>
      </c>
      <c r="P171" s="10"/>
    </row>
    <row r="172" spans="1:16" x14ac:dyDescent="0.25">
      <c r="A172" s="3">
        <v>1689098</v>
      </c>
      <c r="B172" s="1">
        <v>44599</v>
      </c>
      <c r="C172" s="18">
        <v>1</v>
      </c>
      <c r="D172" s="18">
        <v>0</v>
      </c>
      <c r="E172" s="18">
        <v>1</v>
      </c>
      <c r="F172" s="18">
        <v>0</v>
      </c>
      <c r="G172" s="18">
        <v>1</v>
      </c>
      <c r="H172" s="18">
        <v>0</v>
      </c>
      <c r="I172" s="18">
        <f t="shared" si="6"/>
        <v>0</v>
      </c>
      <c r="J172" s="20"/>
      <c r="K172" s="18" t="str">
        <f t="shared" si="7"/>
        <v/>
      </c>
      <c r="L172" s="11">
        <v>0</v>
      </c>
      <c r="M172" s="18" t="str">
        <f t="shared" si="8"/>
        <v/>
      </c>
      <c r="P172" s="10"/>
    </row>
    <row r="173" spans="1:16" x14ac:dyDescent="0.25">
      <c r="A173" s="3">
        <v>2273997</v>
      </c>
      <c r="B173" s="1">
        <v>44599</v>
      </c>
      <c r="C173" s="18">
        <v>0</v>
      </c>
      <c r="D173" s="18">
        <v>0</v>
      </c>
      <c r="E173" s="18">
        <v>1</v>
      </c>
      <c r="F173" s="18">
        <v>0</v>
      </c>
      <c r="G173" s="18">
        <v>1</v>
      </c>
      <c r="H173" s="18">
        <v>0</v>
      </c>
      <c r="I173" s="18">
        <f t="shared" si="6"/>
        <v>0</v>
      </c>
      <c r="J173" s="20"/>
      <c r="K173" s="18" t="str">
        <f t="shared" si="7"/>
        <v/>
      </c>
      <c r="L173" s="11">
        <v>0</v>
      </c>
      <c r="M173" s="18" t="str">
        <f t="shared" si="8"/>
        <v/>
      </c>
      <c r="P173" s="10"/>
    </row>
    <row r="174" spans="1:16" x14ac:dyDescent="0.25">
      <c r="A174" s="3">
        <v>1756268</v>
      </c>
      <c r="B174" s="1">
        <v>44600</v>
      </c>
      <c r="C174" s="18">
        <v>1</v>
      </c>
      <c r="D174" s="18">
        <v>1</v>
      </c>
      <c r="E174" s="18">
        <v>0</v>
      </c>
      <c r="F174" s="18">
        <v>0</v>
      </c>
      <c r="G174" s="18">
        <v>0</v>
      </c>
      <c r="H174" s="18">
        <v>0</v>
      </c>
      <c r="I174" s="18">
        <f t="shared" si="6"/>
        <v>1</v>
      </c>
      <c r="J174" s="19">
        <v>44602</v>
      </c>
      <c r="K174" s="18">
        <f t="shared" si="7"/>
        <v>2</v>
      </c>
      <c r="L174" s="11">
        <v>6321.915434999999</v>
      </c>
      <c r="M174" s="18">
        <f t="shared" si="8"/>
        <v>1</v>
      </c>
      <c r="P174" s="10"/>
    </row>
    <row r="175" spans="1:16" x14ac:dyDescent="0.25">
      <c r="A175" s="3">
        <v>2375708</v>
      </c>
      <c r="B175" s="1">
        <v>44600</v>
      </c>
      <c r="C175" s="18">
        <v>1</v>
      </c>
      <c r="D175" s="18">
        <v>1</v>
      </c>
      <c r="E175" s="18">
        <v>0</v>
      </c>
      <c r="F175" s="18">
        <v>0</v>
      </c>
      <c r="G175" s="18">
        <v>0</v>
      </c>
      <c r="H175" s="18">
        <v>0</v>
      </c>
      <c r="I175" s="18">
        <f t="shared" si="6"/>
        <v>1</v>
      </c>
      <c r="J175" s="19">
        <v>44620</v>
      </c>
      <c r="K175" s="18">
        <f t="shared" si="7"/>
        <v>20</v>
      </c>
      <c r="L175" s="11">
        <v>5799.4430849999999</v>
      </c>
      <c r="M175" s="18">
        <f t="shared" si="8"/>
        <v>1</v>
      </c>
      <c r="P175" s="10"/>
    </row>
    <row r="176" spans="1:16" x14ac:dyDescent="0.25">
      <c r="A176" s="3">
        <v>2205159</v>
      </c>
      <c r="B176" s="1">
        <v>44600</v>
      </c>
      <c r="C176" s="18">
        <v>1</v>
      </c>
      <c r="D176" s="18">
        <v>1</v>
      </c>
      <c r="E176" s="18">
        <v>0</v>
      </c>
      <c r="F176" s="18">
        <v>0</v>
      </c>
      <c r="G176" s="18">
        <v>0</v>
      </c>
      <c r="H176" s="18">
        <v>0</v>
      </c>
      <c r="I176" s="18">
        <f t="shared" si="6"/>
        <v>1</v>
      </c>
      <c r="J176" s="19">
        <v>44616</v>
      </c>
      <c r="K176" s="18">
        <f t="shared" si="7"/>
        <v>16</v>
      </c>
      <c r="L176" s="11">
        <v>5276.9707349999999</v>
      </c>
      <c r="M176" s="18">
        <f t="shared" si="8"/>
        <v>1</v>
      </c>
      <c r="P176" s="10"/>
    </row>
    <row r="177" spans="1:16" x14ac:dyDescent="0.25">
      <c r="A177" s="3">
        <v>2249825</v>
      </c>
      <c r="B177" s="1">
        <v>44600</v>
      </c>
      <c r="C177" s="18">
        <v>0</v>
      </c>
      <c r="D177" s="18">
        <v>0</v>
      </c>
      <c r="E177" s="18">
        <v>1</v>
      </c>
      <c r="F177" s="18">
        <v>0</v>
      </c>
      <c r="G177" s="18">
        <v>1</v>
      </c>
      <c r="H177" s="18">
        <v>0</v>
      </c>
      <c r="I177" s="18">
        <f t="shared" si="6"/>
        <v>0</v>
      </c>
      <c r="J177" s="20"/>
      <c r="K177" s="18" t="str">
        <f t="shared" si="7"/>
        <v/>
      </c>
      <c r="L177" s="11">
        <v>0</v>
      </c>
      <c r="M177" s="18" t="str">
        <f t="shared" si="8"/>
        <v/>
      </c>
      <c r="P177" s="10"/>
    </row>
    <row r="178" spans="1:16" x14ac:dyDescent="0.25">
      <c r="A178" s="3">
        <v>1836752</v>
      </c>
      <c r="B178" s="1">
        <v>44600</v>
      </c>
      <c r="C178" s="18">
        <v>0</v>
      </c>
      <c r="D178" s="18">
        <v>0</v>
      </c>
      <c r="E178" s="18">
        <v>1</v>
      </c>
      <c r="F178" s="18">
        <v>0</v>
      </c>
      <c r="G178" s="18">
        <v>1</v>
      </c>
      <c r="H178" s="18">
        <v>0</v>
      </c>
      <c r="I178" s="18">
        <f t="shared" si="6"/>
        <v>0</v>
      </c>
      <c r="J178" s="20"/>
      <c r="K178" s="18" t="str">
        <f t="shared" si="7"/>
        <v/>
      </c>
      <c r="L178" s="11">
        <v>0</v>
      </c>
      <c r="M178" s="18" t="str">
        <f t="shared" si="8"/>
        <v/>
      </c>
      <c r="P178" s="10"/>
    </row>
    <row r="179" spans="1:16" x14ac:dyDescent="0.25">
      <c r="A179" s="3">
        <v>2178181</v>
      </c>
      <c r="B179" s="1">
        <v>44600</v>
      </c>
      <c r="C179" s="18">
        <v>0</v>
      </c>
      <c r="D179" s="18">
        <v>0</v>
      </c>
      <c r="E179" s="18">
        <v>1</v>
      </c>
      <c r="F179" s="18">
        <v>0</v>
      </c>
      <c r="G179" s="18">
        <v>1</v>
      </c>
      <c r="H179" s="18">
        <v>0</v>
      </c>
      <c r="I179" s="18">
        <f t="shared" si="6"/>
        <v>0</v>
      </c>
      <c r="J179" s="20"/>
      <c r="K179" s="18" t="str">
        <f t="shared" si="7"/>
        <v/>
      </c>
      <c r="L179" s="11">
        <v>0</v>
      </c>
      <c r="M179" s="18" t="str">
        <f t="shared" si="8"/>
        <v/>
      </c>
      <c r="P179" s="10"/>
    </row>
    <row r="180" spans="1:16" x14ac:dyDescent="0.25">
      <c r="A180" s="3">
        <v>3060795</v>
      </c>
      <c r="B180" s="1">
        <v>44600</v>
      </c>
      <c r="C180" s="18">
        <v>0</v>
      </c>
      <c r="D180" s="18">
        <v>0</v>
      </c>
      <c r="E180" s="18">
        <v>1</v>
      </c>
      <c r="F180" s="18">
        <v>0</v>
      </c>
      <c r="G180" s="18">
        <v>1</v>
      </c>
      <c r="H180" s="18">
        <v>0</v>
      </c>
      <c r="I180" s="18">
        <f t="shared" si="6"/>
        <v>0</v>
      </c>
      <c r="J180" s="20"/>
      <c r="K180" s="18" t="str">
        <f t="shared" si="7"/>
        <v/>
      </c>
      <c r="L180" s="11">
        <v>0</v>
      </c>
      <c r="M180" s="18" t="str">
        <f t="shared" si="8"/>
        <v/>
      </c>
      <c r="P180" s="10"/>
    </row>
    <row r="181" spans="1:16" x14ac:dyDescent="0.25">
      <c r="A181" s="3">
        <v>2914570</v>
      </c>
      <c r="B181" s="1">
        <v>44601</v>
      </c>
      <c r="C181" s="18">
        <v>1</v>
      </c>
      <c r="D181" s="18">
        <v>1</v>
      </c>
      <c r="E181" s="18">
        <v>0</v>
      </c>
      <c r="F181" s="18">
        <v>0</v>
      </c>
      <c r="G181" s="18">
        <v>0</v>
      </c>
      <c r="H181" s="18">
        <v>0</v>
      </c>
      <c r="I181" s="18">
        <f t="shared" si="6"/>
        <v>1</v>
      </c>
      <c r="J181" s="19">
        <v>44609</v>
      </c>
      <c r="K181" s="18">
        <f t="shared" si="7"/>
        <v>8</v>
      </c>
      <c r="L181" s="11">
        <v>7123.0397049999992</v>
      </c>
      <c r="M181" s="18">
        <f t="shared" si="8"/>
        <v>1</v>
      </c>
      <c r="P181" s="10"/>
    </row>
    <row r="182" spans="1:16" x14ac:dyDescent="0.25">
      <c r="A182" s="3">
        <v>2280253</v>
      </c>
      <c r="B182" s="1">
        <v>44601</v>
      </c>
      <c r="C182" s="18">
        <v>1</v>
      </c>
      <c r="D182" s="18">
        <v>1</v>
      </c>
      <c r="E182" s="18">
        <v>0</v>
      </c>
      <c r="F182" s="18">
        <v>0</v>
      </c>
      <c r="G182" s="18">
        <v>0</v>
      </c>
      <c r="H182" s="18">
        <v>0</v>
      </c>
      <c r="I182" s="18">
        <f t="shared" si="6"/>
        <v>1</v>
      </c>
      <c r="J182" s="19">
        <v>44620</v>
      </c>
      <c r="K182" s="18">
        <f t="shared" si="7"/>
        <v>19</v>
      </c>
      <c r="L182" s="11">
        <v>6548.3201199999994</v>
      </c>
      <c r="M182" s="18">
        <f t="shared" si="8"/>
        <v>1</v>
      </c>
      <c r="P182" s="10"/>
    </row>
    <row r="183" spans="1:16" x14ac:dyDescent="0.25">
      <c r="A183" s="3">
        <v>3220310</v>
      </c>
      <c r="B183" s="1">
        <v>44601</v>
      </c>
      <c r="C183" s="18">
        <v>1</v>
      </c>
      <c r="D183" s="18">
        <v>1</v>
      </c>
      <c r="E183" s="18">
        <v>0</v>
      </c>
      <c r="F183" s="18">
        <v>0</v>
      </c>
      <c r="G183" s="18">
        <v>0</v>
      </c>
      <c r="H183" s="18">
        <v>0</v>
      </c>
      <c r="I183" s="18">
        <f t="shared" si="6"/>
        <v>1</v>
      </c>
      <c r="J183" s="19">
        <v>44614</v>
      </c>
      <c r="K183" s="18">
        <f t="shared" si="7"/>
        <v>13</v>
      </c>
      <c r="L183" s="11">
        <v>6478.6571399999993</v>
      </c>
      <c r="M183" s="18">
        <f t="shared" si="8"/>
        <v>1</v>
      </c>
      <c r="P183" s="10"/>
    </row>
    <row r="184" spans="1:16" x14ac:dyDescent="0.25">
      <c r="A184" s="3">
        <v>2049215</v>
      </c>
      <c r="B184" s="1">
        <v>44601</v>
      </c>
      <c r="C184" s="18">
        <v>1</v>
      </c>
      <c r="D184" s="18">
        <v>0</v>
      </c>
      <c r="E184" s="18">
        <v>1</v>
      </c>
      <c r="F184" s="18">
        <v>1</v>
      </c>
      <c r="G184" s="18">
        <v>0</v>
      </c>
      <c r="H184" s="18">
        <v>0</v>
      </c>
      <c r="I184" s="18">
        <f t="shared" si="6"/>
        <v>1</v>
      </c>
      <c r="J184" s="19">
        <v>44628</v>
      </c>
      <c r="K184" s="18">
        <f t="shared" si="7"/>
        <v>27</v>
      </c>
      <c r="L184" s="11">
        <v>5085.3975399999999</v>
      </c>
      <c r="M184" s="18">
        <f t="shared" si="8"/>
        <v>2</v>
      </c>
      <c r="P184" s="10"/>
    </row>
    <row r="185" spans="1:16" x14ac:dyDescent="0.25">
      <c r="A185" s="3">
        <v>2637778</v>
      </c>
      <c r="B185" s="1">
        <v>44601</v>
      </c>
      <c r="C185" s="18">
        <v>1</v>
      </c>
      <c r="D185" s="18">
        <v>0</v>
      </c>
      <c r="E185" s="18">
        <v>1</v>
      </c>
      <c r="F185" s="18">
        <v>0</v>
      </c>
      <c r="G185" s="18">
        <v>1</v>
      </c>
      <c r="H185" s="18">
        <v>0</v>
      </c>
      <c r="I185" s="18">
        <f t="shared" si="6"/>
        <v>0</v>
      </c>
      <c r="J185" s="20"/>
      <c r="K185" s="18" t="str">
        <f t="shared" si="7"/>
        <v/>
      </c>
      <c r="L185" s="11">
        <v>0</v>
      </c>
      <c r="M185" s="18" t="str">
        <f t="shared" si="8"/>
        <v/>
      </c>
      <c r="P185" s="10"/>
    </row>
    <row r="186" spans="1:16" x14ac:dyDescent="0.25">
      <c r="A186" s="3">
        <v>1553288</v>
      </c>
      <c r="B186" s="1">
        <v>44601</v>
      </c>
      <c r="C186" s="18">
        <v>0</v>
      </c>
      <c r="D186" s="18">
        <v>0</v>
      </c>
      <c r="E186" s="18">
        <v>1</v>
      </c>
      <c r="F186" s="18">
        <v>0</v>
      </c>
      <c r="G186" s="18">
        <v>1</v>
      </c>
      <c r="H186" s="18">
        <v>0</v>
      </c>
      <c r="I186" s="18">
        <f t="shared" si="6"/>
        <v>0</v>
      </c>
      <c r="J186" s="20"/>
      <c r="K186" s="18" t="str">
        <f t="shared" si="7"/>
        <v/>
      </c>
      <c r="L186" s="11">
        <v>0</v>
      </c>
      <c r="M186" s="18" t="str">
        <f t="shared" si="8"/>
        <v/>
      </c>
      <c r="P186" s="10"/>
    </row>
    <row r="187" spans="1:16" x14ac:dyDescent="0.25">
      <c r="A187" s="3">
        <v>1953275</v>
      </c>
      <c r="B187" s="1">
        <v>44601</v>
      </c>
      <c r="C187" s="18">
        <v>0</v>
      </c>
      <c r="D187" s="18">
        <v>0</v>
      </c>
      <c r="E187" s="18">
        <v>1</v>
      </c>
      <c r="F187" s="18">
        <v>0</v>
      </c>
      <c r="G187" s="18">
        <v>1</v>
      </c>
      <c r="H187" s="18">
        <v>0</v>
      </c>
      <c r="I187" s="18">
        <f t="shared" si="6"/>
        <v>0</v>
      </c>
      <c r="J187" s="20"/>
      <c r="K187" s="18" t="str">
        <f t="shared" si="7"/>
        <v/>
      </c>
      <c r="L187" s="11">
        <v>0</v>
      </c>
      <c r="M187" s="18" t="str">
        <f t="shared" si="8"/>
        <v/>
      </c>
      <c r="P187" s="10"/>
    </row>
    <row r="188" spans="1:16" x14ac:dyDescent="0.25">
      <c r="A188" s="3">
        <v>1562613</v>
      </c>
      <c r="B188" s="1">
        <v>44602</v>
      </c>
      <c r="C188" s="18">
        <v>1</v>
      </c>
      <c r="D188" s="18">
        <v>1</v>
      </c>
      <c r="E188" s="18">
        <v>0</v>
      </c>
      <c r="F188" s="18">
        <v>0</v>
      </c>
      <c r="G188" s="18">
        <v>0</v>
      </c>
      <c r="H188" s="18">
        <v>0</v>
      </c>
      <c r="I188" s="18">
        <f t="shared" si="6"/>
        <v>1</v>
      </c>
      <c r="J188" s="19">
        <v>44618</v>
      </c>
      <c r="K188" s="18">
        <f t="shared" si="7"/>
        <v>16</v>
      </c>
      <c r="L188" s="11">
        <v>7140.4554499999995</v>
      </c>
      <c r="M188" s="18">
        <f t="shared" si="8"/>
        <v>1</v>
      </c>
      <c r="P188" s="10"/>
    </row>
    <row r="189" spans="1:16" x14ac:dyDescent="0.25">
      <c r="A189" s="3">
        <v>2551304</v>
      </c>
      <c r="B189" s="1">
        <v>44602</v>
      </c>
      <c r="C189" s="18">
        <v>1</v>
      </c>
      <c r="D189" s="18">
        <v>0</v>
      </c>
      <c r="E189" s="18">
        <v>1</v>
      </c>
      <c r="F189" s="18">
        <v>1</v>
      </c>
      <c r="G189" s="18">
        <v>0</v>
      </c>
      <c r="H189" s="18">
        <v>0</v>
      </c>
      <c r="I189" s="18">
        <f t="shared" si="6"/>
        <v>1</v>
      </c>
      <c r="J189" s="19">
        <v>44648</v>
      </c>
      <c r="K189" s="18">
        <f t="shared" si="7"/>
        <v>46</v>
      </c>
      <c r="L189" s="11">
        <v>5729.7801049999998</v>
      </c>
      <c r="M189" s="18">
        <f t="shared" si="8"/>
        <v>2</v>
      </c>
      <c r="P189" s="10"/>
    </row>
    <row r="190" spans="1:16" x14ac:dyDescent="0.25">
      <c r="A190" s="3">
        <v>2548043</v>
      </c>
      <c r="B190" s="1">
        <v>44602</v>
      </c>
      <c r="C190" s="18">
        <v>0</v>
      </c>
      <c r="D190" s="18">
        <v>0</v>
      </c>
      <c r="E190" s="18">
        <v>1</v>
      </c>
      <c r="F190" s="18">
        <v>0</v>
      </c>
      <c r="G190" s="18">
        <v>1</v>
      </c>
      <c r="H190" s="18">
        <v>0</v>
      </c>
      <c r="I190" s="18">
        <f t="shared" si="6"/>
        <v>0</v>
      </c>
      <c r="J190" s="20"/>
      <c r="K190" s="18" t="str">
        <f t="shared" si="7"/>
        <v/>
      </c>
      <c r="L190" s="11">
        <v>0</v>
      </c>
      <c r="M190" s="18" t="str">
        <f t="shared" si="8"/>
        <v/>
      </c>
      <c r="P190" s="10"/>
    </row>
    <row r="191" spans="1:16" x14ac:dyDescent="0.25">
      <c r="A191" s="3">
        <v>2396986</v>
      </c>
      <c r="B191" s="1">
        <v>44602</v>
      </c>
      <c r="C191" s="18">
        <v>0</v>
      </c>
      <c r="D191" s="18">
        <v>0</v>
      </c>
      <c r="E191" s="18">
        <v>1</v>
      </c>
      <c r="F191" s="18">
        <v>0</v>
      </c>
      <c r="G191" s="18">
        <v>1</v>
      </c>
      <c r="H191" s="18">
        <v>0</v>
      </c>
      <c r="I191" s="18">
        <f t="shared" si="6"/>
        <v>0</v>
      </c>
      <c r="J191" s="20"/>
      <c r="K191" s="18" t="str">
        <f t="shared" si="7"/>
        <v/>
      </c>
      <c r="L191" s="11">
        <v>0</v>
      </c>
      <c r="M191" s="18" t="str">
        <f t="shared" si="8"/>
        <v/>
      </c>
      <c r="P191" s="10"/>
    </row>
    <row r="192" spans="1:16" x14ac:dyDescent="0.25">
      <c r="A192" s="3">
        <v>1713348</v>
      </c>
      <c r="B192" s="1">
        <v>44603</v>
      </c>
      <c r="C192" s="18">
        <v>1</v>
      </c>
      <c r="D192" s="18">
        <v>1</v>
      </c>
      <c r="E192" s="18">
        <v>0</v>
      </c>
      <c r="F192" s="18">
        <v>0</v>
      </c>
      <c r="G192" s="18">
        <v>0</v>
      </c>
      <c r="H192" s="18">
        <v>0</v>
      </c>
      <c r="I192" s="18">
        <f t="shared" si="6"/>
        <v>1</v>
      </c>
      <c r="J192" s="19">
        <v>44615</v>
      </c>
      <c r="K192" s="18">
        <f t="shared" si="7"/>
        <v>12</v>
      </c>
      <c r="L192" s="11">
        <v>7157.8711949999997</v>
      </c>
      <c r="M192" s="18">
        <f t="shared" si="8"/>
        <v>1</v>
      </c>
      <c r="P192" s="10"/>
    </row>
    <row r="193" spans="1:16" x14ac:dyDescent="0.25">
      <c r="A193" s="3">
        <v>2193396</v>
      </c>
      <c r="B193" s="1">
        <v>44603</v>
      </c>
      <c r="C193" s="18">
        <v>1</v>
      </c>
      <c r="D193" s="18">
        <v>1</v>
      </c>
      <c r="E193" s="18">
        <v>0</v>
      </c>
      <c r="F193" s="18">
        <v>0</v>
      </c>
      <c r="G193" s="18">
        <v>0</v>
      </c>
      <c r="H193" s="18">
        <v>0</v>
      </c>
      <c r="I193" s="18">
        <f t="shared" si="6"/>
        <v>1</v>
      </c>
      <c r="J193" s="19">
        <v>44620</v>
      </c>
      <c r="K193" s="18">
        <f t="shared" si="7"/>
        <v>17</v>
      </c>
      <c r="L193" s="11">
        <v>7123.0397049999992</v>
      </c>
      <c r="M193" s="18">
        <f t="shared" si="8"/>
        <v>1</v>
      </c>
      <c r="P193" s="10"/>
    </row>
    <row r="194" spans="1:16" x14ac:dyDescent="0.25">
      <c r="A194" s="3">
        <v>3162703</v>
      </c>
      <c r="B194" s="1">
        <v>44603</v>
      </c>
      <c r="C194" s="18">
        <v>1</v>
      </c>
      <c r="D194" s="18">
        <v>1</v>
      </c>
      <c r="E194" s="18">
        <v>0</v>
      </c>
      <c r="F194" s="18">
        <v>0</v>
      </c>
      <c r="G194" s="18">
        <v>0</v>
      </c>
      <c r="H194" s="18">
        <v>0</v>
      </c>
      <c r="I194" s="18">
        <f t="shared" ref="I194:I257" si="9">IF(L194&gt;0,1,0)</f>
        <v>1</v>
      </c>
      <c r="J194" s="19">
        <v>44609</v>
      </c>
      <c r="K194" s="18">
        <f t="shared" ref="K194:K257" si="10">IF(J194="","",J194-B194)</f>
        <v>6</v>
      </c>
      <c r="L194" s="11">
        <v>6948.8822549999995</v>
      </c>
      <c r="M194" s="18">
        <f t="shared" ref="M194:M257" si="11">IF(D194=1,1,IF(F194=1,2,IF(H194=1,3,"")))</f>
        <v>1</v>
      </c>
      <c r="P194" s="10"/>
    </row>
    <row r="195" spans="1:16" x14ac:dyDescent="0.25">
      <c r="A195" s="3">
        <v>2864075</v>
      </c>
      <c r="B195" s="1">
        <v>44603</v>
      </c>
      <c r="C195" s="18">
        <v>1</v>
      </c>
      <c r="D195" s="18">
        <v>1</v>
      </c>
      <c r="E195" s="18">
        <v>0</v>
      </c>
      <c r="F195" s="18">
        <v>0</v>
      </c>
      <c r="G195" s="18">
        <v>0</v>
      </c>
      <c r="H195" s="18">
        <v>0</v>
      </c>
      <c r="I195" s="18">
        <f t="shared" si="9"/>
        <v>1</v>
      </c>
      <c r="J195" s="19">
        <v>44620</v>
      </c>
      <c r="K195" s="18">
        <f t="shared" si="10"/>
        <v>17</v>
      </c>
      <c r="L195" s="11">
        <v>6931.4665099999993</v>
      </c>
      <c r="M195" s="18">
        <f t="shared" si="11"/>
        <v>1</v>
      </c>
      <c r="P195" s="10"/>
    </row>
    <row r="196" spans="1:16" x14ac:dyDescent="0.25">
      <c r="A196" s="3">
        <v>1587311</v>
      </c>
      <c r="B196" s="1">
        <v>44603</v>
      </c>
      <c r="C196" s="18">
        <v>1</v>
      </c>
      <c r="D196" s="18">
        <v>1</v>
      </c>
      <c r="E196" s="18">
        <v>0</v>
      </c>
      <c r="F196" s="18">
        <v>0</v>
      </c>
      <c r="G196" s="18">
        <v>0</v>
      </c>
      <c r="H196" s="18">
        <v>0</v>
      </c>
      <c r="I196" s="18">
        <f t="shared" si="9"/>
        <v>1</v>
      </c>
      <c r="J196" s="19">
        <v>44614</v>
      </c>
      <c r="K196" s="18">
        <f t="shared" si="10"/>
        <v>11</v>
      </c>
      <c r="L196" s="11">
        <v>6269.6681999999992</v>
      </c>
      <c r="M196" s="18">
        <f t="shared" si="11"/>
        <v>1</v>
      </c>
      <c r="P196" s="10"/>
    </row>
    <row r="197" spans="1:16" x14ac:dyDescent="0.25">
      <c r="A197" s="3">
        <v>1496456</v>
      </c>
      <c r="B197" s="1">
        <v>44603</v>
      </c>
      <c r="C197" s="18">
        <v>0</v>
      </c>
      <c r="D197" s="18">
        <v>0</v>
      </c>
      <c r="E197" s="18">
        <v>1</v>
      </c>
      <c r="F197" s="18">
        <v>0</v>
      </c>
      <c r="G197" s="18">
        <v>1</v>
      </c>
      <c r="H197" s="18">
        <v>0</v>
      </c>
      <c r="I197" s="18">
        <f t="shared" si="9"/>
        <v>0</v>
      </c>
      <c r="J197" s="20"/>
      <c r="K197" s="18" t="str">
        <f t="shared" si="10"/>
        <v/>
      </c>
      <c r="L197" s="11">
        <v>0</v>
      </c>
      <c r="M197" s="18" t="str">
        <f t="shared" si="11"/>
        <v/>
      </c>
      <c r="P197" s="10"/>
    </row>
    <row r="198" spans="1:16" x14ac:dyDescent="0.25">
      <c r="A198" s="3">
        <v>2690098</v>
      </c>
      <c r="B198" s="1">
        <v>44604</v>
      </c>
      <c r="C198" s="18">
        <v>1</v>
      </c>
      <c r="D198" s="18">
        <v>1</v>
      </c>
      <c r="E198" s="18">
        <v>0</v>
      </c>
      <c r="F198" s="18">
        <v>0</v>
      </c>
      <c r="G198" s="18">
        <v>0</v>
      </c>
      <c r="H198" s="18">
        <v>0</v>
      </c>
      <c r="I198" s="18">
        <f t="shared" si="9"/>
        <v>1</v>
      </c>
      <c r="J198" s="19">
        <v>44608</v>
      </c>
      <c r="K198" s="18">
        <f t="shared" si="10"/>
        <v>4</v>
      </c>
      <c r="L198" s="11">
        <v>6321.915434999999</v>
      </c>
      <c r="M198" s="18">
        <f t="shared" si="11"/>
        <v>1</v>
      </c>
      <c r="P198" s="10"/>
    </row>
    <row r="199" spans="1:16" x14ac:dyDescent="0.25">
      <c r="A199" s="3">
        <v>2211649</v>
      </c>
      <c r="B199" s="1">
        <v>44604</v>
      </c>
      <c r="C199" s="18">
        <v>1</v>
      </c>
      <c r="D199" s="18">
        <v>0</v>
      </c>
      <c r="E199" s="18">
        <v>1</v>
      </c>
      <c r="F199" s="18">
        <v>1</v>
      </c>
      <c r="G199" s="18">
        <v>0</v>
      </c>
      <c r="H199" s="18">
        <v>0</v>
      </c>
      <c r="I199" s="18">
        <f t="shared" si="9"/>
        <v>1</v>
      </c>
      <c r="J199" s="19">
        <v>44655</v>
      </c>
      <c r="K199" s="18">
        <f t="shared" si="10"/>
        <v>51</v>
      </c>
      <c r="L199" s="11">
        <v>2577.5302599999995</v>
      </c>
      <c r="M199" s="18">
        <f t="shared" si="11"/>
        <v>2</v>
      </c>
      <c r="P199" s="10"/>
    </row>
    <row r="200" spans="1:16" x14ac:dyDescent="0.25">
      <c r="A200" s="3">
        <v>2183011</v>
      </c>
      <c r="B200" s="1">
        <v>44604</v>
      </c>
      <c r="C200" s="18">
        <v>0</v>
      </c>
      <c r="D200" s="18">
        <v>0</v>
      </c>
      <c r="E200" s="18">
        <v>1</v>
      </c>
      <c r="F200" s="18">
        <v>0</v>
      </c>
      <c r="G200" s="18">
        <v>1</v>
      </c>
      <c r="H200" s="18">
        <v>0</v>
      </c>
      <c r="I200" s="18">
        <f t="shared" si="9"/>
        <v>0</v>
      </c>
      <c r="J200" s="20"/>
      <c r="K200" s="18" t="str">
        <f t="shared" si="10"/>
        <v/>
      </c>
      <c r="L200" s="11">
        <v>0</v>
      </c>
      <c r="M200" s="18" t="str">
        <f t="shared" si="11"/>
        <v/>
      </c>
      <c r="P200" s="10"/>
    </row>
    <row r="201" spans="1:16" x14ac:dyDescent="0.25">
      <c r="A201" s="3">
        <v>2089052</v>
      </c>
      <c r="B201" s="1">
        <v>44604</v>
      </c>
      <c r="C201" s="18">
        <v>0</v>
      </c>
      <c r="D201" s="18">
        <v>0</v>
      </c>
      <c r="E201" s="18">
        <v>1</v>
      </c>
      <c r="F201" s="18">
        <v>0</v>
      </c>
      <c r="G201" s="18">
        <v>1</v>
      </c>
      <c r="H201" s="18">
        <v>0</v>
      </c>
      <c r="I201" s="18">
        <f t="shared" si="9"/>
        <v>0</v>
      </c>
      <c r="J201" s="20"/>
      <c r="K201" s="18" t="str">
        <f t="shared" si="10"/>
        <v/>
      </c>
      <c r="L201" s="11">
        <v>0</v>
      </c>
      <c r="M201" s="18" t="str">
        <f t="shared" si="11"/>
        <v/>
      </c>
      <c r="P201" s="10"/>
    </row>
    <row r="202" spans="1:16" x14ac:dyDescent="0.25">
      <c r="A202" s="3">
        <v>1920648</v>
      </c>
      <c r="B202" s="1">
        <v>44605</v>
      </c>
      <c r="C202" s="18">
        <v>1</v>
      </c>
      <c r="D202" s="18">
        <v>1</v>
      </c>
      <c r="E202" s="18">
        <v>0</v>
      </c>
      <c r="F202" s="18">
        <v>0</v>
      </c>
      <c r="G202" s="18">
        <v>0</v>
      </c>
      <c r="H202" s="18">
        <v>0</v>
      </c>
      <c r="I202" s="18">
        <f t="shared" si="9"/>
        <v>1</v>
      </c>
      <c r="J202" s="19">
        <v>44612</v>
      </c>
      <c r="K202" s="18">
        <f t="shared" si="10"/>
        <v>7</v>
      </c>
      <c r="L202" s="11">
        <v>6739.8933149999993</v>
      </c>
      <c r="M202" s="18">
        <f t="shared" si="11"/>
        <v>1</v>
      </c>
      <c r="P202" s="10"/>
    </row>
    <row r="203" spans="1:16" x14ac:dyDescent="0.25">
      <c r="A203" s="3">
        <v>2267866</v>
      </c>
      <c r="B203" s="1">
        <v>44605</v>
      </c>
      <c r="C203" s="18">
        <v>1</v>
      </c>
      <c r="D203" s="18">
        <v>0</v>
      </c>
      <c r="E203" s="18">
        <v>1</v>
      </c>
      <c r="F203" s="18">
        <v>1</v>
      </c>
      <c r="G203" s="18">
        <v>0</v>
      </c>
      <c r="H203" s="18">
        <v>0</v>
      </c>
      <c r="I203" s="18">
        <f t="shared" si="9"/>
        <v>1</v>
      </c>
      <c r="J203" s="19">
        <v>44645</v>
      </c>
      <c r="K203" s="18">
        <f t="shared" si="10"/>
        <v>40</v>
      </c>
      <c r="L203" s="11">
        <v>5120.2290299999995</v>
      </c>
      <c r="M203" s="18">
        <f t="shared" si="11"/>
        <v>2</v>
      </c>
      <c r="P203" s="10"/>
    </row>
    <row r="204" spans="1:16" x14ac:dyDescent="0.25">
      <c r="A204" s="3">
        <v>2518422</v>
      </c>
      <c r="B204" s="1">
        <v>44605</v>
      </c>
      <c r="C204" s="18">
        <v>1</v>
      </c>
      <c r="D204" s="18">
        <v>0</v>
      </c>
      <c r="E204" s="18">
        <v>1</v>
      </c>
      <c r="F204" s="18">
        <v>0</v>
      </c>
      <c r="G204" s="18">
        <v>1</v>
      </c>
      <c r="H204" s="18">
        <v>0</v>
      </c>
      <c r="I204" s="18">
        <f t="shared" si="9"/>
        <v>0</v>
      </c>
      <c r="J204" s="20"/>
      <c r="K204" s="18" t="str">
        <f t="shared" si="10"/>
        <v/>
      </c>
      <c r="L204" s="11">
        <v>0</v>
      </c>
      <c r="M204" s="18" t="str">
        <f t="shared" si="11"/>
        <v/>
      </c>
      <c r="P204" s="10"/>
    </row>
    <row r="205" spans="1:16" x14ac:dyDescent="0.25">
      <c r="A205" s="3">
        <v>2868304</v>
      </c>
      <c r="B205" s="1">
        <v>44605</v>
      </c>
      <c r="C205" s="18">
        <v>0</v>
      </c>
      <c r="D205" s="18">
        <v>0</v>
      </c>
      <c r="E205" s="18">
        <v>1</v>
      </c>
      <c r="F205" s="18">
        <v>0</v>
      </c>
      <c r="G205" s="18">
        <v>1</v>
      </c>
      <c r="H205" s="18">
        <v>0</v>
      </c>
      <c r="I205" s="18">
        <f t="shared" si="9"/>
        <v>0</v>
      </c>
      <c r="J205" s="20"/>
      <c r="K205" s="18" t="str">
        <f t="shared" si="10"/>
        <v/>
      </c>
      <c r="L205" s="11">
        <v>0</v>
      </c>
      <c r="M205" s="18" t="str">
        <f t="shared" si="11"/>
        <v/>
      </c>
      <c r="P205" s="10"/>
    </row>
    <row r="206" spans="1:16" x14ac:dyDescent="0.25">
      <c r="A206" s="3">
        <v>2267667</v>
      </c>
      <c r="B206" s="1">
        <v>44606</v>
      </c>
      <c r="C206" s="18">
        <v>1</v>
      </c>
      <c r="D206" s="18">
        <v>0</v>
      </c>
      <c r="E206" s="18">
        <v>1</v>
      </c>
      <c r="F206" s="18">
        <v>1</v>
      </c>
      <c r="G206" s="18">
        <v>0</v>
      </c>
      <c r="H206" s="18">
        <v>0</v>
      </c>
      <c r="I206" s="18">
        <f t="shared" si="9"/>
        <v>1</v>
      </c>
      <c r="J206" s="19">
        <v>44652</v>
      </c>
      <c r="K206" s="18">
        <f t="shared" si="10"/>
        <v>46</v>
      </c>
      <c r="L206" s="11">
        <v>5834.2745749999995</v>
      </c>
      <c r="M206" s="18">
        <f t="shared" si="11"/>
        <v>2</v>
      </c>
      <c r="P206" s="10"/>
    </row>
    <row r="207" spans="1:16" x14ac:dyDescent="0.25">
      <c r="A207" s="3">
        <v>2369206</v>
      </c>
      <c r="B207" s="1">
        <v>44606</v>
      </c>
      <c r="C207" s="18">
        <v>1</v>
      </c>
      <c r="D207" s="18">
        <v>0</v>
      </c>
      <c r="E207" s="18">
        <v>1</v>
      </c>
      <c r="F207" s="18">
        <v>0</v>
      </c>
      <c r="G207" s="18">
        <v>1</v>
      </c>
      <c r="H207" s="18">
        <v>0</v>
      </c>
      <c r="I207" s="18">
        <f t="shared" si="9"/>
        <v>0</v>
      </c>
      <c r="J207" s="20"/>
      <c r="K207" s="18" t="str">
        <f t="shared" si="10"/>
        <v/>
      </c>
      <c r="L207" s="11">
        <v>0</v>
      </c>
      <c r="M207" s="18" t="str">
        <f t="shared" si="11"/>
        <v/>
      </c>
      <c r="P207" s="10"/>
    </row>
    <row r="208" spans="1:16" x14ac:dyDescent="0.25">
      <c r="A208" s="3">
        <v>3145868</v>
      </c>
      <c r="B208" s="1">
        <v>44606</v>
      </c>
      <c r="C208" s="18">
        <v>1</v>
      </c>
      <c r="D208" s="18">
        <v>0</v>
      </c>
      <c r="E208" s="18">
        <v>1</v>
      </c>
      <c r="F208" s="18">
        <v>0</v>
      </c>
      <c r="G208" s="18">
        <v>1</v>
      </c>
      <c r="H208" s="18">
        <v>0</v>
      </c>
      <c r="I208" s="18">
        <f t="shared" si="9"/>
        <v>0</v>
      </c>
      <c r="J208" s="20"/>
      <c r="K208" s="18" t="str">
        <f t="shared" si="10"/>
        <v/>
      </c>
      <c r="L208" s="11">
        <v>0</v>
      </c>
      <c r="M208" s="18" t="str">
        <f t="shared" si="11"/>
        <v/>
      </c>
      <c r="P208" s="10"/>
    </row>
    <row r="209" spans="1:16" x14ac:dyDescent="0.25">
      <c r="A209" s="3">
        <v>2772022</v>
      </c>
      <c r="B209" s="1">
        <v>44607</v>
      </c>
      <c r="C209" s="18">
        <v>1</v>
      </c>
      <c r="D209" s="18">
        <v>1</v>
      </c>
      <c r="E209" s="18">
        <v>0</v>
      </c>
      <c r="F209" s="18">
        <v>0</v>
      </c>
      <c r="G209" s="18">
        <v>0</v>
      </c>
      <c r="H209" s="18">
        <v>0</v>
      </c>
      <c r="I209" s="18">
        <f t="shared" si="9"/>
        <v>1</v>
      </c>
      <c r="J209" s="19">
        <v>44628</v>
      </c>
      <c r="K209" s="18">
        <f t="shared" si="10"/>
        <v>21</v>
      </c>
      <c r="L209" s="11">
        <v>7140.4554499999995</v>
      </c>
      <c r="M209" s="18">
        <f t="shared" si="11"/>
        <v>1</v>
      </c>
      <c r="P209" s="10"/>
    </row>
    <row r="210" spans="1:16" x14ac:dyDescent="0.25">
      <c r="A210" s="3">
        <v>2224998</v>
      </c>
      <c r="B210" s="1">
        <v>44607</v>
      </c>
      <c r="C210" s="18">
        <v>1</v>
      </c>
      <c r="D210" s="18">
        <v>1</v>
      </c>
      <c r="E210" s="18">
        <v>0</v>
      </c>
      <c r="F210" s="18">
        <v>0</v>
      </c>
      <c r="G210" s="18">
        <v>0</v>
      </c>
      <c r="H210" s="18">
        <v>0</v>
      </c>
      <c r="I210" s="18">
        <f t="shared" si="9"/>
        <v>1</v>
      </c>
      <c r="J210" s="19">
        <v>44616</v>
      </c>
      <c r="K210" s="18">
        <f t="shared" si="10"/>
        <v>9</v>
      </c>
      <c r="L210" s="11">
        <v>6670.2303349999993</v>
      </c>
      <c r="M210" s="18">
        <f t="shared" si="11"/>
        <v>1</v>
      </c>
      <c r="P210" s="10"/>
    </row>
    <row r="211" spans="1:16" x14ac:dyDescent="0.25">
      <c r="A211" s="3">
        <v>2362895</v>
      </c>
      <c r="B211" s="1">
        <v>44607</v>
      </c>
      <c r="C211" s="18">
        <v>1</v>
      </c>
      <c r="D211" s="18">
        <v>1</v>
      </c>
      <c r="E211" s="18">
        <v>0</v>
      </c>
      <c r="F211" s="18">
        <v>0</v>
      </c>
      <c r="G211" s="18">
        <v>0</v>
      </c>
      <c r="H211" s="18">
        <v>0</v>
      </c>
      <c r="I211" s="18">
        <f t="shared" si="9"/>
        <v>1</v>
      </c>
      <c r="J211" s="19">
        <v>44623</v>
      </c>
      <c r="K211" s="18">
        <f t="shared" si="10"/>
        <v>16</v>
      </c>
      <c r="L211" s="11">
        <v>6426.4099049999995</v>
      </c>
      <c r="M211" s="18">
        <f t="shared" si="11"/>
        <v>1</v>
      </c>
      <c r="P211" s="10"/>
    </row>
    <row r="212" spans="1:16" x14ac:dyDescent="0.25">
      <c r="A212" s="3">
        <v>3017892</v>
      </c>
      <c r="B212" s="1">
        <v>44607</v>
      </c>
      <c r="C212" s="18">
        <v>1</v>
      </c>
      <c r="D212" s="18">
        <v>1</v>
      </c>
      <c r="E212" s="18">
        <v>0</v>
      </c>
      <c r="F212" s="18">
        <v>0</v>
      </c>
      <c r="G212" s="18">
        <v>0</v>
      </c>
      <c r="H212" s="18">
        <v>0</v>
      </c>
      <c r="I212" s="18">
        <f t="shared" si="9"/>
        <v>1</v>
      </c>
      <c r="J212" s="19">
        <v>44613</v>
      </c>
      <c r="K212" s="18">
        <f t="shared" si="10"/>
        <v>6</v>
      </c>
      <c r="L212" s="11">
        <v>4980.9030699999994</v>
      </c>
      <c r="M212" s="18">
        <f t="shared" si="11"/>
        <v>1</v>
      </c>
      <c r="P212" s="10"/>
    </row>
    <row r="213" spans="1:16" x14ac:dyDescent="0.25">
      <c r="A213" s="3">
        <v>2323763</v>
      </c>
      <c r="B213" s="1">
        <v>44607</v>
      </c>
      <c r="C213" s="18">
        <v>1</v>
      </c>
      <c r="D213" s="18">
        <v>1</v>
      </c>
      <c r="E213" s="18">
        <v>0</v>
      </c>
      <c r="F213" s="18">
        <v>0</v>
      </c>
      <c r="G213" s="18">
        <v>0</v>
      </c>
      <c r="H213" s="18">
        <v>0</v>
      </c>
      <c r="I213" s="18">
        <f t="shared" si="9"/>
        <v>1</v>
      </c>
      <c r="J213" s="19">
        <v>44620</v>
      </c>
      <c r="K213" s="18">
        <f t="shared" si="10"/>
        <v>13</v>
      </c>
      <c r="L213" s="11">
        <v>4928.6558349999996</v>
      </c>
      <c r="M213" s="18">
        <f t="shared" si="11"/>
        <v>1</v>
      </c>
      <c r="P213" s="10"/>
    </row>
    <row r="214" spans="1:16" x14ac:dyDescent="0.25">
      <c r="A214" s="3">
        <v>1926435</v>
      </c>
      <c r="B214" s="1">
        <v>44607</v>
      </c>
      <c r="C214" s="18">
        <v>1</v>
      </c>
      <c r="D214" s="18">
        <v>0</v>
      </c>
      <c r="E214" s="18">
        <v>1</v>
      </c>
      <c r="F214" s="18">
        <v>0</v>
      </c>
      <c r="G214" s="18">
        <v>1</v>
      </c>
      <c r="H214" s="18">
        <v>0</v>
      </c>
      <c r="I214" s="18">
        <f t="shared" si="9"/>
        <v>0</v>
      </c>
      <c r="J214" s="20"/>
      <c r="K214" s="18" t="str">
        <f t="shared" si="10"/>
        <v/>
      </c>
      <c r="L214" s="11">
        <v>0</v>
      </c>
      <c r="M214" s="18" t="str">
        <f t="shared" si="11"/>
        <v/>
      </c>
      <c r="P214" s="10"/>
    </row>
    <row r="215" spans="1:16" x14ac:dyDescent="0.25">
      <c r="A215" s="3">
        <v>2127436</v>
      </c>
      <c r="B215" s="1">
        <v>44607</v>
      </c>
      <c r="C215" s="18">
        <v>0</v>
      </c>
      <c r="D215" s="18">
        <v>0</v>
      </c>
      <c r="E215" s="18">
        <v>1</v>
      </c>
      <c r="F215" s="18">
        <v>0</v>
      </c>
      <c r="G215" s="18">
        <v>1</v>
      </c>
      <c r="H215" s="18">
        <v>0</v>
      </c>
      <c r="I215" s="18">
        <f t="shared" si="9"/>
        <v>0</v>
      </c>
      <c r="J215" s="20"/>
      <c r="K215" s="18" t="str">
        <f t="shared" si="10"/>
        <v/>
      </c>
      <c r="L215" s="11">
        <v>0</v>
      </c>
      <c r="M215" s="18" t="str">
        <f t="shared" si="11"/>
        <v/>
      </c>
      <c r="P215" s="10"/>
    </row>
    <row r="216" spans="1:16" x14ac:dyDescent="0.25">
      <c r="A216" s="3">
        <v>2389279</v>
      </c>
      <c r="B216" s="1">
        <v>44607</v>
      </c>
      <c r="C216" s="18">
        <v>0</v>
      </c>
      <c r="D216" s="18">
        <v>0</v>
      </c>
      <c r="E216" s="18">
        <v>1</v>
      </c>
      <c r="F216" s="18">
        <v>0</v>
      </c>
      <c r="G216" s="18">
        <v>1</v>
      </c>
      <c r="H216" s="18">
        <v>0</v>
      </c>
      <c r="I216" s="18">
        <f t="shared" si="9"/>
        <v>0</v>
      </c>
      <c r="J216" s="20"/>
      <c r="K216" s="18" t="str">
        <f t="shared" si="10"/>
        <v/>
      </c>
      <c r="L216" s="11">
        <v>0</v>
      </c>
      <c r="M216" s="18" t="str">
        <f t="shared" si="11"/>
        <v/>
      </c>
      <c r="P216" s="10"/>
    </row>
    <row r="217" spans="1:16" x14ac:dyDescent="0.25">
      <c r="A217" s="3">
        <v>1544412</v>
      </c>
      <c r="B217" s="1">
        <v>44608</v>
      </c>
      <c r="C217" s="18">
        <v>0</v>
      </c>
      <c r="D217" s="18">
        <v>0</v>
      </c>
      <c r="E217" s="18">
        <v>1</v>
      </c>
      <c r="F217" s="18">
        <v>0</v>
      </c>
      <c r="G217" s="18">
        <v>1</v>
      </c>
      <c r="H217" s="18">
        <v>0</v>
      </c>
      <c r="I217" s="18">
        <f t="shared" si="9"/>
        <v>0</v>
      </c>
      <c r="J217" s="20"/>
      <c r="K217" s="18" t="str">
        <f t="shared" si="10"/>
        <v/>
      </c>
      <c r="L217" s="11">
        <v>0</v>
      </c>
      <c r="M217" s="18" t="str">
        <f t="shared" si="11"/>
        <v/>
      </c>
      <c r="P217" s="10"/>
    </row>
    <row r="218" spans="1:16" x14ac:dyDescent="0.25">
      <c r="A218" s="3">
        <v>1875544</v>
      </c>
      <c r="B218" s="1">
        <v>44609</v>
      </c>
      <c r="C218" s="18">
        <v>0</v>
      </c>
      <c r="D218" s="18">
        <v>0</v>
      </c>
      <c r="E218" s="18">
        <v>1</v>
      </c>
      <c r="F218" s="18">
        <v>0</v>
      </c>
      <c r="G218" s="18">
        <v>1</v>
      </c>
      <c r="H218" s="18">
        <v>0</v>
      </c>
      <c r="I218" s="18">
        <f t="shared" si="9"/>
        <v>0</v>
      </c>
      <c r="J218" s="20"/>
      <c r="K218" s="18" t="str">
        <f t="shared" si="10"/>
        <v/>
      </c>
      <c r="L218" s="11">
        <v>0</v>
      </c>
      <c r="M218" s="18" t="str">
        <f t="shared" si="11"/>
        <v/>
      </c>
      <c r="P218" s="10"/>
    </row>
    <row r="219" spans="1:16" x14ac:dyDescent="0.25">
      <c r="A219" s="3">
        <v>1866575</v>
      </c>
      <c r="B219" s="1">
        <v>44610</v>
      </c>
      <c r="C219" s="18">
        <v>1</v>
      </c>
      <c r="D219" s="18">
        <v>0</v>
      </c>
      <c r="E219" s="18">
        <v>1</v>
      </c>
      <c r="F219" s="18">
        <v>1</v>
      </c>
      <c r="G219" s="18">
        <v>0</v>
      </c>
      <c r="H219" s="18">
        <v>0</v>
      </c>
      <c r="I219" s="18">
        <f t="shared" si="9"/>
        <v>1</v>
      </c>
      <c r="J219" s="19">
        <v>44642</v>
      </c>
      <c r="K219" s="18">
        <f t="shared" si="10"/>
        <v>32</v>
      </c>
      <c r="L219" s="11">
        <v>6844.387784999999</v>
      </c>
      <c r="M219" s="18">
        <f t="shared" si="11"/>
        <v>2</v>
      </c>
      <c r="P219" s="10"/>
    </row>
    <row r="220" spans="1:16" x14ac:dyDescent="0.25">
      <c r="A220" s="3">
        <v>3084230</v>
      </c>
      <c r="B220" s="1">
        <v>44610</v>
      </c>
      <c r="C220" s="18">
        <v>1</v>
      </c>
      <c r="D220" s="18">
        <v>0</v>
      </c>
      <c r="E220" s="18">
        <v>1</v>
      </c>
      <c r="F220" s="18">
        <v>1</v>
      </c>
      <c r="G220" s="18">
        <v>0</v>
      </c>
      <c r="H220" s="18">
        <v>0</v>
      </c>
      <c r="I220" s="18">
        <f t="shared" si="9"/>
        <v>1</v>
      </c>
      <c r="J220" s="19">
        <v>44659</v>
      </c>
      <c r="K220" s="18">
        <f t="shared" si="10"/>
        <v>49</v>
      </c>
      <c r="L220" s="11">
        <v>6443.8256499999998</v>
      </c>
      <c r="M220" s="18">
        <f t="shared" si="11"/>
        <v>2</v>
      </c>
      <c r="P220" s="10"/>
    </row>
    <row r="221" spans="1:16" x14ac:dyDescent="0.25">
      <c r="A221" s="3">
        <v>3164482</v>
      </c>
      <c r="B221" s="1">
        <v>44610</v>
      </c>
      <c r="C221" s="18">
        <v>1</v>
      </c>
      <c r="D221" s="18">
        <v>0</v>
      </c>
      <c r="E221" s="18">
        <v>1</v>
      </c>
      <c r="F221" s="18">
        <v>0</v>
      </c>
      <c r="G221" s="18">
        <v>1</v>
      </c>
      <c r="H221" s="18">
        <v>0</v>
      </c>
      <c r="I221" s="18">
        <f t="shared" si="9"/>
        <v>0</v>
      </c>
      <c r="J221" s="20"/>
      <c r="K221" s="18" t="str">
        <f t="shared" si="10"/>
        <v/>
      </c>
      <c r="L221" s="11">
        <v>0</v>
      </c>
      <c r="M221" s="18" t="str">
        <f t="shared" si="11"/>
        <v/>
      </c>
      <c r="P221" s="10"/>
    </row>
    <row r="222" spans="1:16" x14ac:dyDescent="0.25">
      <c r="A222" s="3">
        <v>2968057</v>
      </c>
      <c r="B222" s="1">
        <v>44610</v>
      </c>
      <c r="C222" s="18">
        <v>1</v>
      </c>
      <c r="D222" s="18">
        <v>0</v>
      </c>
      <c r="E222" s="18">
        <v>1</v>
      </c>
      <c r="F222" s="18">
        <v>0</v>
      </c>
      <c r="G222" s="18">
        <v>1</v>
      </c>
      <c r="H222" s="18">
        <v>0</v>
      </c>
      <c r="I222" s="18">
        <f t="shared" si="9"/>
        <v>0</v>
      </c>
      <c r="J222" s="20"/>
      <c r="K222" s="18" t="str">
        <f t="shared" si="10"/>
        <v/>
      </c>
      <c r="L222" s="11">
        <v>0</v>
      </c>
      <c r="M222" s="18" t="str">
        <f t="shared" si="11"/>
        <v/>
      </c>
      <c r="P222" s="10"/>
    </row>
    <row r="223" spans="1:16" x14ac:dyDescent="0.25">
      <c r="A223" s="3">
        <v>2759105</v>
      </c>
      <c r="B223" s="1">
        <v>44610</v>
      </c>
      <c r="C223" s="18">
        <v>0</v>
      </c>
      <c r="D223" s="18">
        <v>0</v>
      </c>
      <c r="E223" s="18">
        <v>1</v>
      </c>
      <c r="F223" s="18">
        <v>0</v>
      </c>
      <c r="G223" s="18">
        <v>1</v>
      </c>
      <c r="H223" s="18">
        <v>0</v>
      </c>
      <c r="I223" s="18">
        <f t="shared" si="9"/>
        <v>0</v>
      </c>
      <c r="J223" s="20"/>
      <c r="K223" s="18" t="str">
        <f t="shared" si="10"/>
        <v/>
      </c>
      <c r="L223" s="11">
        <v>0</v>
      </c>
      <c r="M223" s="18" t="str">
        <f t="shared" si="11"/>
        <v/>
      </c>
      <c r="P223" s="10"/>
    </row>
    <row r="224" spans="1:16" x14ac:dyDescent="0.25">
      <c r="A224" s="3">
        <v>2230377</v>
      </c>
      <c r="B224" s="1">
        <v>44610</v>
      </c>
      <c r="C224" s="18">
        <v>0</v>
      </c>
      <c r="D224" s="18">
        <v>0</v>
      </c>
      <c r="E224" s="18">
        <v>1</v>
      </c>
      <c r="F224" s="18">
        <v>0</v>
      </c>
      <c r="G224" s="18">
        <v>1</v>
      </c>
      <c r="H224" s="18">
        <v>0</v>
      </c>
      <c r="I224" s="18">
        <f t="shared" si="9"/>
        <v>0</v>
      </c>
      <c r="J224" s="20"/>
      <c r="K224" s="18" t="str">
        <f t="shared" si="10"/>
        <v/>
      </c>
      <c r="L224" s="11">
        <v>0</v>
      </c>
      <c r="M224" s="18" t="str">
        <f t="shared" si="11"/>
        <v/>
      </c>
      <c r="P224" s="10"/>
    </row>
    <row r="225" spans="1:16" x14ac:dyDescent="0.25">
      <c r="A225" s="3">
        <v>3066309</v>
      </c>
      <c r="B225" s="1">
        <v>44610</v>
      </c>
      <c r="C225" s="18">
        <v>0</v>
      </c>
      <c r="D225" s="18">
        <v>0</v>
      </c>
      <c r="E225" s="18">
        <v>1</v>
      </c>
      <c r="F225" s="18">
        <v>0</v>
      </c>
      <c r="G225" s="18">
        <v>1</v>
      </c>
      <c r="H225" s="18">
        <v>0</v>
      </c>
      <c r="I225" s="18">
        <f t="shared" si="9"/>
        <v>0</v>
      </c>
      <c r="J225" s="20"/>
      <c r="K225" s="18" t="str">
        <f t="shared" si="10"/>
        <v/>
      </c>
      <c r="L225" s="11">
        <v>0</v>
      </c>
      <c r="M225" s="18" t="str">
        <f t="shared" si="11"/>
        <v/>
      </c>
      <c r="P225" s="10"/>
    </row>
    <row r="226" spans="1:16" x14ac:dyDescent="0.25">
      <c r="A226" s="3">
        <v>1850809</v>
      </c>
      <c r="B226" s="1">
        <v>44611</v>
      </c>
      <c r="C226" s="18">
        <v>1</v>
      </c>
      <c r="D226" s="18">
        <v>0</v>
      </c>
      <c r="E226" s="18">
        <v>1</v>
      </c>
      <c r="F226" s="18">
        <v>0</v>
      </c>
      <c r="G226" s="18">
        <v>1</v>
      </c>
      <c r="H226" s="18">
        <v>0</v>
      </c>
      <c r="I226" s="18">
        <f t="shared" si="9"/>
        <v>0</v>
      </c>
      <c r="J226" s="20"/>
      <c r="K226" s="18" t="str">
        <f t="shared" si="10"/>
        <v/>
      </c>
      <c r="L226" s="11">
        <v>0</v>
      </c>
      <c r="M226" s="18" t="str">
        <f t="shared" si="11"/>
        <v/>
      </c>
      <c r="P226" s="10"/>
    </row>
    <row r="227" spans="1:16" x14ac:dyDescent="0.25">
      <c r="A227" s="3">
        <v>2676996</v>
      </c>
      <c r="B227" s="1">
        <v>44611</v>
      </c>
      <c r="C227" s="18">
        <v>0</v>
      </c>
      <c r="D227" s="18">
        <v>0</v>
      </c>
      <c r="E227" s="18">
        <v>1</v>
      </c>
      <c r="F227" s="18">
        <v>0</v>
      </c>
      <c r="G227" s="18">
        <v>1</v>
      </c>
      <c r="H227" s="18">
        <v>0</v>
      </c>
      <c r="I227" s="18">
        <f t="shared" si="9"/>
        <v>0</v>
      </c>
      <c r="J227" s="20"/>
      <c r="K227" s="18" t="str">
        <f t="shared" si="10"/>
        <v/>
      </c>
      <c r="L227" s="11">
        <v>0</v>
      </c>
      <c r="M227" s="18" t="str">
        <f t="shared" si="11"/>
        <v/>
      </c>
      <c r="P227" s="10"/>
    </row>
    <row r="228" spans="1:16" x14ac:dyDescent="0.25">
      <c r="A228" s="3">
        <v>1506897</v>
      </c>
      <c r="B228" s="1">
        <v>44612</v>
      </c>
      <c r="C228" s="18">
        <v>1</v>
      </c>
      <c r="D228" s="18">
        <v>1</v>
      </c>
      <c r="E228" s="18">
        <v>0</v>
      </c>
      <c r="F228" s="18">
        <v>0</v>
      </c>
      <c r="G228" s="18">
        <v>0</v>
      </c>
      <c r="H228" s="18">
        <v>0</v>
      </c>
      <c r="I228" s="18">
        <f t="shared" si="9"/>
        <v>1</v>
      </c>
      <c r="J228" s="19">
        <v>44627</v>
      </c>
      <c r="K228" s="18">
        <f t="shared" si="10"/>
        <v>15</v>
      </c>
      <c r="L228" s="11">
        <v>7332.0286449999994</v>
      </c>
      <c r="M228" s="18">
        <f t="shared" si="11"/>
        <v>1</v>
      </c>
      <c r="P228" s="10"/>
    </row>
    <row r="229" spans="1:16" x14ac:dyDescent="0.25">
      <c r="A229" s="3">
        <v>3122097</v>
      </c>
      <c r="B229" s="1">
        <v>44612</v>
      </c>
      <c r="C229" s="18">
        <v>1</v>
      </c>
      <c r="D229" s="18">
        <v>1</v>
      </c>
      <c r="E229" s="18">
        <v>0</v>
      </c>
      <c r="F229" s="18">
        <v>0</v>
      </c>
      <c r="G229" s="18">
        <v>0</v>
      </c>
      <c r="H229" s="18">
        <v>0</v>
      </c>
      <c r="I229" s="18">
        <f t="shared" si="9"/>
        <v>1</v>
      </c>
      <c r="J229" s="19">
        <v>44627</v>
      </c>
      <c r="K229" s="18">
        <f t="shared" si="10"/>
        <v>15</v>
      </c>
      <c r="L229" s="11">
        <v>7140.4554499999995</v>
      </c>
      <c r="M229" s="18">
        <f t="shared" si="11"/>
        <v>1</v>
      </c>
      <c r="P229" s="10"/>
    </row>
    <row r="230" spans="1:16" x14ac:dyDescent="0.25">
      <c r="A230" s="3">
        <v>1690663</v>
      </c>
      <c r="B230" s="1">
        <v>44612</v>
      </c>
      <c r="C230" s="18">
        <v>1</v>
      </c>
      <c r="D230" s="18">
        <v>0</v>
      </c>
      <c r="E230" s="18">
        <v>1</v>
      </c>
      <c r="F230" s="18">
        <v>0</v>
      </c>
      <c r="G230" s="18">
        <v>1</v>
      </c>
      <c r="H230" s="18">
        <v>0</v>
      </c>
      <c r="I230" s="18">
        <f t="shared" si="9"/>
        <v>0</v>
      </c>
      <c r="J230" s="20"/>
      <c r="K230" s="18" t="str">
        <f t="shared" si="10"/>
        <v/>
      </c>
      <c r="L230" s="11">
        <v>0</v>
      </c>
      <c r="M230" s="18" t="str">
        <f t="shared" si="11"/>
        <v/>
      </c>
      <c r="P230" s="10"/>
    </row>
    <row r="231" spans="1:16" x14ac:dyDescent="0.25">
      <c r="A231" s="3">
        <v>2768608</v>
      </c>
      <c r="B231" s="1">
        <v>44612</v>
      </c>
      <c r="C231" s="18">
        <v>0</v>
      </c>
      <c r="D231" s="18">
        <v>0</v>
      </c>
      <c r="E231" s="18">
        <v>1</v>
      </c>
      <c r="F231" s="18">
        <v>0</v>
      </c>
      <c r="G231" s="18">
        <v>1</v>
      </c>
      <c r="H231" s="18">
        <v>0</v>
      </c>
      <c r="I231" s="18">
        <f t="shared" si="9"/>
        <v>0</v>
      </c>
      <c r="J231" s="20"/>
      <c r="K231" s="18" t="str">
        <f t="shared" si="10"/>
        <v/>
      </c>
      <c r="L231" s="11">
        <v>0</v>
      </c>
      <c r="M231" s="18" t="str">
        <f t="shared" si="11"/>
        <v/>
      </c>
      <c r="P231" s="10"/>
    </row>
    <row r="232" spans="1:16" x14ac:dyDescent="0.25">
      <c r="A232" s="3">
        <v>1721797</v>
      </c>
      <c r="B232" s="1">
        <v>44612</v>
      </c>
      <c r="C232" s="18">
        <v>0</v>
      </c>
      <c r="D232" s="18">
        <v>0</v>
      </c>
      <c r="E232" s="18">
        <v>1</v>
      </c>
      <c r="F232" s="18">
        <v>0</v>
      </c>
      <c r="G232" s="18">
        <v>1</v>
      </c>
      <c r="H232" s="18">
        <v>0</v>
      </c>
      <c r="I232" s="18">
        <f t="shared" si="9"/>
        <v>0</v>
      </c>
      <c r="J232" s="20"/>
      <c r="K232" s="18" t="str">
        <f t="shared" si="10"/>
        <v/>
      </c>
      <c r="L232" s="11">
        <v>0</v>
      </c>
      <c r="M232" s="18" t="str">
        <f t="shared" si="11"/>
        <v/>
      </c>
      <c r="P232" s="10"/>
    </row>
    <row r="233" spans="1:16" x14ac:dyDescent="0.25">
      <c r="A233" s="3">
        <v>3046628</v>
      </c>
      <c r="B233" s="1">
        <v>44613</v>
      </c>
      <c r="C233" s="18">
        <v>1</v>
      </c>
      <c r="D233" s="18">
        <v>1</v>
      </c>
      <c r="E233" s="18">
        <v>0</v>
      </c>
      <c r="F233" s="18">
        <v>0</v>
      </c>
      <c r="G233" s="18">
        <v>0</v>
      </c>
      <c r="H233" s="18">
        <v>0</v>
      </c>
      <c r="I233" s="18">
        <f t="shared" si="9"/>
        <v>1</v>
      </c>
      <c r="J233" s="19">
        <v>44620</v>
      </c>
      <c r="K233" s="18">
        <f t="shared" si="10"/>
        <v>7</v>
      </c>
      <c r="L233" s="11">
        <v>6565.7358649999996</v>
      </c>
      <c r="M233" s="18">
        <f t="shared" si="11"/>
        <v>1</v>
      </c>
      <c r="P233" s="10"/>
    </row>
    <row r="234" spans="1:16" x14ac:dyDescent="0.25">
      <c r="A234" s="3">
        <v>2723135</v>
      </c>
      <c r="B234" s="1">
        <v>44613</v>
      </c>
      <c r="C234" s="18">
        <v>1</v>
      </c>
      <c r="D234" s="18">
        <v>1</v>
      </c>
      <c r="E234" s="18">
        <v>0</v>
      </c>
      <c r="F234" s="18">
        <v>0</v>
      </c>
      <c r="G234" s="18">
        <v>0</v>
      </c>
      <c r="H234" s="18">
        <v>0</v>
      </c>
      <c r="I234" s="18">
        <f t="shared" si="9"/>
        <v>1</v>
      </c>
      <c r="J234" s="19">
        <v>44625</v>
      </c>
      <c r="K234" s="18">
        <f t="shared" si="10"/>
        <v>12</v>
      </c>
      <c r="L234" s="11">
        <v>6043.2635149999996</v>
      </c>
      <c r="M234" s="18">
        <f t="shared" si="11"/>
        <v>1</v>
      </c>
      <c r="P234" s="10"/>
    </row>
    <row r="235" spans="1:16" x14ac:dyDescent="0.25">
      <c r="A235" s="3">
        <v>1879746</v>
      </c>
      <c r="B235" s="1">
        <v>44613</v>
      </c>
      <c r="C235" s="18">
        <v>0</v>
      </c>
      <c r="D235" s="18">
        <v>0</v>
      </c>
      <c r="E235" s="18">
        <v>1</v>
      </c>
      <c r="F235" s="18">
        <v>0</v>
      </c>
      <c r="G235" s="18">
        <v>1</v>
      </c>
      <c r="H235" s="18">
        <v>0</v>
      </c>
      <c r="I235" s="18">
        <f t="shared" si="9"/>
        <v>0</v>
      </c>
      <c r="J235" s="20"/>
      <c r="K235" s="18" t="str">
        <f t="shared" si="10"/>
        <v/>
      </c>
      <c r="L235" s="11">
        <v>0</v>
      </c>
      <c r="M235" s="18" t="str">
        <f t="shared" si="11"/>
        <v/>
      </c>
      <c r="P235" s="10"/>
    </row>
    <row r="236" spans="1:16" x14ac:dyDescent="0.25">
      <c r="A236" s="3">
        <v>2987745</v>
      </c>
      <c r="B236" s="1">
        <v>44614</v>
      </c>
      <c r="C236" s="18">
        <v>1</v>
      </c>
      <c r="D236" s="18">
        <v>1</v>
      </c>
      <c r="E236" s="18">
        <v>0</v>
      </c>
      <c r="F236" s="18">
        <v>0</v>
      </c>
      <c r="G236" s="18">
        <v>0</v>
      </c>
      <c r="H236" s="18">
        <v>0</v>
      </c>
      <c r="I236" s="18">
        <f t="shared" si="9"/>
        <v>1</v>
      </c>
      <c r="J236" s="19">
        <v>44636</v>
      </c>
      <c r="K236" s="18">
        <f t="shared" si="10"/>
        <v>22</v>
      </c>
      <c r="L236" s="11">
        <v>6565.7358649999996</v>
      </c>
      <c r="M236" s="18">
        <f t="shared" si="11"/>
        <v>1</v>
      </c>
      <c r="P236" s="10"/>
    </row>
    <row r="237" spans="1:16" x14ac:dyDescent="0.25">
      <c r="A237" s="3">
        <v>1732511</v>
      </c>
      <c r="B237" s="1">
        <v>44614</v>
      </c>
      <c r="C237" s="18">
        <v>1</v>
      </c>
      <c r="D237" s="18">
        <v>1</v>
      </c>
      <c r="E237" s="18">
        <v>0</v>
      </c>
      <c r="F237" s="18">
        <v>0</v>
      </c>
      <c r="G237" s="18">
        <v>0</v>
      </c>
      <c r="H237" s="18">
        <v>0</v>
      </c>
      <c r="I237" s="18">
        <f t="shared" si="9"/>
        <v>1</v>
      </c>
      <c r="J237" s="19">
        <v>44617</v>
      </c>
      <c r="K237" s="18">
        <f t="shared" si="10"/>
        <v>3</v>
      </c>
      <c r="L237" s="11">
        <v>4893.824345</v>
      </c>
      <c r="M237" s="18">
        <f t="shared" si="11"/>
        <v>1</v>
      </c>
      <c r="P237" s="10"/>
    </row>
    <row r="238" spans="1:16" x14ac:dyDescent="0.25">
      <c r="A238" s="3">
        <v>2901222</v>
      </c>
      <c r="B238" s="1">
        <v>44614</v>
      </c>
      <c r="C238" s="18">
        <v>1</v>
      </c>
      <c r="D238" s="18">
        <v>0</v>
      </c>
      <c r="E238" s="18">
        <v>1</v>
      </c>
      <c r="F238" s="18">
        <v>0</v>
      </c>
      <c r="G238" s="18">
        <v>1</v>
      </c>
      <c r="H238" s="18">
        <v>0</v>
      </c>
      <c r="I238" s="18">
        <f t="shared" si="9"/>
        <v>0</v>
      </c>
      <c r="J238" s="20"/>
      <c r="K238" s="18" t="str">
        <f t="shared" si="10"/>
        <v/>
      </c>
      <c r="L238" s="11">
        <v>0</v>
      </c>
      <c r="M238" s="18" t="str">
        <f t="shared" si="11"/>
        <v/>
      </c>
      <c r="P238" s="10"/>
    </row>
    <row r="239" spans="1:16" x14ac:dyDescent="0.25">
      <c r="A239" s="3">
        <v>2148057</v>
      </c>
      <c r="B239" s="1">
        <v>44614</v>
      </c>
      <c r="C239" s="18">
        <v>1</v>
      </c>
      <c r="D239" s="18">
        <v>0</v>
      </c>
      <c r="E239" s="18">
        <v>1</v>
      </c>
      <c r="F239" s="18">
        <v>0</v>
      </c>
      <c r="G239" s="18">
        <v>1</v>
      </c>
      <c r="H239" s="18">
        <v>0</v>
      </c>
      <c r="I239" s="18">
        <f t="shared" si="9"/>
        <v>0</v>
      </c>
      <c r="J239" s="20"/>
      <c r="K239" s="18" t="str">
        <f t="shared" si="10"/>
        <v/>
      </c>
      <c r="L239" s="11">
        <v>0</v>
      </c>
      <c r="M239" s="18" t="str">
        <f t="shared" si="11"/>
        <v/>
      </c>
      <c r="P239" s="10"/>
    </row>
    <row r="240" spans="1:16" x14ac:dyDescent="0.25">
      <c r="A240" s="3">
        <v>2078347</v>
      </c>
      <c r="B240" s="1">
        <v>44614</v>
      </c>
      <c r="C240" s="18">
        <v>1</v>
      </c>
      <c r="D240" s="18">
        <v>0</v>
      </c>
      <c r="E240" s="18">
        <v>1</v>
      </c>
      <c r="F240" s="18">
        <v>0</v>
      </c>
      <c r="G240" s="18">
        <v>1</v>
      </c>
      <c r="H240" s="18">
        <v>0</v>
      </c>
      <c r="I240" s="18">
        <f t="shared" si="9"/>
        <v>0</v>
      </c>
      <c r="J240" s="20"/>
      <c r="K240" s="18" t="str">
        <f t="shared" si="10"/>
        <v/>
      </c>
      <c r="L240" s="11">
        <v>0</v>
      </c>
      <c r="M240" s="18" t="str">
        <f t="shared" si="11"/>
        <v/>
      </c>
      <c r="P240" s="10"/>
    </row>
    <row r="241" spans="1:16" x14ac:dyDescent="0.25">
      <c r="A241" s="3">
        <v>2114164</v>
      </c>
      <c r="B241" s="1">
        <v>44614</v>
      </c>
      <c r="C241" s="18">
        <v>0</v>
      </c>
      <c r="D241" s="18">
        <v>0</v>
      </c>
      <c r="E241" s="18">
        <v>1</v>
      </c>
      <c r="F241" s="18">
        <v>0</v>
      </c>
      <c r="G241" s="18">
        <v>1</v>
      </c>
      <c r="H241" s="18">
        <v>0</v>
      </c>
      <c r="I241" s="18">
        <f t="shared" si="9"/>
        <v>0</v>
      </c>
      <c r="J241" s="20"/>
      <c r="K241" s="18" t="str">
        <f t="shared" si="10"/>
        <v/>
      </c>
      <c r="L241" s="11">
        <v>0</v>
      </c>
      <c r="M241" s="18" t="str">
        <f t="shared" si="11"/>
        <v/>
      </c>
      <c r="P241" s="10"/>
    </row>
    <row r="242" spans="1:16" x14ac:dyDescent="0.25">
      <c r="A242" s="3">
        <v>1933054</v>
      </c>
      <c r="B242" s="1">
        <v>44614</v>
      </c>
      <c r="C242" s="18">
        <v>0</v>
      </c>
      <c r="D242" s="18">
        <v>0</v>
      </c>
      <c r="E242" s="18">
        <v>1</v>
      </c>
      <c r="F242" s="18">
        <v>0</v>
      </c>
      <c r="G242" s="18">
        <v>1</v>
      </c>
      <c r="H242" s="18">
        <v>0</v>
      </c>
      <c r="I242" s="18">
        <f t="shared" si="9"/>
        <v>0</v>
      </c>
      <c r="J242" s="20"/>
      <c r="K242" s="18" t="str">
        <f t="shared" si="10"/>
        <v/>
      </c>
      <c r="L242" s="11">
        <v>0</v>
      </c>
      <c r="M242" s="18" t="str">
        <f t="shared" si="11"/>
        <v/>
      </c>
      <c r="P242" s="10"/>
    </row>
    <row r="243" spans="1:16" x14ac:dyDescent="0.25">
      <c r="A243" s="3">
        <v>2777650</v>
      </c>
      <c r="B243" s="1">
        <v>44615</v>
      </c>
      <c r="C243" s="18">
        <v>1</v>
      </c>
      <c r="D243" s="18">
        <v>1</v>
      </c>
      <c r="E243" s="18">
        <v>0</v>
      </c>
      <c r="F243" s="18">
        <v>0</v>
      </c>
      <c r="G243" s="18">
        <v>0</v>
      </c>
      <c r="H243" s="18">
        <v>0</v>
      </c>
      <c r="I243" s="18">
        <f t="shared" si="9"/>
        <v>1</v>
      </c>
      <c r="J243" s="19">
        <v>44634</v>
      </c>
      <c r="K243" s="18">
        <f t="shared" si="10"/>
        <v>19</v>
      </c>
      <c r="L243" s="11">
        <v>5085.3975399999999</v>
      </c>
      <c r="M243" s="18">
        <f t="shared" si="11"/>
        <v>1</v>
      </c>
      <c r="P243" s="10"/>
    </row>
    <row r="244" spans="1:16" x14ac:dyDescent="0.25">
      <c r="A244" s="3">
        <v>2502793</v>
      </c>
      <c r="B244" s="1">
        <v>44615</v>
      </c>
      <c r="C244" s="18">
        <v>1</v>
      </c>
      <c r="D244" s="18">
        <v>0</v>
      </c>
      <c r="E244" s="18">
        <v>1</v>
      </c>
      <c r="F244" s="18">
        <v>0</v>
      </c>
      <c r="G244" s="18">
        <v>1</v>
      </c>
      <c r="H244" s="18">
        <v>0</v>
      </c>
      <c r="I244" s="18">
        <f t="shared" si="9"/>
        <v>0</v>
      </c>
      <c r="J244" s="20"/>
      <c r="K244" s="18" t="str">
        <f t="shared" si="10"/>
        <v/>
      </c>
      <c r="L244" s="11">
        <v>0</v>
      </c>
      <c r="M244" s="18" t="str">
        <f t="shared" si="11"/>
        <v/>
      </c>
      <c r="P244" s="10"/>
    </row>
    <row r="245" spans="1:16" x14ac:dyDescent="0.25">
      <c r="A245" s="3">
        <v>2971490</v>
      </c>
      <c r="B245" s="1">
        <v>44615</v>
      </c>
      <c r="C245" s="18">
        <v>0</v>
      </c>
      <c r="D245" s="18">
        <v>0</v>
      </c>
      <c r="E245" s="18">
        <v>1</v>
      </c>
      <c r="F245" s="18">
        <v>0</v>
      </c>
      <c r="G245" s="18">
        <v>1</v>
      </c>
      <c r="H245" s="18">
        <v>0</v>
      </c>
      <c r="I245" s="18">
        <f t="shared" si="9"/>
        <v>0</v>
      </c>
      <c r="J245" s="20"/>
      <c r="K245" s="18" t="str">
        <f t="shared" si="10"/>
        <v/>
      </c>
      <c r="L245" s="11">
        <v>0</v>
      </c>
      <c r="M245" s="18" t="str">
        <f t="shared" si="11"/>
        <v/>
      </c>
      <c r="P245" s="10"/>
    </row>
    <row r="246" spans="1:16" x14ac:dyDescent="0.25">
      <c r="A246" s="3">
        <v>2609645</v>
      </c>
      <c r="B246" s="1">
        <v>44615</v>
      </c>
      <c r="C246" s="18">
        <v>0</v>
      </c>
      <c r="D246" s="18">
        <v>0</v>
      </c>
      <c r="E246" s="18">
        <v>1</v>
      </c>
      <c r="F246" s="18">
        <v>0</v>
      </c>
      <c r="G246" s="18">
        <v>1</v>
      </c>
      <c r="H246" s="18">
        <v>0</v>
      </c>
      <c r="I246" s="18">
        <f t="shared" si="9"/>
        <v>0</v>
      </c>
      <c r="J246" s="20"/>
      <c r="K246" s="18" t="str">
        <f t="shared" si="10"/>
        <v/>
      </c>
      <c r="L246" s="11">
        <v>0</v>
      </c>
      <c r="M246" s="18" t="str">
        <f t="shared" si="11"/>
        <v/>
      </c>
      <c r="P246" s="10"/>
    </row>
    <row r="247" spans="1:16" x14ac:dyDescent="0.25">
      <c r="A247" s="3">
        <v>2562145</v>
      </c>
      <c r="B247" s="1">
        <v>44615</v>
      </c>
      <c r="C247" s="18">
        <v>0</v>
      </c>
      <c r="D247" s="18">
        <v>0</v>
      </c>
      <c r="E247" s="18">
        <v>1</v>
      </c>
      <c r="F247" s="18">
        <v>0</v>
      </c>
      <c r="G247" s="18">
        <v>1</v>
      </c>
      <c r="H247" s="18">
        <v>0</v>
      </c>
      <c r="I247" s="18">
        <f t="shared" si="9"/>
        <v>0</v>
      </c>
      <c r="J247" s="20"/>
      <c r="K247" s="18" t="str">
        <f t="shared" si="10"/>
        <v/>
      </c>
      <c r="L247" s="11">
        <v>0</v>
      </c>
      <c r="M247" s="18" t="str">
        <f t="shared" si="11"/>
        <v/>
      </c>
      <c r="P247" s="10"/>
    </row>
    <row r="248" spans="1:16" x14ac:dyDescent="0.25">
      <c r="A248" s="3">
        <v>2535972</v>
      </c>
      <c r="B248" s="1">
        <v>44616</v>
      </c>
      <c r="C248" s="18">
        <v>0</v>
      </c>
      <c r="D248" s="18">
        <v>0</v>
      </c>
      <c r="E248" s="18">
        <v>1</v>
      </c>
      <c r="F248" s="18">
        <v>0</v>
      </c>
      <c r="G248" s="18">
        <v>1</v>
      </c>
      <c r="H248" s="18">
        <v>0</v>
      </c>
      <c r="I248" s="18">
        <f t="shared" si="9"/>
        <v>0</v>
      </c>
      <c r="J248" s="20"/>
      <c r="K248" s="18" t="str">
        <f t="shared" si="10"/>
        <v/>
      </c>
      <c r="L248" s="11">
        <v>0</v>
      </c>
      <c r="M248" s="18" t="str">
        <f t="shared" si="11"/>
        <v/>
      </c>
      <c r="P248" s="10"/>
    </row>
    <row r="249" spans="1:16" x14ac:dyDescent="0.25">
      <c r="A249" s="3">
        <v>1733894</v>
      </c>
      <c r="B249" s="1">
        <v>44616</v>
      </c>
      <c r="C249" s="18">
        <v>0</v>
      </c>
      <c r="D249" s="18">
        <v>0</v>
      </c>
      <c r="E249" s="18">
        <v>1</v>
      </c>
      <c r="F249" s="18">
        <v>0</v>
      </c>
      <c r="G249" s="18">
        <v>1</v>
      </c>
      <c r="H249" s="18">
        <v>0</v>
      </c>
      <c r="I249" s="18">
        <f t="shared" si="9"/>
        <v>0</v>
      </c>
      <c r="J249" s="20"/>
      <c r="K249" s="18" t="str">
        <f t="shared" si="10"/>
        <v/>
      </c>
      <c r="L249" s="11">
        <v>0</v>
      </c>
      <c r="M249" s="18" t="str">
        <f t="shared" si="11"/>
        <v/>
      </c>
      <c r="P249" s="10"/>
    </row>
    <row r="250" spans="1:16" x14ac:dyDescent="0.25">
      <c r="A250" s="3">
        <v>2142731</v>
      </c>
      <c r="B250" s="1">
        <v>44616</v>
      </c>
      <c r="C250" s="18">
        <v>0</v>
      </c>
      <c r="D250" s="18">
        <v>0</v>
      </c>
      <c r="E250" s="18">
        <v>1</v>
      </c>
      <c r="F250" s="18">
        <v>0</v>
      </c>
      <c r="G250" s="18">
        <v>1</v>
      </c>
      <c r="H250" s="18">
        <v>0</v>
      </c>
      <c r="I250" s="18">
        <f t="shared" si="9"/>
        <v>0</v>
      </c>
      <c r="J250" s="20"/>
      <c r="K250" s="18" t="str">
        <f t="shared" si="10"/>
        <v/>
      </c>
      <c r="L250" s="11">
        <v>0</v>
      </c>
      <c r="M250" s="18" t="str">
        <f t="shared" si="11"/>
        <v/>
      </c>
      <c r="P250" s="10"/>
    </row>
    <row r="251" spans="1:16" x14ac:dyDescent="0.25">
      <c r="A251" s="3">
        <v>2871833</v>
      </c>
      <c r="B251" s="1">
        <v>44617</v>
      </c>
      <c r="C251" s="18">
        <v>1</v>
      </c>
      <c r="D251" s="18">
        <v>1</v>
      </c>
      <c r="E251" s="18">
        <v>0</v>
      </c>
      <c r="F251" s="18">
        <v>0</v>
      </c>
      <c r="G251" s="18">
        <v>0</v>
      </c>
      <c r="H251" s="18">
        <v>0</v>
      </c>
      <c r="I251" s="18">
        <f t="shared" si="9"/>
        <v>1</v>
      </c>
      <c r="J251" s="19">
        <v>44620</v>
      </c>
      <c r="K251" s="18">
        <f t="shared" si="10"/>
        <v>3</v>
      </c>
      <c r="L251" s="11">
        <v>7262.3656649999994</v>
      </c>
      <c r="M251" s="18">
        <f t="shared" si="11"/>
        <v>1</v>
      </c>
      <c r="P251" s="10"/>
    </row>
    <row r="252" spans="1:16" x14ac:dyDescent="0.25">
      <c r="A252" s="3">
        <v>1956576</v>
      </c>
      <c r="B252" s="1">
        <v>44617</v>
      </c>
      <c r="C252" s="18">
        <v>1</v>
      </c>
      <c r="D252" s="18">
        <v>1</v>
      </c>
      <c r="E252" s="18">
        <v>0</v>
      </c>
      <c r="F252" s="18">
        <v>0</v>
      </c>
      <c r="G252" s="18">
        <v>0</v>
      </c>
      <c r="H252" s="18">
        <v>0</v>
      </c>
      <c r="I252" s="18">
        <f t="shared" si="9"/>
        <v>1</v>
      </c>
      <c r="J252" s="19">
        <v>44638</v>
      </c>
      <c r="K252" s="18">
        <f t="shared" si="10"/>
        <v>21</v>
      </c>
      <c r="L252" s="11">
        <v>7244.9499199999991</v>
      </c>
      <c r="M252" s="18">
        <f t="shared" si="11"/>
        <v>1</v>
      </c>
      <c r="P252" s="10"/>
    </row>
    <row r="253" spans="1:16" x14ac:dyDescent="0.25">
      <c r="A253" s="3">
        <v>3152210</v>
      </c>
      <c r="B253" s="1">
        <v>44617</v>
      </c>
      <c r="C253" s="18">
        <v>1</v>
      </c>
      <c r="D253" s="18">
        <v>1</v>
      </c>
      <c r="E253" s="18">
        <v>0</v>
      </c>
      <c r="F253" s="18">
        <v>0</v>
      </c>
      <c r="G253" s="18">
        <v>0</v>
      </c>
      <c r="H253" s="18">
        <v>0</v>
      </c>
      <c r="I253" s="18">
        <f t="shared" si="9"/>
        <v>1</v>
      </c>
      <c r="J253" s="19">
        <v>44634</v>
      </c>
      <c r="K253" s="18">
        <f t="shared" si="10"/>
        <v>17</v>
      </c>
      <c r="L253" s="11">
        <v>4963.4873249999991</v>
      </c>
      <c r="M253" s="18">
        <f t="shared" si="11"/>
        <v>1</v>
      </c>
      <c r="P253" s="10"/>
    </row>
    <row r="254" spans="1:16" x14ac:dyDescent="0.25">
      <c r="A254" s="3">
        <v>2646299</v>
      </c>
      <c r="B254" s="1">
        <v>44618</v>
      </c>
      <c r="C254" s="18">
        <v>1</v>
      </c>
      <c r="D254" s="18">
        <v>1</v>
      </c>
      <c r="E254" s="18">
        <v>0</v>
      </c>
      <c r="F254" s="18">
        <v>0</v>
      </c>
      <c r="G254" s="18">
        <v>0</v>
      </c>
      <c r="H254" s="18">
        <v>0</v>
      </c>
      <c r="I254" s="18">
        <f t="shared" si="9"/>
        <v>1</v>
      </c>
      <c r="J254" s="19">
        <v>44631</v>
      </c>
      <c r="K254" s="18">
        <f t="shared" si="10"/>
        <v>13</v>
      </c>
      <c r="L254" s="11">
        <v>6600.5673549999992</v>
      </c>
      <c r="M254" s="18">
        <f t="shared" si="11"/>
        <v>1</v>
      </c>
      <c r="P254" s="10"/>
    </row>
    <row r="255" spans="1:16" x14ac:dyDescent="0.25">
      <c r="A255" s="3">
        <v>1744569</v>
      </c>
      <c r="B255" s="1">
        <v>44618</v>
      </c>
      <c r="C255" s="18">
        <v>1</v>
      </c>
      <c r="D255" s="18">
        <v>0</v>
      </c>
      <c r="E255" s="18">
        <v>1</v>
      </c>
      <c r="F255" s="18">
        <v>0</v>
      </c>
      <c r="G255" s="18">
        <v>1</v>
      </c>
      <c r="H255" s="18">
        <v>0</v>
      </c>
      <c r="I255" s="18">
        <f t="shared" si="9"/>
        <v>0</v>
      </c>
      <c r="J255" s="20"/>
      <c r="K255" s="18" t="str">
        <f t="shared" si="10"/>
        <v/>
      </c>
      <c r="L255" s="11">
        <v>0</v>
      </c>
      <c r="M255" s="18" t="str">
        <f t="shared" si="11"/>
        <v/>
      </c>
      <c r="P255" s="10"/>
    </row>
    <row r="256" spans="1:16" x14ac:dyDescent="0.25">
      <c r="A256" s="3">
        <v>1945632</v>
      </c>
      <c r="B256" s="1">
        <v>44618</v>
      </c>
      <c r="C256" s="18">
        <v>1</v>
      </c>
      <c r="D256" s="18">
        <v>0</v>
      </c>
      <c r="E256" s="18">
        <v>1</v>
      </c>
      <c r="F256" s="18">
        <v>0</v>
      </c>
      <c r="G256" s="18">
        <v>1</v>
      </c>
      <c r="H256" s="18">
        <v>0</v>
      </c>
      <c r="I256" s="18">
        <f t="shared" si="9"/>
        <v>0</v>
      </c>
      <c r="J256" s="20"/>
      <c r="K256" s="18" t="str">
        <f t="shared" si="10"/>
        <v/>
      </c>
      <c r="L256" s="11">
        <v>0</v>
      </c>
      <c r="M256" s="18" t="str">
        <f t="shared" si="11"/>
        <v/>
      </c>
      <c r="P256" s="10"/>
    </row>
    <row r="257" spans="1:16" x14ac:dyDescent="0.25">
      <c r="A257" s="3">
        <v>2410096</v>
      </c>
      <c r="B257" s="1">
        <v>44618</v>
      </c>
      <c r="C257" s="18">
        <v>0</v>
      </c>
      <c r="D257" s="18">
        <v>0</v>
      </c>
      <c r="E257" s="18">
        <v>1</v>
      </c>
      <c r="F257" s="18">
        <v>0</v>
      </c>
      <c r="G257" s="18">
        <v>1</v>
      </c>
      <c r="H257" s="18">
        <v>0</v>
      </c>
      <c r="I257" s="18">
        <f t="shared" si="9"/>
        <v>0</v>
      </c>
      <c r="J257" s="20"/>
      <c r="K257" s="18" t="str">
        <f t="shared" si="10"/>
        <v/>
      </c>
      <c r="L257" s="11">
        <v>0</v>
      </c>
      <c r="M257" s="18" t="str">
        <f t="shared" si="11"/>
        <v/>
      </c>
      <c r="P257" s="10"/>
    </row>
    <row r="258" spans="1:16" x14ac:dyDescent="0.25">
      <c r="A258" s="3">
        <v>1777712</v>
      </c>
      <c r="B258" s="1">
        <v>44618</v>
      </c>
      <c r="C258" s="18">
        <v>0</v>
      </c>
      <c r="D258" s="18">
        <v>0</v>
      </c>
      <c r="E258" s="18">
        <v>1</v>
      </c>
      <c r="F258" s="18">
        <v>0</v>
      </c>
      <c r="G258" s="18">
        <v>1</v>
      </c>
      <c r="H258" s="18">
        <v>0</v>
      </c>
      <c r="I258" s="18">
        <f t="shared" ref="I258:I321" si="12">IF(L258&gt;0,1,0)</f>
        <v>0</v>
      </c>
      <c r="J258" s="20"/>
      <c r="K258" s="18" t="str">
        <f t="shared" ref="K258:K321" si="13">IF(J258="","",J258-B258)</f>
        <v/>
      </c>
      <c r="L258" s="11">
        <v>0</v>
      </c>
      <c r="M258" s="18" t="str">
        <f t="shared" ref="M258:M321" si="14">IF(D258=1,1,IF(F258=1,2,IF(H258=1,3,"")))</f>
        <v/>
      </c>
      <c r="P258" s="10"/>
    </row>
    <row r="259" spans="1:16" x14ac:dyDescent="0.25">
      <c r="A259" s="3">
        <v>2405192</v>
      </c>
      <c r="B259" s="1">
        <v>44619</v>
      </c>
      <c r="C259" s="18">
        <v>1</v>
      </c>
      <c r="D259" s="18">
        <v>1</v>
      </c>
      <c r="E259" s="18">
        <v>0</v>
      </c>
      <c r="F259" s="18">
        <v>0</v>
      </c>
      <c r="G259" s="18">
        <v>0</v>
      </c>
      <c r="H259" s="18">
        <v>0</v>
      </c>
      <c r="I259" s="18">
        <f t="shared" si="12"/>
        <v>1</v>
      </c>
      <c r="J259" s="19">
        <v>44642</v>
      </c>
      <c r="K259" s="18">
        <f t="shared" si="13"/>
        <v>23</v>
      </c>
      <c r="L259" s="11">
        <v>6774.7248049999989</v>
      </c>
      <c r="M259" s="18">
        <f t="shared" si="14"/>
        <v>1</v>
      </c>
      <c r="P259" s="10"/>
    </row>
    <row r="260" spans="1:16" x14ac:dyDescent="0.25">
      <c r="A260" s="3">
        <v>2133285</v>
      </c>
      <c r="B260" s="1">
        <v>44619</v>
      </c>
      <c r="C260" s="18">
        <v>1</v>
      </c>
      <c r="D260" s="18">
        <v>0</v>
      </c>
      <c r="E260" s="18">
        <v>1</v>
      </c>
      <c r="F260" s="18">
        <v>1</v>
      </c>
      <c r="G260" s="18">
        <v>0</v>
      </c>
      <c r="H260" s="18">
        <v>0</v>
      </c>
      <c r="I260" s="18">
        <f t="shared" si="12"/>
        <v>1</v>
      </c>
      <c r="J260" s="19">
        <v>44658</v>
      </c>
      <c r="K260" s="18">
        <f t="shared" si="13"/>
        <v>39</v>
      </c>
      <c r="L260" s="11">
        <v>6321.915434999999</v>
      </c>
      <c r="M260" s="18">
        <f t="shared" si="14"/>
        <v>2</v>
      </c>
      <c r="P260" s="10"/>
    </row>
    <row r="261" spans="1:16" x14ac:dyDescent="0.25">
      <c r="A261" s="3">
        <v>2064769</v>
      </c>
      <c r="B261" s="1">
        <v>44619</v>
      </c>
      <c r="C261" s="18">
        <v>1</v>
      </c>
      <c r="D261" s="18">
        <v>0</v>
      </c>
      <c r="E261" s="18">
        <v>1</v>
      </c>
      <c r="F261" s="18">
        <v>0</v>
      </c>
      <c r="G261" s="18">
        <v>1</v>
      </c>
      <c r="H261" s="18">
        <v>0</v>
      </c>
      <c r="I261" s="18">
        <f t="shared" si="12"/>
        <v>0</v>
      </c>
      <c r="J261" s="20"/>
      <c r="K261" s="18" t="str">
        <f t="shared" si="13"/>
        <v/>
      </c>
      <c r="L261" s="11">
        <v>0</v>
      </c>
      <c r="M261" s="18" t="str">
        <f t="shared" si="14"/>
        <v/>
      </c>
      <c r="P261" s="10"/>
    </row>
    <row r="262" spans="1:16" x14ac:dyDescent="0.25">
      <c r="A262" s="3">
        <v>3043825</v>
      </c>
      <c r="B262" s="1">
        <v>44619</v>
      </c>
      <c r="C262" s="18">
        <v>0</v>
      </c>
      <c r="D262" s="18">
        <v>0</v>
      </c>
      <c r="E262" s="18">
        <v>1</v>
      </c>
      <c r="F262" s="18">
        <v>0</v>
      </c>
      <c r="G262" s="18">
        <v>1</v>
      </c>
      <c r="H262" s="18">
        <v>0</v>
      </c>
      <c r="I262" s="18">
        <f t="shared" si="12"/>
        <v>0</v>
      </c>
      <c r="J262" s="20"/>
      <c r="K262" s="18" t="str">
        <f t="shared" si="13"/>
        <v/>
      </c>
      <c r="L262" s="11">
        <v>0</v>
      </c>
      <c r="M262" s="18" t="str">
        <f t="shared" si="14"/>
        <v/>
      </c>
      <c r="P262" s="10"/>
    </row>
    <row r="263" spans="1:16" x14ac:dyDescent="0.25">
      <c r="A263" s="3">
        <v>2120990</v>
      </c>
      <c r="B263" s="1">
        <v>44619</v>
      </c>
      <c r="C263" s="18">
        <v>0</v>
      </c>
      <c r="D263" s="18">
        <v>0</v>
      </c>
      <c r="E263" s="18">
        <v>1</v>
      </c>
      <c r="F263" s="18">
        <v>0</v>
      </c>
      <c r="G263" s="18">
        <v>1</v>
      </c>
      <c r="H263" s="18">
        <v>0</v>
      </c>
      <c r="I263" s="18">
        <f t="shared" si="12"/>
        <v>0</v>
      </c>
      <c r="J263" s="20"/>
      <c r="K263" s="18" t="str">
        <f t="shared" si="13"/>
        <v/>
      </c>
      <c r="L263" s="11">
        <v>0</v>
      </c>
      <c r="M263" s="18" t="str">
        <f t="shared" si="14"/>
        <v/>
      </c>
      <c r="P263" s="10"/>
    </row>
    <row r="264" spans="1:16" x14ac:dyDescent="0.25">
      <c r="A264" s="3">
        <v>2254149</v>
      </c>
      <c r="B264" s="1">
        <v>44620</v>
      </c>
      <c r="C264" s="18">
        <v>1</v>
      </c>
      <c r="D264" s="18">
        <v>1</v>
      </c>
      <c r="E264" s="18">
        <v>0</v>
      </c>
      <c r="F264" s="18">
        <v>0</v>
      </c>
      <c r="G264" s="18">
        <v>0</v>
      </c>
      <c r="H264" s="18">
        <v>0</v>
      </c>
      <c r="I264" s="18">
        <f t="shared" si="12"/>
        <v>1</v>
      </c>
      <c r="J264" s="19">
        <v>44634</v>
      </c>
      <c r="K264" s="18">
        <f t="shared" si="13"/>
        <v>14</v>
      </c>
      <c r="L264" s="11">
        <v>6966.2979999999998</v>
      </c>
      <c r="M264" s="18">
        <f t="shared" si="14"/>
        <v>1</v>
      </c>
      <c r="P264" s="10"/>
    </row>
    <row r="265" spans="1:16" x14ac:dyDescent="0.25">
      <c r="A265" s="3">
        <v>1970269</v>
      </c>
      <c r="B265" s="1">
        <v>44620</v>
      </c>
      <c r="C265" s="18">
        <v>1</v>
      </c>
      <c r="D265" s="18">
        <v>1</v>
      </c>
      <c r="E265" s="18">
        <v>0</v>
      </c>
      <c r="F265" s="18">
        <v>0</v>
      </c>
      <c r="G265" s="18">
        <v>0</v>
      </c>
      <c r="H265" s="18">
        <v>0</v>
      </c>
      <c r="I265" s="18">
        <f t="shared" si="12"/>
        <v>1</v>
      </c>
      <c r="J265" s="19">
        <v>44622</v>
      </c>
      <c r="K265" s="18">
        <f t="shared" si="13"/>
        <v>2</v>
      </c>
      <c r="L265" s="11">
        <v>6252.2524549999998</v>
      </c>
      <c r="M265" s="18">
        <f t="shared" si="14"/>
        <v>1</v>
      </c>
      <c r="P265" s="10"/>
    </row>
    <row r="266" spans="1:16" x14ac:dyDescent="0.25">
      <c r="A266" s="3">
        <v>2300017</v>
      </c>
      <c r="B266" s="1">
        <v>44620</v>
      </c>
      <c r="C266" s="18">
        <v>1</v>
      </c>
      <c r="D266" s="18">
        <v>1</v>
      </c>
      <c r="E266" s="18">
        <v>0</v>
      </c>
      <c r="F266" s="18">
        <v>0</v>
      </c>
      <c r="G266" s="18">
        <v>0</v>
      </c>
      <c r="H266" s="18">
        <v>0</v>
      </c>
      <c r="I266" s="18">
        <f t="shared" si="12"/>
        <v>1</v>
      </c>
      <c r="J266" s="19">
        <v>44621</v>
      </c>
      <c r="K266" s="18">
        <f t="shared" si="13"/>
        <v>1</v>
      </c>
      <c r="L266" s="11">
        <v>4806.7456199999997</v>
      </c>
      <c r="M266" s="18">
        <f t="shared" si="14"/>
        <v>1</v>
      </c>
      <c r="P266" s="10"/>
    </row>
    <row r="267" spans="1:16" x14ac:dyDescent="0.25">
      <c r="A267" s="3">
        <v>1534812</v>
      </c>
      <c r="B267" s="1">
        <v>44620</v>
      </c>
      <c r="C267" s="18">
        <v>1</v>
      </c>
      <c r="D267" s="18">
        <v>1</v>
      </c>
      <c r="E267" s="18">
        <v>0</v>
      </c>
      <c r="F267" s="18">
        <v>0</v>
      </c>
      <c r="G267" s="18">
        <v>0</v>
      </c>
      <c r="H267" s="18">
        <v>0</v>
      </c>
      <c r="I267" s="18">
        <f t="shared" si="12"/>
        <v>1</v>
      </c>
      <c r="J267" s="19">
        <v>44621</v>
      </c>
      <c r="K267" s="18">
        <f t="shared" si="13"/>
        <v>1</v>
      </c>
      <c r="L267" s="11">
        <v>4615.1724249999997</v>
      </c>
      <c r="M267" s="18">
        <f t="shared" si="14"/>
        <v>1</v>
      </c>
      <c r="P267" s="10"/>
    </row>
    <row r="268" spans="1:16" x14ac:dyDescent="0.25">
      <c r="A268" s="3">
        <v>1808152</v>
      </c>
      <c r="B268" s="1">
        <v>44620</v>
      </c>
      <c r="C268" s="18">
        <v>1</v>
      </c>
      <c r="D268" s="18">
        <v>0</v>
      </c>
      <c r="E268" s="18">
        <v>1</v>
      </c>
      <c r="F268" s="18">
        <v>0</v>
      </c>
      <c r="G268" s="18">
        <v>1</v>
      </c>
      <c r="H268" s="18">
        <v>0</v>
      </c>
      <c r="I268" s="18">
        <f t="shared" si="12"/>
        <v>0</v>
      </c>
      <c r="J268" s="20"/>
      <c r="K268" s="18" t="str">
        <f t="shared" si="13"/>
        <v/>
      </c>
      <c r="L268" s="11">
        <v>0</v>
      </c>
      <c r="M268" s="18" t="str">
        <f t="shared" si="14"/>
        <v/>
      </c>
      <c r="P268" s="10"/>
    </row>
    <row r="269" spans="1:16" x14ac:dyDescent="0.25">
      <c r="A269" s="3">
        <v>2437802</v>
      </c>
      <c r="B269" s="1">
        <v>44620</v>
      </c>
      <c r="C269" s="18">
        <v>1</v>
      </c>
      <c r="D269" s="18">
        <v>0</v>
      </c>
      <c r="E269" s="18">
        <v>1</v>
      </c>
      <c r="F269" s="18">
        <v>0</v>
      </c>
      <c r="G269" s="18">
        <v>1</v>
      </c>
      <c r="H269" s="18">
        <v>0</v>
      </c>
      <c r="I269" s="18">
        <f t="shared" si="12"/>
        <v>0</v>
      </c>
      <c r="J269" s="20"/>
      <c r="K269" s="18" t="str">
        <f t="shared" si="13"/>
        <v/>
      </c>
      <c r="L269" s="11">
        <v>0</v>
      </c>
      <c r="M269" s="18" t="str">
        <f t="shared" si="14"/>
        <v/>
      </c>
      <c r="P269" s="10"/>
    </row>
    <row r="270" spans="1:16" x14ac:dyDescent="0.25">
      <c r="A270" s="3">
        <v>1743938</v>
      </c>
      <c r="B270" s="1">
        <v>44620</v>
      </c>
      <c r="C270" s="18">
        <v>1</v>
      </c>
      <c r="D270" s="18">
        <v>0</v>
      </c>
      <c r="E270" s="18">
        <v>1</v>
      </c>
      <c r="F270" s="18">
        <v>0</v>
      </c>
      <c r="G270" s="18">
        <v>1</v>
      </c>
      <c r="H270" s="18">
        <v>0</v>
      </c>
      <c r="I270" s="18">
        <f t="shared" si="12"/>
        <v>0</v>
      </c>
      <c r="J270" s="20"/>
      <c r="K270" s="18" t="str">
        <f t="shared" si="13"/>
        <v/>
      </c>
      <c r="L270" s="11">
        <v>0</v>
      </c>
      <c r="M270" s="18" t="str">
        <f t="shared" si="14"/>
        <v/>
      </c>
      <c r="P270" s="10"/>
    </row>
    <row r="271" spans="1:16" x14ac:dyDescent="0.25">
      <c r="A271" s="3">
        <v>1526586</v>
      </c>
      <c r="B271" s="1">
        <v>44620</v>
      </c>
      <c r="C271" s="18">
        <v>1</v>
      </c>
      <c r="D271" s="18">
        <v>0</v>
      </c>
      <c r="E271" s="18">
        <v>1</v>
      </c>
      <c r="F271" s="18">
        <v>0</v>
      </c>
      <c r="G271" s="18">
        <v>1</v>
      </c>
      <c r="H271" s="18">
        <v>0</v>
      </c>
      <c r="I271" s="18">
        <f t="shared" si="12"/>
        <v>0</v>
      </c>
      <c r="J271" s="20"/>
      <c r="K271" s="18" t="str">
        <f t="shared" si="13"/>
        <v/>
      </c>
      <c r="L271" s="11">
        <v>0</v>
      </c>
      <c r="M271" s="18" t="str">
        <f t="shared" si="14"/>
        <v/>
      </c>
      <c r="P271" s="10"/>
    </row>
    <row r="272" spans="1:16" x14ac:dyDescent="0.25">
      <c r="A272" s="3">
        <v>2273790</v>
      </c>
      <c r="B272" s="1">
        <v>44620</v>
      </c>
      <c r="C272" s="18">
        <v>0</v>
      </c>
      <c r="D272" s="18">
        <v>0</v>
      </c>
      <c r="E272" s="18">
        <v>1</v>
      </c>
      <c r="F272" s="18">
        <v>0</v>
      </c>
      <c r="G272" s="18">
        <v>1</v>
      </c>
      <c r="H272" s="18">
        <v>0</v>
      </c>
      <c r="I272" s="18">
        <f t="shared" si="12"/>
        <v>0</v>
      </c>
      <c r="J272" s="20"/>
      <c r="K272" s="18" t="str">
        <f t="shared" si="13"/>
        <v/>
      </c>
      <c r="L272" s="11">
        <v>0</v>
      </c>
      <c r="M272" s="18" t="str">
        <f t="shared" si="14"/>
        <v/>
      </c>
      <c r="P272" s="10"/>
    </row>
    <row r="273" spans="1:16" x14ac:dyDescent="0.25">
      <c r="A273" s="3">
        <v>2463637</v>
      </c>
      <c r="B273" s="1">
        <v>44620</v>
      </c>
      <c r="C273" s="18">
        <v>0</v>
      </c>
      <c r="D273" s="18">
        <v>0</v>
      </c>
      <c r="E273" s="18">
        <v>1</v>
      </c>
      <c r="F273" s="18">
        <v>0</v>
      </c>
      <c r="G273" s="18">
        <v>1</v>
      </c>
      <c r="H273" s="18">
        <v>0</v>
      </c>
      <c r="I273" s="18">
        <f t="shared" si="12"/>
        <v>0</v>
      </c>
      <c r="J273" s="20"/>
      <c r="K273" s="18" t="str">
        <f t="shared" si="13"/>
        <v/>
      </c>
      <c r="L273" s="11">
        <v>0</v>
      </c>
      <c r="M273" s="18" t="str">
        <f t="shared" si="14"/>
        <v/>
      </c>
      <c r="P273" s="10"/>
    </row>
    <row r="274" spans="1:16" x14ac:dyDescent="0.25">
      <c r="A274" s="3">
        <v>2219622</v>
      </c>
      <c r="B274" s="1">
        <v>44620</v>
      </c>
      <c r="C274" s="18">
        <v>0</v>
      </c>
      <c r="D274" s="18">
        <v>0</v>
      </c>
      <c r="E274" s="18">
        <v>1</v>
      </c>
      <c r="F274" s="18">
        <v>0</v>
      </c>
      <c r="G274" s="18">
        <v>1</v>
      </c>
      <c r="H274" s="18">
        <v>0</v>
      </c>
      <c r="I274" s="18">
        <f t="shared" si="12"/>
        <v>0</v>
      </c>
      <c r="J274" s="20"/>
      <c r="K274" s="18" t="str">
        <f t="shared" si="13"/>
        <v/>
      </c>
      <c r="L274" s="11">
        <v>0</v>
      </c>
      <c r="M274" s="18" t="str">
        <f t="shared" si="14"/>
        <v/>
      </c>
      <c r="P274" s="10"/>
    </row>
    <row r="275" spans="1:16" x14ac:dyDescent="0.25">
      <c r="A275" s="3">
        <v>2940128</v>
      </c>
      <c r="B275" s="1">
        <v>44620</v>
      </c>
      <c r="C275" s="18">
        <v>0</v>
      </c>
      <c r="D275" s="18">
        <v>0</v>
      </c>
      <c r="E275" s="18">
        <v>1</v>
      </c>
      <c r="F275" s="18">
        <v>0</v>
      </c>
      <c r="G275" s="18">
        <v>1</v>
      </c>
      <c r="H275" s="18">
        <v>0</v>
      </c>
      <c r="I275" s="18">
        <f t="shared" si="12"/>
        <v>0</v>
      </c>
      <c r="J275" s="20"/>
      <c r="K275" s="18" t="str">
        <f t="shared" si="13"/>
        <v/>
      </c>
      <c r="L275" s="11">
        <v>0</v>
      </c>
      <c r="M275" s="18" t="str">
        <f t="shared" si="14"/>
        <v/>
      </c>
      <c r="P275" s="10"/>
    </row>
    <row r="276" spans="1:16" x14ac:dyDescent="0.25">
      <c r="A276" s="3">
        <v>2035889</v>
      </c>
      <c r="B276" s="1">
        <v>44620</v>
      </c>
      <c r="C276" s="18">
        <v>0</v>
      </c>
      <c r="D276" s="18">
        <v>0</v>
      </c>
      <c r="E276" s="18">
        <v>1</v>
      </c>
      <c r="F276" s="18">
        <v>0</v>
      </c>
      <c r="G276" s="18">
        <v>1</v>
      </c>
      <c r="H276" s="18">
        <v>0</v>
      </c>
      <c r="I276" s="18">
        <f t="shared" si="12"/>
        <v>0</v>
      </c>
      <c r="J276" s="20"/>
      <c r="K276" s="18" t="str">
        <f t="shared" si="13"/>
        <v/>
      </c>
      <c r="L276" s="11">
        <v>0</v>
      </c>
      <c r="M276" s="18" t="str">
        <f t="shared" si="14"/>
        <v/>
      </c>
      <c r="P276" s="10"/>
    </row>
    <row r="277" spans="1:16" x14ac:dyDescent="0.25">
      <c r="A277" s="3">
        <v>2639441</v>
      </c>
      <c r="B277" s="1">
        <v>44620</v>
      </c>
      <c r="C277" s="18">
        <v>0</v>
      </c>
      <c r="D277" s="18">
        <v>0</v>
      </c>
      <c r="E277" s="18">
        <v>1</v>
      </c>
      <c r="F277" s="18">
        <v>0</v>
      </c>
      <c r="G277" s="18">
        <v>1</v>
      </c>
      <c r="H277" s="18">
        <v>0</v>
      </c>
      <c r="I277" s="18">
        <f t="shared" si="12"/>
        <v>0</v>
      </c>
      <c r="J277" s="20"/>
      <c r="K277" s="18" t="str">
        <f t="shared" si="13"/>
        <v/>
      </c>
      <c r="L277" s="11">
        <v>0</v>
      </c>
      <c r="M277" s="18" t="str">
        <f t="shared" si="14"/>
        <v/>
      </c>
      <c r="P277" s="10"/>
    </row>
    <row r="278" spans="1:16" x14ac:dyDescent="0.25">
      <c r="A278" s="3">
        <v>1745289</v>
      </c>
      <c r="B278" s="1">
        <v>44620</v>
      </c>
      <c r="C278" s="18">
        <v>0</v>
      </c>
      <c r="D278" s="18">
        <v>0</v>
      </c>
      <c r="E278" s="18">
        <v>1</v>
      </c>
      <c r="F278" s="18">
        <v>0</v>
      </c>
      <c r="G278" s="18">
        <v>1</v>
      </c>
      <c r="H278" s="18">
        <v>0</v>
      </c>
      <c r="I278" s="18">
        <f t="shared" si="12"/>
        <v>0</v>
      </c>
      <c r="J278" s="20"/>
      <c r="K278" s="18" t="str">
        <f t="shared" si="13"/>
        <v/>
      </c>
      <c r="L278" s="11">
        <v>0</v>
      </c>
      <c r="M278" s="18" t="str">
        <f t="shared" si="14"/>
        <v/>
      </c>
      <c r="P278" s="10"/>
    </row>
    <row r="279" spans="1:16" x14ac:dyDescent="0.25">
      <c r="A279" s="3">
        <v>1546867</v>
      </c>
      <c r="B279" s="1">
        <v>44621</v>
      </c>
      <c r="C279" s="18">
        <v>0</v>
      </c>
      <c r="D279" s="18">
        <v>0</v>
      </c>
      <c r="E279" s="18">
        <v>1</v>
      </c>
      <c r="F279" s="18">
        <v>0</v>
      </c>
      <c r="G279" s="18">
        <v>1</v>
      </c>
      <c r="H279" s="18">
        <v>0</v>
      </c>
      <c r="I279" s="18">
        <f t="shared" si="12"/>
        <v>0</v>
      </c>
      <c r="J279" s="20"/>
      <c r="K279" s="18" t="str">
        <f t="shared" si="13"/>
        <v/>
      </c>
      <c r="L279" s="11">
        <v>0</v>
      </c>
      <c r="M279" s="18" t="str">
        <f t="shared" si="14"/>
        <v/>
      </c>
      <c r="P279" s="10"/>
    </row>
    <row r="280" spans="1:16" x14ac:dyDescent="0.25">
      <c r="A280" s="3">
        <v>2515940</v>
      </c>
      <c r="B280" s="1">
        <v>44622</v>
      </c>
      <c r="C280" s="18">
        <v>1</v>
      </c>
      <c r="D280" s="18">
        <v>1</v>
      </c>
      <c r="E280" s="18">
        <v>0</v>
      </c>
      <c r="F280" s="18">
        <v>0</v>
      </c>
      <c r="G280" s="18">
        <v>0</v>
      </c>
      <c r="H280" s="18">
        <v>0</v>
      </c>
      <c r="I280" s="18">
        <f t="shared" si="12"/>
        <v>1</v>
      </c>
      <c r="J280" s="19">
        <v>44638</v>
      </c>
      <c r="K280" s="18">
        <f t="shared" si="13"/>
        <v>16</v>
      </c>
      <c r="L280" s="11">
        <v>5782.0273399999996</v>
      </c>
      <c r="M280" s="18">
        <f t="shared" si="14"/>
        <v>1</v>
      </c>
      <c r="P280" s="10"/>
    </row>
    <row r="281" spans="1:16" x14ac:dyDescent="0.25">
      <c r="A281" s="3">
        <v>2337925</v>
      </c>
      <c r="B281" s="1">
        <v>44622</v>
      </c>
      <c r="C281" s="18">
        <v>1</v>
      </c>
      <c r="D281" s="18">
        <v>1</v>
      </c>
      <c r="E281" s="18">
        <v>0</v>
      </c>
      <c r="F281" s="18">
        <v>0</v>
      </c>
      <c r="G281" s="18">
        <v>0</v>
      </c>
      <c r="H281" s="18">
        <v>0</v>
      </c>
      <c r="I281" s="18">
        <f t="shared" si="12"/>
        <v>1</v>
      </c>
      <c r="J281" s="19">
        <v>44637</v>
      </c>
      <c r="K281" s="18">
        <f t="shared" si="13"/>
        <v>15</v>
      </c>
      <c r="L281" s="11">
        <v>2612.3617499999996</v>
      </c>
      <c r="M281" s="18">
        <f t="shared" si="14"/>
        <v>1</v>
      </c>
      <c r="P281" s="10"/>
    </row>
    <row r="282" spans="1:16" x14ac:dyDescent="0.25">
      <c r="A282" s="3">
        <v>2586515</v>
      </c>
      <c r="B282" s="1">
        <v>44622</v>
      </c>
      <c r="C282" s="18">
        <v>1</v>
      </c>
      <c r="D282" s="18">
        <v>0</v>
      </c>
      <c r="E282" s="18">
        <v>1</v>
      </c>
      <c r="F282" s="18">
        <v>0</v>
      </c>
      <c r="G282" s="18">
        <v>1</v>
      </c>
      <c r="H282" s="18">
        <v>0</v>
      </c>
      <c r="I282" s="18">
        <f t="shared" si="12"/>
        <v>0</v>
      </c>
      <c r="J282" s="20"/>
      <c r="K282" s="18" t="str">
        <f t="shared" si="13"/>
        <v/>
      </c>
      <c r="L282" s="11">
        <v>0</v>
      </c>
      <c r="M282" s="18" t="str">
        <f t="shared" si="14"/>
        <v/>
      </c>
      <c r="P282" s="10"/>
    </row>
    <row r="283" spans="1:16" x14ac:dyDescent="0.25">
      <c r="A283" s="3">
        <v>2276920</v>
      </c>
      <c r="B283" s="1">
        <v>44622</v>
      </c>
      <c r="C283" s="18">
        <v>0</v>
      </c>
      <c r="D283" s="18">
        <v>0</v>
      </c>
      <c r="E283" s="18">
        <v>1</v>
      </c>
      <c r="F283" s="18">
        <v>0</v>
      </c>
      <c r="G283" s="18">
        <v>1</v>
      </c>
      <c r="H283" s="18">
        <v>0</v>
      </c>
      <c r="I283" s="18">
        <f t="shared" si="12"/>
        <v>0</v>
      </c>
      <c r="J283" s="20"/>
      <c r="K283" s="18" t="str">
        <f t="shared" si="13"/>
        <v/>
      </c>
      <c r="L283" s="11">
        <v>0</v>
      </c>
      <c r="M283" s="18" t="str">
        <f t="shared" si="14"/>
        <v/>
      </c>
      <c r="P283" s="10"/>
    </row>
    <row r="284" spans="1:16" x14ac:dyDescent="0.25">
      <c r="A284" s="3">
        <v>1598397</v>
      </c>
      <c r="B284" s="1">
        <v>44622</v>
      </c>
      <c r="C284" s="18">
        <v>0</v>
      </c>
      <c r="D284" s="18">
        <v>0</v>
      </c>
      <c r="E284" s="18">
        <v>1</v>
      </c>
      <c r="F284" s="18">
        <v>0</v>
      </c>
      <c r="G284" s="18">
        <v>1</v>
      </c>
      <c r="H284" s="18">
        <v>0</v>
      </c>
      <c r="I284" s="18">
        <f t="shared" si="12"/>
        <v>0</v>
      </c>
      <c r="J284" s="20"/>
      <c r="K284" s="18" t="str">
        <f t="shared" si="13"/>
        <v/>
      </c>
      <c r="L284" s="11">
        <v>0</v>
      </c>
      <c r="M284" s="18" t="str">
        <f t="shared" si="14"/>
        <v/>
      </c>
      <c r="P284" s="10"/>
    </row>
    <row r="285" spans="1:16" x14ac:dyDescent="0.25">
      <c r="A285" s="3">
        <v>2072307</v>
      </c>
      <c r="B285" s="1">
        <v>44623</v>
      </c>
      <c r="C285" s="18">
        <v>1</v>
      </c>
      <c r="D285" s="18">
        <v>1</v>
      </c>
      <c r="E285" s="18">
        <v>0</v>
      </c>
      <c r="F285" s="18">
        <v>0</v>
      </c>
      <c r="G285" s="18">
        <v>0</v>
      </c>
      <c r="H285" s="18">
        <v>0</v>
      </c>
      <c r="I285" s="18">
        <f t="shared" si="12"/>
        <v>1</v>
      </c>
      <c r="J285" s="19">
        <v>44640</v>
      </c>
      <c r="K285" s="18">
        <f t="shared" si="13"/>
        <v>17</v>
      </c>
      <c r="L285" s="11">
        <v>6008.4320249999992</v>
      </c>
      <c r="M285" s="18">
        <f t="shared" si="14"/>
        <v>1</v>
      </c>
      <c r="P285" s="10"/>
    </row>
    <row r="286" spans="1:16" x14ac:dyDescent="0.25">
      <c r="A286" s="3">
        <v>2601042</v>
      </c>
      <c r="B286" s="1">
        <v>44623</v>
      </c>
      <c r="C286" s="18">
        <v>1</v>
      </c>
      <c r="D286" s="18">
        <v>1</v>
      </c>
      <c r="E286" s="18">
        <v>0</v>
      </c>
      <c r="F286" s="18">
        <v>0</v>
      </c>
      <c r="G286" s="18">
        <v>0</v>
      </c>
      <c r="H286" s="18">
        <v>0</v>
      </c>
      <c r="I286" s="18">
        <f t="shared" si="12"/>
        <v>1</v>
      </c>
      <c r="J286" s="19">
        <v>44625</v>
      </c>
      <c r="K286" s="18">
        <f t="shared" si="13"/>
        <v>2</v>
      </c>
      <c r="L286" s="11">
        <v>5607.869889999999</v>
      </c>
      <c r="M286" s="18">
        <f t="shared" si="14"/>
        <v>1</v>
      </c>
      <c r="P286" s="10"/>
    </row>
    <row r="287" spans="1:16" x14ac:dyDescent="0.25">
      <c r="A287" s="3">
        <v>1986735</v>
      </c>
      <c r="B287" s="1">
        <v>44623</v>
      </c>
      <c r="C287" s="18">
        <v>1</v>
      </c>
      <c r="D287" s="18">
        <v>0</v>
      </c>
      <c r="E287" s="18">
        <v>1</v>
      </c>
      <c r="F287" s="18">
        <v>0</v>
      </c>
      <c r="G287" s="18">
        <v>1</v>
      </c>
      <c r="H287" s="18">
        <v>0</v>
      </c>
      <c r="I287" s="18">
        <f t="shared" si="12"/>
        <v>0</v>
      </c>
      <c r="J287" s="20"/>
      <c r="K287" s="18" t="str">
        <f t="shared" si="13"/>
        <v/>
      </c>
      <c r="L287" s="11">
        <v>0</v>
      </c>
      <c r="M287" s="18" t="str">
        <f t="shared" si="14"/>
        <v/>
      </c>
      <c r="P287" s="10"/>
    </row>
    <row r="288" spans="1:16" x14ac:dyDescent="0.25">
      <c r="A288" s="3">
        <v>2448201</v>
      </c>
      <c r="B288" s="1">
        <v>44624</v>
      </c>
      <c r="C288" s="18">
        <v>1</v>
      </c>
      <c r="D288" s="18">
        <v>1</v>
      </c>
      <c r="E288" s="18">
        <v>0</v>
      </c>
      <c r="F288" s="18">
        <v>0</v>
      </c>
      <c r="G288" s="18">
        <v>0</v>
      </c>
      <c r="H288" s="18">
        <v>0</v>
      </c>
      <c r="I288" s="18">
        <f t="shared" si="12"/>
        <v>1</v>
      </c>
      <c r="J288" s="19">
        <v>44630</v>
      </c>
      <c r="K288" s="18">
        <f t="shared" si="13"/>
        <v>6</v>
      </c>
      <c r="L288" s="11">
        <v>7244.9499199999991</v>
      </c>
      <c r="M288" s="18">
        <f t="shared" si="14"/>
        <v>1</v>
      </c>
      <c r="P288" s="10"/>
    </row>
    <row r="289" spans="1:16" x14ac:dyDescent="0.25">
      <c r="A289" s="3">
        <v>1997416</v>
      </c>
      <c r="B289" s="1">
        <v>44624</v>
      </c>
      <c r="C289" s="18">
        <v>1</v>
      </c>
      <c r="D289" s="18">
        <v>1</v>
      </c>
      <c r="E289" s="18">
        <v>0</v>
      </c>
      <c r="F289" s="18">
        <v>0</v>
      </c>
      <c r="G289" s="18">
        <v>0</v>
      </c>
      <c r="H289" s="18">
        <v>0</v>
      </c>
      <c r="I289" s="18">
        <f t="shared" si="12"/>
        <v>1</v>
      </c>
      <c r="J289" s="19">
        <v>44626</v>
      </c>
      <c r="K289" s="18">
        <f t="shared" si="13"/>
        <v>2</v>
      </c>
      <c r="L289" s="11">
        <v>6496.0728849999996</v>
      </c>
      <c r="M289" s="18">
        <f t="shared" si="14"/>
        <v>1</v>
      </c>
      <c r="P289" s="10"/>
    </row>
    <row r="290" spans="1:16" x14ac:dyDescent="0.25">
      <c r="A290" s="3">
        <v>2271924</v>
      </c>
      <c r="B290" s="1">
        <v>44624</v>
      </c>
      <c r="C290" s="18">
        <v>1</v>
      </c>
      <c r="D290" s="18">
        <v>1</v>
      </c>
      <c r="E290" s="18">
        <v>0</v>
      </c>
      <c r="F290" s="18">
        <v>0</v>
      </c>
      <c r="G290" s="18">
        <v>0</v>
      </c>
      <c r="H290" s="18">
        <v>0</v>
      </c>
      <c r="I290" s="18">
        <f t="shared" si="12"/>
        <v>1</v>
      </c>
      <c r="J290" s="19">
        <v>44629</v>
      </c>
      <c r="K290" s="18">
        <f t="shared" si="13"/>
        <v>5</v>
      </c>
      <c r="L290" s="11">
        <v>4545.5094449999997</v>
      </c>
      <c r="M290" s="18">
        <f t="shared" si="14"/>
        <v>1</v>
      </c>
      <c r="P290" s="10"/>
    </row>
    <row r="291" spans="1:16" x14ac:dyDescent="0.25">
      <c r="A291" s="3">
        <v>2643905</v>
      </c>
      <c r="B291" s="1">
        <v>44624</v>
      </c>
      <c r="C291" s="18">
        <v>1</v>
      </c>
      <c r="D291" s="18">
        <v>1</v>
      </c>
      <c r="E291" s="18">
        <v>0</v>
      </c>
      <c r="F291" s="18">
        <v>0</v>
      </c>
      <c r="G291" s="18">
        <v>0</v>
      </c>
      <c r="H291" s="18">
        <v>0</v>
      </c>
      <c r="I291" s="18">
        <f t="shared" si="12"/>
        <v>1</v>
      </c>
      <c r="J291" s="19">
        <v>44635</v>
      </c>
      <c r="K291" s="18">
        <f t="shared" si="13"/>
        <v>11</v>
      </c>
      <c r="L291" s="11">
        <v>2525.2830249999997</v>
      </c>
      <c r="M291" s="18">
        <f t="shared" si="14"/>
        <v>1</v>
      </c>
      <c r="P291" s="10"/>
    </row>
    <row r="292" spans="1:16" x14ac:dyDescent="0.25">
      <c r="A292" s="3">
        <v>1589091</v>
      </c>
      <c r="B292" s="1">
        <v>44624</v>
      </c>
      <c r="C292" s="18">
        <v>0</v>
      </c>
      <c r="D292" s="18">
        <v>0</v>
      </c>
      <c r="E292" s="18">
        <v>1</v>
      </c>
      <c r="F292" s="18">
        <v>0</v>
      </c>
      <c r="G292" s="18">
        <v>1</v>
      </c>
      <c r="H292" s="18">
        <v>0</v>
      </c>
      <c r="I292" s="18">
        <f t="shared" si="12"/>
        <v>0</v>
      </c>
      <c r="J292" s="20"/>
      <c r="K292" s="18" t="str">
        <f t="shared" si="13"/>
        <v/>
      </c>
      <c r="L292" s="11">
        <v>0</v>
      </c>
      <c r="M292" s="18" t="str">
        <f t="shared" si="14"/>
        <v/>
      </c>
      <c r="P292" s="10"/>
    </row>
    <row r="293" spans="1:16" x14ac:dyDescent="0.25">
      <c r="A293" s="3">
        <v>3153887</v>
      </c>
      <c r="B293" s="1">
        <v>44625</v>
      </c>
      <c r="C293" s="18">
        <v>1</v>
      </c>
      <c r="D293" s="18">
        <v>1</v>
      </c>
      <c r="E293" s="18">
        <v>0</v>
      </c>
      <c r="F293" s="18">
        <v>0</v>
      </c>
      <c r="G293" s="18">
        <v>0</v>
      </c>
      <c r="H293" s="18">
        <v>0</v>
      </c>
      <c r="I293" s="18">
        <f t="shared" si="12"/>
        <v>1</v>
      </c>
      <c r="J293" s="19">
        <v>44647</v>
      </c>
      <c r="K293" s="18">
        <f t="shared" si="13"/>
        <v>22</v>
      </c>
      <c r="L293" s="11">
        <v>7279.7814099999996</v>
      </c>
      <c r="M293" s="18">
        <f t="shared" si="14"/>
        <v>1</v>
      </c>
      <c r="P293" s="10"/>
    </row>
    <row r="294" spans="1:16" x14ac:dyDescent="0.25">
      <c r="A294" s="3">
        <v>2401158</v>
      </c>
      <c r="B294" s="1">
        <v>44625</v>
      </c>
      <c r="C294" s="18">
        <v>1</v>
      </c>
      <c r="D294" s="18">
        <v>1</v>
      </c>
      <c r="E294" s="18">
        <v>0</v>
      </c>
      <c r="F294" s="18">
        <v>0</v>
      </c>
      <c r="G294" s="18">
        <v>0</v>
      </c>
      <c r="H294" s="18">
        <v>0</v>
      </c>
      <c r="I294" s="18">
        <f t="shared" si="12"/>
        <v>1</v>
      </c>
      <c r="J294" s="19">
        <v>44628</v>
      </c>
      <c r="K294" s="18">
        <f t="shared" si="13"/>
        <v>3</v>
      </c>
      <c r="L294" s="11">
        <v>6966.2979999999998</v>
      </c>
      <c r="M294" s="18">
        <f t="shared" si="14"/>
        <v>1</v>
      </c>
      <c r="P294" s="10"/>
    </row>
    <row r="295" spans="1:16" x14ac:dyDescent="0.25">
      <c r="A295" s="3">
        <v>2987276</v>
      </c>
      <c r="B295" s="1">
        <v>44625</v>
      </c>
      <c r="C295" s="18">
        <v>1</v>
      </c>
      <c r="D295" s="18">
        <v>1</v>
      </c>
      <c r="E295" s="18">
        <v>0</v>
      </c>
      <c r="F295" s="18">
        <v>0</v>
      </c>
      <c r="G295" s="18">
        <v>0</v>
      </c>
      <c r="H295" s="18">
        <v>0</v>
      </c>
      <c r="I295" s="18">
        <f t="shared" si="12"/>
        <v>1</v>
      </c>
      <c r="J295" s="19">
        <v>44642</v>
      </c>
      <c r="K295" s="18">
        <f t="shared" si="13"/>
        <v>17</v>
      </c>
      <c r="L295" s="11">
        <v>5660.1171249999998</v>
      </c>
      <c r="M295" s="18">
        <f t="shared" si="14"/>
        <v>1</v>
      </c>
      <c r="P295" s="10"/>
    </row>
    <row r="296" spans="1:16" x14ac:dyDescent="0.25">
      <c r="A296" s="3">
        <v>2544666</v>
      </c>
      <c r="B296" s="1">
        <v>44625</v>
      </c>
      <c r="C296" s="18">
        <v>1</v>
      </c>
      <c r="D296" s="18">
        <v>1</v>
      </c>
      <c r="E296" s="18">
        <v>0</v>
      </c>
      <c r="F296" s="18">
        <v>0</v>
      </c>
      <c r="G296" s="18">
        <v>0</v>
      </c>
      <c r="H296" s="18">
        <v>0</v>
      </c>
      <c r="I296" s="18">
        <f t="shared" si="12"/>
        <v>1</v>
      </c>
      <c r="J296" s="19">
        <v>44631</v>
      </c>
      <c r="K296" s="18">
        <f t="shared" si="13"/>
        <v>6</v>
      </c>
      <c r="L296" s="11">
        <v>4667.4196599999996</v>
      </c>
      <c r="M296" s="18">
        <f t="shared" si="14"/>
        <v>1</v>
      </c>
      <c r="P296" s="10"/>
    </row>
    <row r="297" spans="1:16" x14ac:dyDescent="0.25">
      <c r="A297" s="3">
        <v>1998289</v>
      </c>
      <c r="B297" s="1">
        <v>44625</v>
      </c>
      <c r="C297" s="18">
        <v>0</v>
      </c>
      <c r="D297" s="18">
        <v>0</v>
      </c>
      <c r="E297" s="18">
        <v>1</v>
      </c>
      <c r="F297" s="18">
        <v>0</v>
      </c>
      <c r="G297" s="18">
        <v>1</v>
      </c>
      <c r="H297" s="18">
        <v>0</v>
      </c>
      <c r="I297" s="18">
        <f t="shared" si="12"/>
        <v>0</v>
      </c>
      <c r="J297" s="20"/>
      <c r="K297" s="18" t="str">
        <f t="shared" si="13"/>
        <v/>
      </c>
      <c r="L297" s="11">
        <v>0</v>
      </c>
      <c r="M297" s="18" t="str">
        <f t="shared" si="14"/>
        <v/>
      </c>
      <c r="P297" s="10"/>
    </row>
    <row r="298" spans="1:16" x14ac:dyDescent="0.25">
      <c r="A298" s="3">
        <v>3008858</v>
      </c>
      <c r="B298" s="1">
        <v>44626</v>
      </c>
      <c r="C298" s="18">
        <v>1</v>
      </c>
      <c r="D298" s="18">
        <v>1</v>
      </c>
      <c r="E298" s="18">
        <v>0</v>
      </c>
      <c r="F298" s="18">
        <v>0</v>
      </c>
      <c r="G298" s="18">
        <v>0</v>
      </c>
      <c r="H298" s="18">
        <v>0</v>
      </c>
      <c r="I298" s="18">
        <f t="shared" si="12"/>
        <v>1</v>
      </c>
      <c r="J298" s="19">
        <v>44633</v>
      </c>
      <c r="K298" s="18">
        <f t="shared" si="13"/>
        <v>7</v>
      </c>
      <c r="L298" s="11">
        <v>4615.1724249999997</v>
      </c>
      <c r="M298" s="18">
        <f t="shared" si="14"/>
        <v>1</v>
      </c>
      <c r="P298" s="10"/>
    </row>
    <row r="299" spans="1:16" x14ac:dyDescent="0.25">
      <c r="A299" s="3">
        <v>3143482</v>
      </c>
      <c r="B299" s="1">
        <v>44626</v>
      </c>
      <c r="C299" s="18">
        <v>1</v>
      </c>
      <c r="D299" s="18">
        <v>0</v>
      </c>
      <c r="E299" s="18">
        <v>1</v>
      </c>
      <c r="F299" s="18">
        <v>0</v>
      </c>
      <c r="G299" s="18">
        <v>1</v>
      </c>
      <c r="H299" s="18">
        <v>0</v>
      </c>
      <c r="I299" s="18">
        <f t="shared" si="12"/>
        <v>0</v>
      </c>
      <c r="J299" s="20"/>
      <c r="K299" s="18" t="str">
        <f t="shared" si="13"/>
        <v/>
      </c>
      <c r="L299" s="11">
        <v>0</v>
      </c>
      <c r="M299" s="18" t="str">
        <f t="shared" si="14"/>
        <v/>
      </c>
      <c r="P299" s="10"/>
    </row>
    <row r="300" spans="1:16" x14ac:dyDescent="0.25">
      <c r="A300" s="3">
        <v>2186110</v>
      </c>
      <c r="B300" s="1">
        <v>44626</v>
      </c>
      <c r="C300" s="18">
        <v>0</v>
      </c>
      <c r="D300" s="18">
        <v>0</v>
      </c>
      <c r="E300" s="18">
        <v>1</v>
      </c>
      <c r="F300" s="18">
        <v>0</v>
      </c>
      <c r="G300" s="18">
        <v>1</v>
      </c>
      <c r="H300" s="18">
        <v>0</v>
      </c>
      <c r="I300" s="18">
        <f t="shared" si="12"/>
        <v>0</v>
      </c>
      <c r="J300" s="20"/>
      <c r="K300" s="18" t="str">
        <f t="shared" si="13"/>
        <v/>
      </c>
      <c r="L300" s="11">
        <v>0</v>
      </c>
      <c r="M300" s="18" t="str">
        <f t="shared" si="14"/>
        <v/>
      </c>
      <c r="P300" s="10"/>
    </row>
    <row r="301" spans="1:16" x14ac:dyDescent="0.25">
      <c r="A301" s="3">
        <v>3193644</v>
      </c>
      <c r="B301" s="1">
        <v>44626</v>
      </c>
      <c r="C301" s="18">
        <v>0</v>
      </c>
      <c r="D301" s="18">
        <v>0</v>
      </c>
      <c r="E301" s="18">
        <v>1</v>
      </c>
      <c r="F301" s="18">
        <v>0</v>
      </c>
      <c r="G301" s="18">
        <v>1</v>
      </c>
      <c r="H301" s="18">
        <v>0</v>
      </c>
      <c r="I301" s="18">
        <f t="shared" si="12"/>
        <v>0</v>
      </c>
      <c r="J301" s="20"/>
      <c r="K301" s="18" t="str">
        <f t="shared" si="13"/>
        <v/>
      </c>
      <c r="L301" s="11">
        <v>0</v>
      </c>
      <c r="M301" s="18" t="str">
        <f t="shared" si="14"/>
        <v/>
      </c>
      <c r="P301" s="10"/>
    </row>
    <row r="302" spans="1:16" x14ac:dyDescent="0.25">
      <c r="A302" s="3">
        <v>2582326</v>
      </c>
      <c r="B302" s="1">
        <v>44627</v>
      </c>
      <c r="C302" s="18">
        <v>1</v>
      </c>
      <c r="D302" s="18">
        <v>1</v>
      </c>
      <c r="E302" s="18">
        <v>0</v>
      </c>
      <c r="F302" s="18">
        <v>0</v>
      </c>
      <c r="G302" s="18">
        <v>0</v>
      </c>
      <c r="H302" s="18">
        <v>0</v>
      </c>
      <c r="I302" s="18">
        <f t="shared" si="12"/>
        <v>1</v>
      </c>
      <c r="J302" s="19">
        <v>44639</v>
      </c>
      <c r="K302" s="18">
        <f t="shared" si="13"/>
        <v>12</v>
      </c>
      <c r="L302" s="11">
        <v>6391.578414999999</v>
      </c>
      <c r="M302" s="18">
        <f t="shared" si="14"/>
        <v>1</v>
      </c>
      <c r="P302" s="10"/>
    </row>
    <row r="303" spans="1:16" x14ac:dyDescent="0.25">
      <c r="A303" s="3">
        <v>2208448</v>
      </c>
      <c r="B303" s="1">
        <v>44627</v>
      </c>
      <c r="C303" s="18">
        <v>0</v>
      </c>
      <c r="D303" s="18">
        <v>0</v>
      </c>
      <c r="E303" s="18">
        <v>1</v>
      </c>
      <c r="F303" s="18">
        <v>0</v>
      </c>
      <c r="G303" s="18">
        <v>1</v>
      </c>
      <c r="H303" s="18">
        <v>0</v>
      </c>
      <c r="I303" s="18">
        <f t="shared" si="12"/>
        <v>0</v>
      </c>
      <c r="J303" s="20"/>
      <c r="K303" s="18" t="str">
        <f t="shared" si="13"/>
        <v/>
      </c>
      <c r="L303" s="11">
        <v>0</v>
      </c>
      <c r="M303" s="18" t="str">
        <f t="shared" si="14"/>
        <v/>
      </c>
      <c r="P303" s="10"/>
    </row>
    <row r="304" spans="1:16" x14ac:dyDescent="0.25">
      <c r="A304" s="3">
        <v>2351519</v>
      </c>
      <c r="B304" s="1">
        <v>44628</v>
      </c>
      <c r="C304" s="18">
        <v>0</v>
      </c>
      <c r="D304" s="18">
        <v>0</v>
      </c>
      <c r="E304" s="18">
        <v>1</v>
      </c>
      <c r="F304" s="18">
        <v>0</v>
      </c>
      <c r="G304" s="18">
        <v>1</v>
      </c>
      <c r="H304" s="18">
        <v>0</v>
      </c>
      <c r="I304" s="18">
        <f t="shared" si="12"/>
        <v>0</v>
      </c>
      <c r="J304" s="20"/>
      <c r="K304" s="18" t="str">
        <f t="shared" si="13"/>
        <v/>
      </c>
      <c r="L304" s="11">
        <v>0</v>
      </c>
      <c r="M304" s="18" t="str">
        <f t="shared" si="14"/>
        <v/>
      </c>
      <c r="P304" s="10"/>
    </row>
    <row r="305" spans="1:16" x14ac:dyDescent="0.25">
      <c r="A305" s="3">
        <v>1612729</v>
      </c>
      <c r="B305" s="1">
        <v>44629</v>
      </c>
      <c r="C305" s="18">
        <v>1</v>
      </c>
      <c r="D305" s="18">
        <v>1</v>
      </c>
      <c r="E305" s="18">
        <v>0</v>
      </c>
      <c r="F305" s="18">
        <v>0</v>
      </c>
      <c r="G305" s="18">
        <v>0</v>
      </c>
      <c r="H305" s="18">
        <v>0</v>
      </c>
      <c r="I305" s="18">
        <f t="shared" si="12"/>
        <v>1</v>
      </c>
      <c r="J305" s="19">
        <v>44653</v>
      </c>
      <c r="K305" s="18">
        <f t="shared" si="13"/>
        <v>24</v>
      </c>
      <c r="L305" s="11">
        <v>7262.3656649999994</v>
      </c>
      <c r="M305" s="18">
        <f t="shared" si="14"/>
        <v>1</v>
      </c>
      <c r="P305" s="10"/>
    </row>
    <row r="306" spans="1:16" x14ac:dyDescent="0.25">
      <c r="A306" s="3">
        <v>1705775</v>
      </c>
      <c r="B306" s="1">
        <v>44629</v>
      </c>
      <c r="C306" s="18">
        <v>1</v>
      </c>
      <c r="D306" s="18">
        <v>0</v>
      </c>
      <c r="E306" s="18">
        <v>1</v>
      </c>
      <c r="F306" s="18">
        <v>0</v>
      </c>
      <c r="G306" s="18">
        <v>1</v>
      </c>
      <c r="H306" s="18">
        <v>0</v>
      </c>
      <c r="I306" s="18">
        <f t="shared" si="12"/>
        <v>0</v>
      </c>
      <c r="J306" s="20"/>
      <c r="K306" s="18" t="str">
        <f t="shared" si="13"/>
        <v/>
      </c>
      <c r="L306" s="11">
        <v>0</v>
      </c>
      <c r="M306" s="18" t="str">
        <f t="shared" si="14"/>
        <v/>
      </c>
      <c r="P306" s="10"/>
    </row>
    <row r="307" spans="1:16" x14ac:dyDescent="0.25">
      <c r="A307" s="3">
        <v>1587207</v>
      </c>
      <c r="B307" s="1">
        <v>44629</v>
      </c>
      <c r="C307" s="18">
        <v>0</v>
      </c>
      <c r="D307" s="18">
        <v>0</v>
      </c>
      <c r="E307" s="18">
        <v>1</v>
      </c>
      <c r="F307" s="18">
        <v>0</v>
      </c>
      <c r="G307" s="18">
        <v>1</v>
      </c>
      <c r="H307" s="18">
        <v>0</v>
      </c>
      <c r="I307" s="18">
        <f t="shared" si="12"/>
        <v>0</v>
      </c>
      <c r="J307" s="20"/>
      <c r="K307" s="18" t="str">
        <f t="shared" si="13"/>
        <v/>
      </c>
      <c r="L307" s="11">
        <v>0</v>
      </c>
      <c r="M307" s="18" t="str">
        <f t="shared" si="14"/>
        <v/>
      </c>
      <c r="P307" s="10"/>
    </row>
    <row r="308" spans="1:16" x14ac:dyDescent="0.25">
      <c r="A308" s="3">
        <v>1473852</v>
      </c>
      <c r="B308" s="1">
        <v>44629</v>
      </c>
      <c r="C308" s="18">
        <v>0</v>
      </c>
      <c r="D308" s="18">
        <v>0</v>
      </c>
      <c r="E308" s="18">
        <v>1</v>
      </c>
      <c r="F308" s="18">
        <v>0</v>
      </c>
      <c r="G308" s="18">
        <v>1</v>
      </c>
      <c r="H308" s="18">
        <v>0</v>
      </c>
      <c r="I308" s="18">
        <f t="shared" si="12"/>
        <v>0</v>
      </c>
      <c r="J308" s="20"/>
      <c r="K308" s="18" t="str">
        <f t="shared" si="13"/>
        <v/>
      </c>
      <c r="L308" s="11">
        <v>0</v>
      </c>
      <c r="M308" s="18" t="str">
        <f t="shared" si="14"/>
        <v/>
      </c>
      <c r="P308" s="10"/>
    </row>
    <row r="309" spans="1:16" x14ac:dyDescent="0.25">
      <c r="A309" s="3">
        <v>2045668</v>
      </c>
      <c r="B309" s="1">
        <v>44630</v>
      </c>
      <c r="C309" s="18">
        <v>1</v>
      </c>
      <c r="D309" s="18">
        <v>1</v>
      </c>
      <c r="E309" s="18">
        <v>0</v>
      </c>
      <c r="F309" s="18">
        <v>0</v>
      </c>
      <c r="G309" s="18">
        <v>0</v>
      </c>
      <c r="H309" s="18">
        <v>0</v>
      </c>
      <c r="I309" s="18">
        <f t="shared" si="12"/>
        <v>1</v>
      </c>
      <c r="J309" s="19">
        <v>44654</v>
      </c>
      <c r="K309" s="18">
        <f t="shared" si="13"/>
        <v>24</v>
      </c>
      <c r="L309" s="11">
        <v>7366.860134999999</v>
      </c>
      <c r="M309" s="18">
        <f t="shared" si="14"/>
        <v>1</v>
      </c>
      <c r="P309" s="10"/>
    </row>
    <row r="310" spans="1:16" x14ac:dyDescent="0.25">
      <c r="A310" s="3">
        <v>2574891</v>
      </c>
      <c r="B310" s="1">
        <v>44630</v>
      </c>
      <c r="C310" s="18">
        <v>1</v>
      </c>
      <c r="D310" s="18">
        <v>1</v>
      </c>
      <c r="E310" s="18">
        <v>0</v>
      </c>
      <c r="F310" s="18">
        <v>0</v>
      </c>
      <c r="G310" s="18">
        <v>0</v>
      </c>
      <c r="H310" s="18">
        <v>0</v>
      </c>
      <c r="I310" s="18">
        <f t="shared" si="12"/>
        <v>1</v>
      </c>
      <c r="J310" s="19">
        <v>44640</v>
      </c>
      <c r="K310" s="18">
        <f t="shared" si="13"/>
        <v>10</v>
      </c>
      <c r="L310" s="11">
        <v>6670.2303349999993</v>
      </c>
      <c r="M310" s="18">
        <f t="shared" si="14"/>
        <v>1</v>
      </c>
      <c r="P310" s="10"/>
    </row>
    <row r="311" spans="1:16" x14ac:dyDescent="0.25">
      <c r="A311" s="3">
        <v>1833457</v>
      </c>
      <c r="B311" s="1">
        <v>44630</v>
      </c>
      <c r="C311" s="18">
        <v>1</v>
      </c>
      <c r="D311" s="18">
        <v>0</v>
      </c>
      <c r="E311" s="18">
        <v>1</v>
      </c>
      <c r="F311" s="18">
        <v>0</v>
      </c>
      <c r="G311" s="18">
        <v>1</v>
      </c>
      <c r="H311" s="18">
        <v>0</v>
      </c>
      <c r="I311" s="18">
        <f t="shared" si="12"/>
        <v>0</v>
      </c>
      <c r="J311" s="20"/>
      <c r="K311" s="18" t="str">
        <f t="shared" si="13"/>
        <v/>
      </c>
      <c r="L311" s="11">
        <v>0</v>
      </c>
      <c r="M311" s="18" t="str">
        <f t="shared" si="14"/>
        <v/>
      </c>
      <c r="P311" s="10"/>
    </row>
    <row r="312" spans="1:16" x14ac:dyDescent="0.25">
      <c r="A312" s="3">
        <v>2321241</v>
      </c>
      <c r="B312" s="1">
        <v>44630</v>
      </c>
      <c r="C312" s="18">
        <v>0</v>
      </c>
      <c r="D312" s="18">
        <v>0</v>
      </c>
      <c r="E312" s="18">
        <v>1</v>
      </c>
      <c r="F312" s="18">
        <v>0</v>
      </c>
      <c r="G312" s="18">
        <v>1</v>
      </c>
      <c r="H312" s="18">
        <v>0</v>
      </c>
      <c r="I312" s="18">
        <f t="shared" si="12"/>
        <v>0</v>
      </c>
      <c r="J312" s="20"/>
      <c r="K312" s="18" t="str">
        <f t="shared" si="13"/>
        <v/>
      </c>
      <c r="L312" s="11">
        <v>0</v>
      </c>
      <c r="M312" s="18" t="str">
        <f t="shared" si="14"/>
        <v/>
      </c>
      <c r="P312" s="10"/>
    </row>
    <row r="313" spans="1:16" x14ac:dyDescent="0.25">
      <c r="A313" s="3">
        <v>2909607</v>
      </c>
      <c r="B313" s="1">
        <v>44630</v>
      </c>
      <c r="C313" s="18">
        <v>0</v>
      </c>
      <c r="D313" s="18">
        <v>0</v>
      </c>
      <c r="E313" s="18">
        <v>1</v>
      </c>
      <c r="F313" s="18">
        <v>0</v>
      </c>
      <c r="G313" s="18">
        <v>1</v>
      </c>
      <c r="H313" s="18">
        <v>0</v>
      </c>
      <c r="I313" s="18">
        <f t="shared" si="12"/>
        <v>0</v>
      </c>
      <c r="J313" s="20"/>
      <c r="K313" s="18" t="str">
        <f t="shared" si="13"/>
        <v/>
      </c>
      <c r="L313" s="11">
        <v>0</v>
      </c>
      <c r="M313" s="18" t="str">
        <f t="shared" si="14"/>
        <v/>
      </c>
      <c r="P313" s="10"/>
    </row>
    <row r="314" spans="1:16" x14ac:dyDescent="0.25">
      <c r="A314" s="3">
        <v>1976145</v>
      </c>
      <c r="B314" s="1">
        <v>44631</v>
      </c>
      <c r="C314" s="18">
        <v>1</v>
      </c>
      <c r="D314" s="18">
        <v>1</v>
      </c>
      <c r="E314" s="18">
        <v>0</v>
      </c>
      <c r="F314" s="18">
        <v>0</v>
      </c>
      <c r="G314" s="18">
        <v>0</v>
      </c>
      <c r="H314" s="18">
        <v>0</v>
      </c>
      <c r="I314" s="18">
        <f t="shared" si="12"/>
        <v>1</v>
      </c>
      <c r="J314" s="19">
        <v>44642</v>
      </c>
      <c r="K314" s="18">
        <f t="shared" si="13"/>
        <v>11</v>
      </c>
      <c r="L314" s="11">
        <v>4789.3298749999994</v>
      </c>
      <c r="M314" s="18">
        <f t="shared" si="14"/>
        <v>1</v>
      </c>
      <c r="P314" s="10"/>
    </row>
    <row r="315" spans="1:16" x14ac:dyDescent="0.25">
      <c r="A315" s="3">
        <v>2204919</v>
      </c>
      <c r="B315" s="1">
        <v>44631</v>
      </c>
      <c r="C315" s="18">
        <v>0</v>
      </c>
      <c r="D315" s="18">
        <v>0</v>
      </c>
      <c r="E315" s="18">
        <v>1</v>
      </c>
      <c r="F315" s="18">
        <v>0</v>
      </c>
      <c r="G315" s="18">
        <v>1</v>
      </c>
      <c r="H315" s="18">
        <v>0</v>
      </c>
      <c r="I315" s="18">
        <f t="shared" si="12"/>
        <v>0</v>
      </c>
      <c r="J315" s="20"/>
      <c r="K315" s="18" t="str">
        <f t="shared" si="13"/>
        <v/>
      </c>
      <c r="L315" s="11">
        <v>0</v>
      </c>
      <c r="M315" s="18" t="str">
        <f t="shared" si="14"/>
        <v/>
      </c>
      <c r="P315" s="10"/>
    </row>
    <row r="316" spans="1:16" x14ac:dyDescent="0.25">
      <c r="A316" s="3">
        <v>2647497</v>
      </c>
      <c r="B316" s="1">
        <v>44632</v>
      </c>
      <c r="C316" s="18">
        <v>1</v>
      </c>
      <c r="D316" s="18">
        <v>1</v>
      </c>
      <c r="E316" s="18">
        <v>0</v>
      </c>
      <c r="F316" s="18">
        <v>0</v>
      </c>
      <c r="G316" s="18">
        <v>0</v>
      </c>
      <c r="H316" s="18">
        <v>0</v>
      </c>
      <c r="I316" s="18">
        <f t="shared" si="12"/>
        <v>1</v>
      </c>
      <c r="J316" s="19">
        <v>44639</v>
      </c>
      <c r="K316" s="18">
        <f t="shared" si="13"/>
        <v>7</v>
      </c>
      <c r="L316" s="11">
        <v>7070.7924699999994</v>
      </c>
      <c r="M316" s="18">
        <f t="shared" si="14"/>
        <v>1</v>
      </c>
      <c r="P316" s="10"/>
    </row>
    <row r="317" spans="1:16" x14ac:dyDescent="0.25">
      <c r="A317" s="3">
        <v>2217148</v>
      </c>
      <c r="B317" s="1">
        <v>44632</v>
      </c>
      <c r="C317" s="18">
        <v>1</v>
      </c>
      <c r="D317" s="18">
        <v>1</v>
      </c>
      <c r="E317" s="18">
        <v>0</v>
      </c>
      <c r="F317" s="18">
        <v>0</v>
      </c>
      <c r="G317" s="18">
        <v>0</v>
      </c>
      <c r="H317" s="18">
        <v>0</v>
      </c>
      <c r="I317" s="18">
        <f t="shared" si="12"/>
        <v>1</v>
      </c>
      <c r="J317" s="19">
        <v>44635</v>
      </c>
      <c r="K317" s="18">
        <f t="shared" si="13"/>
        <v>3</v>
      </c>
      <c r="L317" s="11">
        <v>6670.2303349999993</v>
      </c>
      <c r="M317" s="18">
        <f t="shared" si="14"/>
        <v>1</v>
      </c>
      <c r="P317" s="10"/>
    </row>
    <row r="318" spans="1:16" x14ac:dyDescent="0.25">
      <c r="A318" s="3">
        <v>2247620</v>
      </c>
      <c r="B318" s="1">
        <v>44632</v>
      </c>
      <c r="C318" s="18">
        <v>1</v>
      </c>
      <c r="D318" s="18">
        <v>0</v>
      </c>
      <c r="E318" s="18">
        <v>1</v>
      </c>
      <c r="F318" s="18">
        <v>0</v>
      </c>
      <c r="G318" s="18">
        <v>1</v>
      </c>
      <c r="H318" s="18">
        <v>0</v>
      </c>
      <c r="I318" s="18">
        <f t="shared" si="12"/>
        <v>0</v>
      </c>
      <c r="J318" s="20"/>
      <c r="K318" s="18" t="str">
        <f t="shared" si="13"/>
        <v/>
      </c>
      <c r="L318" s="11">
        <v>0</v>
      </c>
      <c r="M318" s="18" t="str">
        <f t="shared" si="14"/>
        <v/>
      </c>
      <c r="P318" s="10"/>
    </row>
    <row r="319" spans="1:16" x14ac:dyDescent="0.25">
      <c r="A319" s="3">
        <v>2662015</v>
      </c>
      <c r="B319" s="1">
        <v>44633</v>
      </c>
      <c r="C319" s="18">
        <v>1</v>
      </c>
      <c r="D319" s="18">
        <v>1</v>
      </c>
      <c r="E319" s="18">
        <v>0</v>
      </c>
      <c r="F319" s="18">
        <v>0</v>
      </c>
      <c r="G319" s="18">
        <v>0</v>
      </c>
      <c r="H319" s="18">
        <v>0</v>
      </c>
      <c r="I319" s="18">
        <f t="shared" si="12"/>
        <v>1</v>
      </c>
      <c r="J319" s="19">
        <v>44655</v>
      </c>
      <c r="K319" s="18">
        <f t="shared" si="13"/>
        <v>22</v>
      </c>
      <c r="L319" s="11">
        <v>7192.7026849999993</v>
      </c>
      <c r="M319" s="18">
        <f t="shared" si="14"/>
        <v>1</v>
      </c>
      <c r="P319" s="10"/>
    </row>
    <row r="320" spans="1:16" x14ac:dyDescent="0.25">
      <c r="A320" s="3">
        <v>3052529</v>
      </c>
      <c r="B320" s="1">
        <v>44633</v>
      </c>
      <c r="C320" s="18">
        <v>0</v>
      </c>
      <c r="D320" s="18">
        <v>0</v>
      </c>
      <c r="E320" s="18">
        <v>1</v>
      </c>
      <c r="F320" s="18">
        <v>0</v>
      </c>
      <c r="G320" s="18">
        <v>1</v>
      </c>
      <c r="H320" s="18">
        <v>0</v>
      </c>
      <c r="I320" s="18">
        <f t="shared" si="12"/>
        <v>0</v>
      </c>
      <c r="J320" s="20"/>
      <c r="K320" s="18" t="str">
        <f t="shared" si="13"/>
        <v/>
      </c>
      <c r="L320" s="11">
        <v>0</v>
      </c>
      <c r="M320" s="18" t="str">
        <f t="shared" si="14"/>
        <v/>
      </c>
      <c r="P320" s="10"/>
    </row>
    <row r="321" spans="1:16" x14ac:dyDescent="0.25">
      <c r="A321" s="3">
        <v>2187392</v>
      </c>
      <c r="B321" s="1">
        <v>44634</v>
      </c>
      <c r="C321" s="18">
        <v>1</v>
      </c>
      <c r="D321" s="18">
        <v>0</v>
      </c>
      <c r="E321" s="18">
        <v>1</v>
      </c>
      <c r="F321" s="18">
        <v>0</v>
      </c>
      <c r="G321" s="18">
        <v>1</v>
      </c>
      <c r="H321" s="18">
        <v>0</v>
      </c>
      <c r="I321" s="18">
        <f t="shared" si="12"/>
        <v>0</v>
      </c>
      <c r="J321" s="20"/>
      <c r="K321" s="18" t="str">
        <f t="shared" si="13"/>
        <v/>
      </c>
      <c r="L321" s="11">
        <v>0</v>
      </c>
      <c r="M321" s="18" t="str">
        <f t="shared" si="14"/>
        <v/>
      </c>
      <c r="P321" s="10"/>
    </row>
    <row r="322" spans="1:16" x14ac:dyDescent="0.25">
      <c r="A322" s="3">
        <v>2627763</v>
      </c>
      <c r="B322" s="1">
        <v>44634</v>
      </c>
      <c r="C322" s="18">
        <v>0</v>
      </c>
      <c r="D322" s="18">
        <v>0</v>
      </c>
      <c r="E322" s="18">
        <v>1</v>
      </c>
      <c r="F322" s="18">
        <v>0</v>
      </c>
      <c r="G322" s="18">
        <v>1</v>
      </c>
      <c r="H322" s="18">
        <v>0</v>
      </c>
      <c r="I322" s="18">
        <f t="shared" ref="I322:I374" si="15">IF(L322&gt;0,1,0)</f>
        <v>0</v>
      </c>
      <c r="J322" s="20"/>
      <c r="K322" s="18" t="str">
        <f t="shared" ref="K322:K374" si="16">IF(J322="","",J322-B322)</f>
        <v/>
      </c>
      <c r="L322" s="11">
        <v>0</v>
      </c>
      <c r="M322" s="18" t="str">
        <f t="shared" ref="M322:M374" si="17">IF(D322=1,1,IF(F322=1,2,IF(H322=1,3,"")))</f>
        <v/>
      </c>
      <c r="P322" s="10"/>
    </row>
    <row r="323" spans="1:16" x14ac:dyDescent="0.25">
      <c r="A323" s="3">
        <v>2993195</v>
      </c>
      <c r="B323" s="1">
        <v>44634</v>
      </c>
      <c r="C323" s="18">
        <v>0</v>
      </c>
      <c r="D323" s="18">
        <v>0</v>
      </c>
      <c r="E323" s="18">
        <v>1</v>
      </c>
      <c r="F323" s="18">
        <v>0</v>
      </c>
      <c r="G323" s="18">
        <v>1</v>
      </c>
      <c r="H323" s="18">
        <v>0</v>
      </c>
      <c r="I323" s="18">
        <f t="shared" si="15"/>
        <v>0</v>
      </c>
      <c r="J323" s="20"/>
      <c r="K323" s="18" t="str">
        <f t="shared" si="16"/>
        <v/>
      </c>
      <c r="L323" s="11">
        <v>0</v>
      </c>
      <c r="M323" s="18" t="str">
        <f t="shared" si="17"/>
        <v/>
      </c>
      <c r="P323" s="10"/>
    </row>
    <row r="324" spans="1:16" x14ac:dyDescent="0.25">
      <c r="A324" s="3">
        <v>1456264</v>
      </c>
      <c r="B324" s="1">
        <v>44635</v>
      </c>
      <c r="C324" s="18">
        <v>1</v>
      </c>
      <c r="D324" s="18">
        <v>0</v>
      </c>
      <c r="E324" s="18">
        <v>1</v>
      </c>
      <c r="F324" s="18">
        <v>0</v>
      </c>
      <c r="G324" s="18">
        <v>1</v>
      </c>
      <c r="H324" s="18">
        <v>0</v>
      </c>
      <c r="I324" s="18">
        <f t="shared" si="15"/>
        <v>0</v>
      </c>
      <c r="J324" s="20"/>
      <c r="K324" s="18" t="str">
        <f t="shared" si="16"/>
        <v/>
      </c>
      <c r="L324" s="11">
        <v>0</v>
      </c>
      <c r="M324" s="18" t="str">
        <f t="shared" si="17"/>
        <v/>
      </c>
      <c r="P324" s="10"/>
    </row>
    <row r="325" spans="1:16" x14ac:dyDescent="0.25">
      <c r="A325" s="3">
        <v>1453829</v>
      </c>
      <c r="B325" s="1">
        <v>44635</v>
      </c>
      <c r="C325" s="18">
        <v>1</v>
      </c>
      <c r="D325" s="18">
        <v>0</v>
      </c>
      <c r="E325" s="18">
        <v>1</v>
      </c>
      <c r="F325" s="18">
        <v>0</v>
      </c>
      <c r="G325" s="18">
        <v>1</v>
      </c>
      <c r="H325" s="18">
        <v>0</v>
      </c>
      <c r="I325" s="18">
        <f t="shared" si="15"/>
        <v>0</v>
      </c>
      <c r="J325" s="20"/>
      <c r="K325" s="18" t="str">
        <f t="shared" si="16"/>
        <v/>
      </c>
      <c r="L325" s="11">
        <v>0</v>
      </c>
      <c r="M325" s="18" t="str">
        <f t="shared" si="17"/>
        <v/>
      </c>
      <c r="P325" s="10"/>
    </row>
    <row r="326" spans="1:16" x14ac:dyDescent="0.25">
      <c r="A326" s="3">
        <v>2931759</v>
      </c>
      <c r="B326" s="1">
        <v>44635</v>
      </c>
      <c r="C326" s="18">
        <v>1</v>
      </c>
      <c r="D326" s="18">
        <v>0</v>
      </c>
      <c r="E326" s="18">
        <v>1</v>
      </c>
      <c r="F326" s="18">
        <v>0</v>
      </c>
      <c r="G326" s="18">
        <v>1</v>
      </c>
      <c r="H326" s="18">
        <v>0</v>
      </c>
      <c r="I326" s="18">
        <f t="shared" si="15"/>
        <v>0</v>
      </c>
      <c r="J326" s="20"/>
      <c r="K326" s="18" t="str">
        <f t="shared" si="16"/>
        <v/>
      </c>
      <c r="L326" s="11">
        <v>0</v>
      </c>
      <c r="M326" s="18" t="str">
        <f t="shared" si="17"/>
        <v/>
      </c>
      <c r="P326" s="10"/>
    </row>
    <row r="327" spans="1:16" x14ac:dyDescent="0.25">
      <c r="A327" s="3">
        <v>2377357</v>
      </c>
      <c r="B327" s="1">
        <v>44636</v>
      </c>
      <c r="C327" s="18">
        <v>1</v>
      </c>
      <c r="D327" s="18">
        <v>1</v>
      </c>
      <c r="E327" s="18">
        <v>0</v>
      </c>
      <c r="F327" s="18">
        <v>0</v>
      </c>
      <c r="G327" s="18">
        <v>0</v>
      </c>
      <c r="H327" s="18">
        <v>0</v>
      </c>
      <c r="I327" s="18">
        <f t="shared" si="15"/>
        <v>1</v>
      </c>
      <c r="J327" s="19">
        <v>44652</v>
      </c>
      <c r="K327" s="18">
        <f t="shared" si="16"/>
        <v>16</v>
      </c>
      <c r="L327" s="11">
        <v>6496.0728849999996</v>
      </c>
      <c r="M327" s="18">
        <f t="shared" si="17"/>
        <v>1</v>
      </c>
      <c r="P327" s="10"/>
    </row>
    <row r="328" spans="1:16" x14ac:dyDescent="0.25">
      <c r="A328" s="3">
        <v>3121060</v>
      </c>
      <c r="B328" s="1">
        <v>44636</v>
      </c>
      <c r="C328" s="18">
        <v>1</v>
      </c>
      <c r="D328" s="18">
        <v>0</v>
      </c>
      <c r="E328" s="18">
        <v>1</v>
      </c>
      <c r="F328" s="18">
        <v>0</v>
      </c>
      <c r="G328" s="18">
        <v>1</v>
      </c>
      <c r="H328" s="18">
        <v>0</v>
      </c>
      <c r="I328" s="18">
        <f t="shared" si="15"/>
        <v>0</v>
      </c>
      <c r="J328" s="20"/>
      <c r="K328" s="18" t="str">
        <f t="shared" si="16"/>
        <v/>
      </c>
      <c r="L328" s="11">
        <v>0</v>
      </c>
      <c r="M328" s="18" t="str">
        <f t="shared" si="17"/>
        <v/>
      </c>
      <c r="P328" s="10"/>
    </row>
    <row r="329" spans="1:16" x14ac:dyDescent="0.25">
      <c r="A329" s="3">
        <v>1938281</v>
      </c>
      <c r="B329" s="1">
        <v>44636</v>
      </c>
      <c r="C329" s="18">
        <v>1</v>
      </c>
      <c r="D329" s="18">
        <v>0</v>
      </c>
      <c r="E329" s="18">
        <v>1</v>
      </c>
      <c r="F329" s="18">
        <v>0</v>
      </c>
      <c r="G329" s="18">
        <v>1</v>
      </c>
      <c r="H329" s="18">
        <v>0</v>
      </c>
      <c r="I329" s="18">
        <f t="shared" si="15"/>
        <v>0</v>
      </c>
      <c r="J329" s="20"/>
      <c r="K329" s="18" t="str">
        <f t="shared" si="16"/>
        <v/>
      </c>
      <c r="L329" s="11">
        <v>0</v>
      </c>
      <c r="M329" s="18" t="str">
        <f t="shared" si="17"/>
        <v/>
      </c>
      <c r="P329" s="10"/>
    </row>
    <row r="330" spans="1:16" x14ac:dyDescent="0.25">
      <c r="A330" s="3">
        <v>2019794</v>
      </c>
      <c r="B330" s="1">
        <v>44636</v>
      </c>
      <c r="C330" s="18">
        <v>1</v>
      </c>
      <c r="D330" s="18">
        <v>0</v>
      </c>
      <c r="E330" s="18">
        <v>1</v>
      </c>
      <c r="F330" s="18">
        <v>0</v>
      </c>
      <c r="G330" s="18">
        <v>1</v>
      </c>
      <c r="H330" s="18">
        <v>0</v>
      </c>
      <c r="I330" s="18">
        <f t="shared" si="15"/>
        <v>0</v>
      </c>
      <c r="J330" s="20"/>
      <c r="K330" s="18" t="str">
        <f t="shared" si="16"/>
        <v/>
      </c>
      <c r="L330" s="11">
        <v>0</v>
      </c>
      <c r="M330" s="18" t="str">
        <f t="shared" si="17"/>
        <v/>
      </c>
      <c r="P330" s="10"/>
    </row>
    <row r="331" spans="1:16" x14ac:dyDescent="0.25">
      <c r="A331" s="3">
        <v>2160053</v>
      </c>
      <c r="B331" s="1">
        <v>44636</v>
      </c>
      <c r="C331" s="18">
        <v>0</v>
      </c>
      <c r="D331" s="18">
        <v>0</v>
      </c>
      <c r="E331" s="18">
        <v>1</v>
      </c>
      <c r="F331" s="18">
        <v>0</v>
      </c>
      <c r="G331" s="18">
        <v>1</v>
      </c>
      <c r="H331" s="18">
        <v>0</v>
      </c>
      <c r="I331" s="18">
        <f t="shared" si="15"/>
        <v>0</v>
      </c>
      <c r="J331" s="20"/>
      <c r="K331" s="18" t="str">
        <f t="shared" si="16"/>
        <v/>
      </c>
      <c r="L331" s="11">
        <v>0</v>
      </c>
      <c r="M331" s="18" t="str">
        <f t="shared" si="17"/>
        <v/>
      </c>
      <c r="P331" s="10"/>
    </row>
    <row r="332" spans="1:16" x14ac:dyDescent="0.25">
      <c r="A332" s="3">
        <v>2795916</v>
      </c>
      <c r="B332" s="1">
        <v>44636</v>
      </c>
      <c r="C332" s="18">
        <v>0</v>
      </c>
      <c r="D332" s="18">
        <v>0</v>
      </c>
      <c r="E332" s="18">
        <v>1</v>
      </c>
      <c r="F332" s="18">
        <v>0</v>
      </c>
      <c r="G332" s="18">
        <v>1</v>
      </c>
      <c r="H332" s="18">
        <v>0</v>
      </c>
      <c r="I332" s="18">
        <f t="shared" si="15"/>
        <v>0</v>
      </c>
      <c r="J332" s="20"/>
      <c r="K332" s="18" t="str">
        <f t="shared" si="16"/>
        <v/>
      </c>
      <c r="L332" s="11">
        <v>0</v>
      </c>
      <c r="M332" s="18" t="str">
        <f t="shared" si="17"/>
        <v/>
      </c>
      <c r="P332" s="10"/>
    </row>
    <row r="333" spans="1:16" x14ac:dyDescent="0.25">
      <c r="A333" s="3">
        <v>1894373</v>
      </c>
      <c r="B333" s="1">
        <v>44636</v>
      </c>
      <c r="C333" s="18">
        <v>0</v>
      </c>
      <c r="D333" s="18">
        <v>0</v>
      </c>
      <c r="E333" s="18">
        <v>1</v>
      </c>
      <c r="F333" s="18">
        <v>0</v>
      </c>
      <c r="G333" s="18">
        <v>1</v>
      </c>
      <c r="H333" s="18">
        <v>0</v>
      </c>
      <c r="I333" s="18">
        <f t="shared" si="15"/>
        <v>0</v>
      </c>
      <c r="J333" s="20"/>
      <c r="K333" s="18" t="str">
        <f t="shared" si="16"/>
        <v/>
      </c>
      <c r="L333" s="11">
        <v>0</v>
      </c>
      <c r="M333" s="18" t="str">
        <f t="shared" si="17"/>
        <v/>
      </c>
      <c r="P333" s="10"/>
    </row>
    <row r="334" spans="1:16" x14ac:dyDescent="0.25">
      <c r="A334" s="3">
        <v>2825056</v>
      </c>
      <c r="B334" s="1">
        <v>44637</v>
      </c>
      <c r="C334" s="18">
        <v>1</v>
      </c>
      <c r="D334" s="18">
        <v>1</v>
      </c>
      <c r="E334" s="18">
        <v>0</v>
      </c>
      <c r="F334" s="18">
        <v>0</v>
      </c>
      <c r="G334" s="18">
        <v>0</v>
      </c>
      <c r="H334" s="18">
        <v>0</v>
      </c>
      <c r="I334" s="18">
        <f t="shared" si="15"/>
        <v>1</v>
      </c>
      <c r="J334" s="19">
        <v>44649</v>
      </c>
      <c r="K334" s="18">
        <f t="shared" si="16"/>
        <v>12</v>
      </c>
      <c r="L334" s="11">
        <v>4301.6890149999999</v>
      </c>
      <c r="M334" s="18">
        <f t="shared" si="17"/>
        <v>1</v>
      </c>
      <c r="P334" s="10"/>
    </row>
    <row r="335" spans="1:16" x14ac:dyDescent="0.25">
      <c r="A335" s="3">
        <v>2776715</v>
      </c>
      <c r="B335" s="1">
        <v>44637</v>
      </c>
      <c r="C335" s="18">
        <v>1</v>
      </c>
      <c r="D335" s="18">
        <v>0</v>
      </c>
      <c r="E335" s="18">
        <v>1</v>
      </c>
      <c r="F335" s="18">
        <v>0</v>
      </c>
      <c r="G335" s="18">
        <v>1</v>
      </c>
      <c r="H335" s="18">
        <v>0</v>
      </c>
      <c r="I335" s="18">
        <f t="shared" si="15"/>
        <v>0</v>
      </c>
      <c r="J335" s="20"/>
      <c r="K335" s="18" t="str">
        <f t="shared" si="16"/>
        <v/>
      </c>
      <c r="L335" s="11">
        <v>0</v>
      </c>
      <c r="M335" s="18" t="str">
        <f t="shared" si="17"/>
        <v/>
      </c>
      <c r="P335" s="10"/>
    </row>
    <row r="336" spans="1:16" x14ac:dyDescent="0.25">
      <c r="A336" s="3">
        <v>3028349</v>
      </c>
      <c r="B336" s="1">
        <v>44638</v>
      </c>
      <c r="C336" s="18">
        <v>1</v>
      </c>
      <c r="D336" s="18">
        <v>0</v>
      </c>
      <c r="E336" s="18">
        <v>1</v>
      </c>
      <c r="F336" s="18">
        <v>0</v>
      </c>
      <c r="G336" s="18">
        <v>1</v>
      </c>
      <c r="H336" s="18">
        <v>0</v>
      </c>
      <c r="I336" s="18">
        <f t="shared" si="15"/>
        <v>0</v>
      </c>
      <c r="J336" s="20"/>
      <c r="K336" s="18" t="str">
        <f t="shared" si="16"/>
        <v/>
      </c>
      <c r="L336" s="11">
        <v>0</v>
      </c>
      <c r="M336" s="18" t="str">
        <f t="shared" si="17"/>
        <v/>
      </c>
      <c r="P336" s="10"/>
    </row>
    <row r="337" spans="1:16" x14ac:dyDescent="0.25">
      <c r="A337" s="3">
        <v>2886038</v>
      </c>
      <c r="B337" s="1">
        <v>44638</v>
      </c>
      <c r="C337" s="18">
        <v>1</v>
      </c>
      <c r="D337" s="18">
        <v>0</v>
      </c>
      <c r="E337" s="18">
        <v>1</v>
      </c>
      <c r="F337" s="18">
        <v>0</v>
      </c>
      <c r="G337" s="18">
        <v>1</v>
      </c>
      <c r="H337" s="18">
        <v>0</v>
      </c>
      <c r="I337" s="18">
        <f t="shared" si="15"/>
        <v>0</v>
      </c>
      <c r="J337" s="20"/>
      <c r="K337" s="18" t="str">
        <f t="shared" si="16"/>
        <v/>
      </c>
      <c r="L337" s="11">
        <v>0</v>
      </c>
      <c r="M337" s="18" t="str">
        <f t="shared" si="17"/>
        <v/>
      </c>
      <c r="P337" s="10"/>
    </row>
    <row r="338" spans="1:16" x14ac:dyDescent="0.25">
      <c r="A338" s="3">
        <v>1911034</v>
      </c>
      <c r="B338" s="1">
        <v>44638</v>
      </c>
      <c r="C338" s="18">
        <v>1</v>
      </c>
      <c r="D338" s="18">
        <v>0</v>
      </c>
      <c r="E338" s="18">
        <v>1</v>
      </c>
      <c r="F338" s="18">
        <v>0</v>
      </c>
      <c r="G338" s="18">
        <v>1</v>
      </c>
      <c r="H338" s="18">
        <v>0</v>
      </c>
      <c r="I338" s="18">
        <f t="shared" si="15"/>
        <v>0</v>
      </c>
      <c r="J338" s="20"/>
      <c r="K338" s="18" t="str">
        <f t="shared" si="16"/>
        <v/>
      </c>
      <c r="L338" s="11">
        <v>0</v>
      </c>
      <c r="M338" s="18" t="str">
        <f t="shared" si="17"/>
        <v/>
      </c>
      <c r="P338" s="10"/>
    </row>
    <row r="339" spans="1:16" x14ac:dyDescent="0.25">
      <c r="A339" s="3">
        <v>2683366</v>
      </c>
      <c r="B339" s="1">
        <v>44638</v>
      </c>
      <c r="C339" s="18">
        <v>1</v>
      </c>
      <c r="D339" s="18">
        <v>0</v>
      </c>
      <c r="E339" s="18">
        <v>1</v>
      </c>
      <c r="F339" s="18">
        <v>0</v>
      </c>
      <c r="G339" s="18">
        <v>1</v>
      </c>
      <c r="H339" s="18">
        <v>0</v>
      </c>
      <c r="I339" s="18">
        <f t="shared" si="15"/>
        <v>0</v>
      </c>
      <c r="J339" s="20"/>
      <c r="K339" s="18" t="str">
        <f t="shared" si="16"/>
        <v/>
      </c>
      <c r="L339" s="11">
        <v>0</v>
      </c>
      <c r="M339" s="18" t="str">
        <f t="shared" si="17"/>
        <v/>
      </c>
      <c r="P339" s="10"/>
    </row>
    <row r="340" spans="1:16" x14ac:dyDescent="0.25">
      <c r="A340" s="3">
        <v>3206088</v>
      </c>
      <c r="B340" s="1">
        <v>44638</v>
      </c>
      <c r="C340" s="18">
        <v>0</v>
      </c>
      <c r="D340" s="18">
        <v>0</v>
      </c>
      <c r="E340" s="18">
        <v>1</v>
      </c>
      <c r="F340" s="18">
        <v>0</v>
      </c>
      <c r="G340" s="18">
        <v>1</v>
      </c>
      <c r="H340" s="18">
        <v>0</v>
      </c>
      <c r="I340" s="18">
        <f t="shared" si="15"/>
        <v>0</v>
      </c>
      <c r="J340" s="20"/>
      <c r="K340" s="18" t="str">
        <f t="shared" si="16"/>
        <v/>
      </c>
      <c r="L340" s="11">
        <v>0</v>
      </c>
      <c r="M340" s="18" t="str">
        <f t="shared" si="17"/>
        <v/>
      </c>
      <c r="P340" s="10"/>
    </row>
    <row r="341" spans="1:16" x14ac:dyDescent="0.25">
      <c r="A341" s="3">
        <v>3050617</v>
      </c>
      <c r="B341" s="1">
        <v>44639</v>
      </c>
      <c r="C341" s="18">
        <v>1</v>
      </c>
      <c r="D341" s="18">
        <v>0</v>
      </c>
      <c r="E341" s="18">
        <v>1</v>
      </c>
      <c r="F341" s="18">
        <v>0</v>
      </c>
      <c r="G341" s="18">
        <v>1</v>
      </c>
      <c r="H341" s="18">
        <v>0</v>
      </c>
      <c r="I341" s="18">
        <f t="shared" si="15"/>
        <v>0</v>
      </c>
      <c r="J341" s="20"/>
      <c r="K341" s="18" t="str">
        <f t="shared" si="16"/>
        <v/>
      </c>
      <c r="L341" s="11">
        <v>0</v>
      </c>
      <c r="M341" s="18" t="str">
        <f t="shared" si="17"/>
        <v/>
      </c>
      <c r="P341" s="10"/>
    </row>
    <row r="342" spans="1:16" x14ac:dyDescent="0.25">
      <c r="A342" s="3">
        <v>1488398</v>
      </c>
      <c r="B342" s="1">
        <v>44639</v>
      </c>
      <c r="C342" s="18">
        <v>1</v>
      </c>
      <c r="D342" s="18">
        <v>0</v>
      </c>
      <c r="E342" s="18">
        <v>1</v>
      </c>
      <c r="F342" s="18">
        <v>0</v>
      </c>
      <c r="G342" s="18">
        <v>1</v>
      </c>
      <c r="H342" s="18">
        <v>0</v>
      </c>
      <c r="I342" s="18">
        <f t="shared" si="15"/>
        <v>0</v>
      </c>
      <c r="J342" s="20"/>
      <c r="K342" s="18" t="str">
        <f t="shared" si="16"/>
        <v/>
      </c>
      <c r="L342" s="11">
        <v>0</v>
      </c>
      <c r="M342" s="18" t="str">
        <f t="shared" si="17"/>
        <v/>
      </c>
      <c r="P342" s="10"/>
    </row>
    <row r="343" spans="1:16" x14ac:dyDescent="0.25">
      <c r="A343" s="3">
        <v>2633615</v>
      </c>
      <c r="B343" s="1">
        <v>44639</v>
      </c>
      <c r="C343" s="18">
        <v>0</v>
      </c>
      <c r="D343" s="18">
        <v>0</v>
      </c>
      <c r="E343" s="18">
        <v>1</v>
      </c>
      <c r="F343" s="18">
        <v>0</v>
      </c>
      <c r="G343" s="18">
        <v>1</v>
      </c>
      <c r="H343" s="18">
        <v>0</v>
      </c>
      <c r="I343" s="18">
        <f t="shared" si="15"/>
        <v>0</v>
      </c>
      <c r="J343" s="20"/>
      <c r="K343" s="18" t="str">
        <f t="shared" si="16"/>
        <v/>
      </c>
      <c r="L343" s="11">
        <v>0</v>
      </c>
      <c r="M343" s="18" t="str">
        <f t="shared" si="17"/>
        <v/>
      </c>
      <c r="P343" s="10"/>
    </row>
    <row r="344" spans="1:16" x14ac:dyDescent="0.25">
      <c r="A344" s="3">
        <v>2026987</v>
      </c>
      <c r="B344" s="1">
        <v>44639</v>
      </c>
      <c r="C344" s="18">
        <v>0</v>
      </c>
      <c r="D344" s="18">
        <v>0</v>
      </c>
      <c r="E344" s="18">
        <v>1</v>
      </c>
      <c r="F344" s="18">
        <v>0</v>
      </c>
      <c r="G344" s="18">
        <v>1</v>
      </c>
      <c r="H344" s="18">
        <v>0</v>
      </c>
      <c r="I344" s="18">
        <f t="shared" si="15"/>
        <v>0</v>
      </c>
      <c r="J344" s="20"/>
      <c r="K344" s="18" t="str">
        <f t="shared" si="16"/>
        <v/>
      </c>
      <c r="L344" s="11">
        <v>0</v>
      </c>
      <c r="M344" s="18" t="str">
        <f t="shared" si="17"/>
        <v/>
      </c>
      <c r="P344" s="10"/>
    </row>
    <row r="345" spans="1:16" x14ac:dyDescent="0.25">
      <c r="A345" s="3">
        <v>1740211</v>
      </c>
      <c r="B345" s="1">
        <v>44640</v>
      </c>
      <c r="C345" s="18">
        <v>0</v>
      </c>
      <c r="D345" s="18">
        <v>0</v>
      </c>
      <c r="E345" s="18">
        <v>1</v>
      </c>
      <c r="F345" s="18">
        <v>0</v>
      </c>
      <c r="G345" s="18">
        <v>1</v>
      </c>
      <c r="H345" s="18">
        <v>0</v>
      </c>
      <c r="I345" s="18">
        <f t="shared" si="15"/>
        <v>0</v>
      </c>
      <c r="J345" s="20"/>
      <c r="K345" s="18" t="str">
        <f t="shared" si="16"/>
        <v/>
      </c>
      <c r="L345" s="11">
        <v>0</v>
      </c>
      <c r="M345" s="18" t="str">
        <f t="shared" si="17"/>
        <v/>
      </c>
      <c r="P345" s="10"/>
    </row>
    <row r="346" spans="1:16" x14ac:dyDescent="0.25">
      <c r="A346" s="3">
        <v>3146610</v>
      </c>
      <c r="B346" s="1">
        <v>44640</v>
      </c>
      <c r="C346" s="18">
        <v>0</v>
      </c>
      <c r="D346" s="18">
        <v>0</v>
      </c>
      <c r="E346" s="18">
        <v>1</v>
      </c>
      <c r="F346" s="18">
        <v>0</v>
      </c>
      <c r="G346" s="18">
        <v>1</v>
      </c>
      <c r="H346" s="18">
        <v>0</v>
      </c>
      <c r="I346" s="18">
        <f t="shared" si="15"/>
        <v>0</v>
      </c>
      <c r="J346" s="20"/>
      <c r="K346" s="18" t="str">
        <f t="shared" si="16"/>
        <v/>
      </c>
      <c r="L346" s="11">
        <v>0</v>
      </c>
      <c r="M346" s="18" t="str">
        <f t="shared" si="17"/>
        <v/>
      </c>
      <c r="P346" s="10"/>
    </row>
    <row r="347" spans="1:16" x14ac:dyDescent="0.25">
      <c r="A347" s="3">
        <v>1606980</v>
      </c>
      <c r="B347" s="1">
        <v>44641</v>
      </c>
      <c r="C347" s="18">
        <v>0</v>
      </c>
      <c r="D347" s="18">
        <v>0</v>
      </c>
      <c r="E347" s="18">
        <v>1</v>
      </c>
      <c r="F347" s="18">
        <v>0</v>
      </c>
      <c r="G347" s="18">
        <v>1</v>
      </c>
      <c r="H347" s="18">
        <v>0</v>
      </c>
      <c r="I347" s="18">
        <f t="shared" si="15"/>
        <v>0</v>
      </c>
      <c r="J347" s="20"/>
      <c r="K347" s="18" t="str">
        <f t="shared" si="16"/>
        <v/>
      </c>
      <c r="L347" s="11">
        <v>0</v>
      </c>
      <c r="M347" s="18" t="str">
        <f t="shared" si="17"/>
        <v/>
      </c>
      <c r="P347" s="10"/>
    </row>
    <row r="348" spans="1:16" x14ac:dyDescent="0.25">
      <c r="A348" s="3">
        <v>3080145</v>
      </c>
      <c r="B348" s="1">
        <v>44643</v>
      </c>
      <c r="C348" s="18">
        <v>0</v>
      </c>
      <c r="D348" s="18">
        <v>0</v>
      </c>
      <c r="E348" s="18">
        <v>1</v>
      </c>
      <c r="F348" s="18">
        <v>0</v>
      </c>
      <c r="G348" s="18">
        <v>1</v>
      </c>
      <c r="H348" s="18">
        <v>0</v>
      </c>
      <c r="I348" s="18">
        <f t="shared" si="15"/>
        <v>0</v>
      </c>
      <c r="J348" s="20"/>
      <c r="K348" s="18" t="str">
        <f t="shared" si="16"/>
        <v/>
      </c>
      <c r="L348" s="11">
        <v>0</v>
      </c>
      <c r="M348" s="18" t="str">
        <f t="shared" si="17"/>
        <v/>
      </c>
      <c r="P348" s="10"/>
    </row>
    <row r="349" spans="1:16" x14ac:dyDescent="0.25">
      <c r="A349" s="3">
        <v>3180468</v>
      </c>
      <c r="B349" s="1">
        <v>44644</v>
      </c>
      <c r="C349" s="18">
        <v>0</v>
      </c>
      <c r="D349" s="18">
        <v>0</v>
      </c>
      <c r="E349" s="18">
        <v>1</v>
      </c>
      <c r="F349" s="18">
        <v>0</v>
      </c>
      <c r="G349" s="18">
        <v>1</v>
      </c>
      <c r="H349" s="18">
        <v>0</v>
      </c>
      <c r="I349" s="18">
        <f t="shared" si="15"/>
        <v>0</v>
      </c>
      <c r="J349" s="20"/>
      <c r="K349" s="18" t="str">
        <f t="shared" si="16"/>
        <v/>
      </c>
      <c r="L349" s="11">
        <v>0</v>
      </c>
      <c r="M349" s="18" t="str">
        <f t="shared" si="17"/>
        <v/>
      </c>
      <c r="P349" s="10"/>
    </row>
    <row r="350" spans="1:16" x14ac:dyDescent="0.25">
      <c r="A350" s="3">
        <v>2365234</v>
      </c>
      <c r="B350" s="1">
        <v>44646</v>
      </c>
      <c r="C350" s="18">
        <v>1</v>
      </c>
      <c r="D350" s="18">
        <v>0</v>
      </c>
      <c r="E350" s="18">
        <v>1</v>
      </c>
      <c r="F350" s="18">
        <v>0</v>
      </c>
      <c r="G350" s="18">
        <v>1</v>
      </c>
      <c r="H350" s="18">
        <v>0</v>
      </c>
      <c r="I350" s="18">
        <f t="shared" si="15"/>
        <v>0</v>
      </c>
      <c r="J350" s="20"/>
      <c r="K350" s="18" t="str">
        <f t="shared" si="16"/>
        <v/>
      </c>
      <c r="L350" s="11">
        <v>0</v>
      </c>
      <c r="M350" s="18" t="str">
        <f t="shared" si="17"/>
        <v/>
      </c>
      <c r="P350" s="10"/>
    </row>
    <row r="351" spans="1:16" x14ac:dyDescent="0.25">
      <c r="A351" s="3">
        <v>1495222</v>
      </c>
      <c r="B351" s="1">
        <v>44646</v>
      </c>
      <c r="C351" s="18">
        <v>1</v>
      </c>
      <c r="D351" s="18">
        <v>0</v>
      </c>
      <c r="E351" s="18">
        <v>1</v>
      </c>
      <c r="F351" s="18">
        <v>0</v>
      </c>
      <c r="G351" s="18">
        <v>1</v>
      </c>
      <c r="H351" s="18">
        <v>0</v>
      </c>
      <c r="I351" s="18">
        <f t="shared" si="15"/>
        <v>0</v>
      </c>
      <c r="J351" s="20"/>
      <c r="K351" s="18" t="str">
        <f t="shared" si="16"/>
        <v/>
      </c>
      <c r="L351" s="11">
        <v>0</v>
      </c>
      <c r="M351" s="18" t="str">
        <f t="shared" si="17"/>
        <v/>
      </c>
      <c r="P351" s="10"/>
    </row>
    <row r="352" spans="1:16" x14ac:dyDescent="0.25">
      <c r="A352" s="3">
        <v>2716457</v>
      </c>
      <c r="B352" s="1">
        <v>44646</v>
      </c>
      <c r="C352" s="18">
        <v>1</v>
      </c>
      <c r="D352" s="18">
        <v>0</v>
      </c>
      <c r="E352" s="18">
        <v>1</v>
      </c>
      <c r="F352" s="18">
        <v>0</v>
      </c>
      <c r="G352" s="18">
        <v>1</v>
      </c>
      <c r="H352" s="18">
        <v>0</v>
      </c>
      <c r="I352" s="18">
        <f t="shared" si="15"/>
        <v>0</v>
      </c>
      <c r="J352" s="20"/>
      <c r="K352" s="18" t="str">
        <f t="shared" si="16"/>
        <v/>
      </c>
      <c r="L352" s="11">
        <v>0</v>
      </c>
      <c r="M352" s="18" t="str">
        <f t="shared" si="17"/>
        <v/>
      </c>
      <c r="P352" s="10"/>
    </row>
    <row r="353" spans="1:16" x14ac:dyDescent="0.25">
      <c r="A353" s="3">
        <v>2206805</v>
      </c>
      <c r="B353" s="1">
        <v>44647</v>
      </c>
      <c r="C353" s="18">
        <v>1</v>
      </c>
      <c r="D353" s="18">
        <v>1</v>
      </c>
      <c r="E353" s="18">
        <v>0</v>
      </c>
      <c r="F353" s="18">
        <v>0</v>
      </c>
      <c r="G353" s="18">
        <v>0</v>
      </c>
      <c r="H353" s="18">
        <v>0</v>
      </c>
      <c r="I353" s="18">
        <f t="shared" si="15"/>
        <v>1</v>
      </c>
      <c r="J353" s="19">
        <v>44648</v>
      </c>
      <c r="K353" s="18">
        <f t="shared" si="16"/>
        <v>1</v>
      </c>
      <c r="L353" s="11">
        <v>6652.814589999999</v>
      </c>
      <c r="M353" s="18">
        <f t="shared" si="17"/>
        <v>1</v>
      </c>
      <c r="P353" s="10"/>
    </row>
    <row r="354" spans="1:16" x14ac:dyDescent="0.25">
      <c r="A354" s="3">
        <v>3140352</v>
      </c>
      <c r="B354" s="1">
        <v>44647</v>
      </c>
      <c r="C354" s="18">
        <v>0</v>
      </c>
      <c r="D354" s="18">
        <v>0</v>
      </c>
      <c r="E354" s="18">
        <v>1</v>
      </c>
      <c r="F354" s="18">
        <v>0</v>
      </c>
      <c r="G354" s="18">
        <v>1</v>
      </c>
      <c r="H354" s="18">
        <v>0</v>
      </c>
      <c r="I354" s="18">
        <f t="shared" si="15"/>
        <v>0</v>
      </c>
      <c r="J354" s="20"/>
      <c r="K354" s="18" t="str">
        <f t="shared" si="16"/>
        <v/>
      </c>
      <c r="L354" s="11">
        <v>0</v>
      </c>
      <c r="M354" s="18" t="str">
        <f t="shared" si="17"/>
        <v/>
      </c>
      <c r="P354" s="10"/>
    </row>
    <row r="355" spans="1:16" x14ac:dyDescent="0.25">
      <c r="A355" s="3">
        <v>2590852</v>
      </c>
      <c r="B355" s="1">
        <v>44647</v>
      </c>
      <c r="C355" s="18">
        <v>0</v>
      </c>
      <c r="D355" s="18">
        <v>0</v>
      </c>
      <c r="E355" s="18">
        <v>1</v>
      </c>
      <c r="F355" s="18">
        <v>0</v>
      </c>
      <c r="G355" s="18">
        <v>1</v>
      </c>
      <c r="H355" s="18">
        <v>0</v>
      </c>
      <c r="I355" s="18">
        <f t="shared" si="15"/>
        <v>0</v>
      </c>
      <c r="J355" s="20"/>
      <c r="K355" s="18" t="str">
        <f t="shared" si="16"/>
        <v/>
      </c>
      <c r="L355" s="11">
        <v>0</v>
      </c>
      <c r="M355" s="18" t="str">
        <f t="shared" si="17"/>
        <v/>
      </c>
      <c r="P355" s="10"/>
    </row>
    <row r="356" spans="1:16" x14ac:dyDescent="0.25">
      <c r="A356" s="3">
        <v>3070780</v>
      </c>
      <c r="B356" s="1">
        <v>44647</v>
      </c>
      <c r="C356" s="18">
        <v>0</v>
      </c>
      <c r="D356" s="18">
        <v>0</v>
      </c>
      <c r="E356" s="18">
        <v>1</v>
      </c>
      <c r="F356" s="18">
        <v>0</v>
      </c>
      <c r="G356" s="18">
        <v>1</v>
      </c>
      <c r="H356" s="18">
        <v>0</v>
      </c>
      <c r="I356" s="18">
        <f t="shared" si="15"/>
        <v>0</v>
      </c>
      <c r="J356" s="20"/>
      <c r="K356" s="18" t="str">
        <f t="shared" si="16"/>
        <v/>
      </c>
      <c r="L356" s="11">
        <v>0</v>
      </c>
      <c r="M356" s="18" t="str">
        <f t="shared" si="17"/>
        <v/>
      </c>
      <c r="P356" s="10"/>
    </row>
    <row r="357" spans="1:16" x14ac:dyDescent="0.25">
      <c r="A357" s="3">
        <v>2243219</v>
      </c>
      <c r="B357" s="1">
        <v>44648</v>
      </c>
      <c r="C357" s="18">
        <v>1</v>
      </c>
      <c r="D357" s="18">
        <v>0</v>
      </c>
      <c r="E357" s="18">
        <v>1</v>
      </c>
      <c r="F357" s="18">
        <v>0</v>
      </c>
      <c r="G357" s="18">
        <v>1</v>
      </c>
      <c r="H357" s="18">
        <v>0</v>
      </c>
      <c r="I357" s="18">
        <f t="shared" si="15"/>
        <v>0</v>
      </c>
      <c r="J357" s="20"/>
      <c r="K357" s="18" t="str">
        <f t="shared" si="16"/>
        <v/>
      </c>
      <c r="L357" s="11">
        <v>0</v>
      </c>
      <c r="M357" s="18" t="str">
        <f t="shared" si="17"/>
        <v/>
      </c>
      <c r="P357" s="10"/>
    </row>
    <row r="358" spans="1:16" x14ac:dyDescent="0.25">
      <c r="A358" s="3">
        <v>2929627</v>
      </c>
      <c r="B358" s="1">
        <v>44648</v>
      </c>
      <c r="C358" s="18">
        <v>1</v>
      </c>
      <c r="D358" s="18">
        <v>0</v>
      </c>
      <c r="E358" s="18">
        <v>1</v>
      </c>
      <c r="F358" s="18">
        <v>0</v>
      </c>
      <c r="G358" s="18">
        <v>1</v>
      </c>
      <c r="H358" s="18">
        <v>0</v>
      </c>
      <c r="I358" s="18">
        <f t="shared" si="15"/>
        <v>0</v>
      </c>
      <c r="J358" s="20"/>
      <c r="K358" s="18" t="str">
        <f t="shared" si="16"/>
        <v/>
      </c>
      <c r="L358" s="11">
        <v>0</v>
      </c>
      <c r="M358" s="18" t="str">
        <f t="shared" si="17"/>
        <v/>
      </c>
      <c r="P358" s="10"/>
    </row>
    <row r="359" spans="1:16" x14ac:dyDescent="0.25">
      <c r="A359" s="3">
        <v>2592353</v>
      </c>
      <c r="B359" s="1">
        <v>44648</v>
      </c>
      <c r="C359" s="18">
        <v>1</v>
      </c>
      <c r="D359" s="18">
        <v>0</v>
      </c>
      <c r="E359" s="18">
        <v>1</v>
      </c>
      <c r="F359" s="18">
        <v>0</v>
      </c>
      <c r="G359" s="18">
        <v>1</v>
      </c>
      <c r="H359" s="18">
        <v>0</v>
      </c>
      <c r="I359" s="18">
        <f t="shared" si="15"/>
        <v>0</v>
      </c>
      <c r="J359" s="20"/>
      <c r="K359" s="18" t="str">
        <f t="shared" si="16"/>
        <v/>
      </c>
      <c r="L359" s="11">
        <v>0</v>
      </c>
      <c r="M359" s="18" t="str">
        <f t="shared" si="17"/>
        <v/>
      </c>
      <c r="P359" s="10"/>
    </row>
    <row r="360" spans="1:16" x14ac:dyDescent="0.25">
      <c r="A360" s="3">
        <v>2445535</v>
      </c>
      <c r="B360" s="1">
        <v>44648</v>
      </c>
      <c r="C360" s="18">
        <v>0</v>
      </c>
      <c r="D360" s="18">
        <v>0</v>
      </c>
      <c r="E360" s="18">
        <v>1</v>
      </c>
      <c r="F360" s="18">
        <v>0</v>
      </c>
      <c r="G360" s="18">
        <v>1</v>
      </c>
      <c r="H360" s="18">
        <v>0</v>
      </c>
      <c r="I360" s="18">
        <f t="shared" si="15"/>
        <v>0</v>
      </c>
      <c r="J360" s="20"/>
      <c r="K360" s="18" t="str">
        <f t="shared" si="16"/>
        <v/>
      </c>
      <c r="L360" s="11">
        <v>0</v>
      </c>
      <c r="M360" s="18" t="str">
        <f t="shared" si="17"/>
        <v/>
      </c>
      <c r="P360" s="10"/>
    </row>
    <row r="361" spans="1:16" x14ac:dyDescent="0.25">
      <c r="A361" s="3">
        <v>2940388</v>
      </c>
      <c r="B361" s="1">
        <v>44648</v>
      </c>
      <c r="C361" s="18">
        <v>0</v>
      </c>
      <c r="D361" s="18">
        <v>0</v>
      </c>
      <c r="E361" s="18">
        <v>1</v>
      </c>
      <c r="F361" s="18">
        <v>0</v>
      </c>
      <c r="G361" s="18">
        <v>1</v>
      </c>
      <c r="H361" s="18">
        <v>0</v>
      </c>
      <c r="I361" s="18">
        <f t="shared" si="15"/>
        <v>0</v>
      </c>
      <c r="J361" s="20"/>
      <c r="K361" s="18" t="str">
        <f t="shared" si="16"/>
        <v/>
      </c>
      <c r="L361" s="11">
        <v>0</v>
      </c>
      <c r="M361" s="18" t="str">
        <f t="shared" si="17"/>
        <v/>
      </c>
      <c r="P361" s="10"/>
    </row>
    <row r="362" spans="1:16" x14ac:dyDescent="0.25">
      <c r="A362" s="3">
        <v>2738381</v>
      </c>
      <c r="B362" s="1">
        <v>44648</v>
      </c>
      <c r="C362" s="18">
        <v>0</v>
      </c>
      <c r="D362" s="18">
        <v>0</v>
      </c>
      <c r="E362" s="18">
        <v>1</v>
      </c>
      <c r="F362" s="18">
        <v>0</v>
      </c>
      <c r="G362" s="18">
        <v>1</v>
      </c>
      <c r="H362" s="18">
        <v>0</v>
      </c>
      <c r="I362" s="18">
        <f t="shared" si="15"/>
        <v>0</v>
      </c>
      <c r="J362" s="20"/>
      <c r="K362" s="18" t="str">
        <f t="shared" si="16"/>
        <v/>
      </c>
      <c r="L362" s="11">
        <v>0</v>
      </c>
      <c r="M362" s="18" t="str">
        <f t="shared" si="17"/>
        <v/>
      </c>
      <c r="P362" s="10"/>
    </row>
    <row r="363" spans="1:16" x14ac:dyDescent="0.25">
      <c r="A363" s="3">
        <v>1771121</v>
      </c>
      <c r="B363" s="1">
        <v>44649</v>
      </c>
      <c r="C363" s="18">
        <v>1</v>
      </c>
      <c r="D363" s="18">
        <v>1</v>
      </c>
      <c r="E363" s="18">
        <v>0</v>
      </c>
      <c r="F363" s="18">
        <v>0</v>
      </c>
      <c r="G363" s="18">
        <v>0</v>
      </c>
      <c r="H363" s="18">
        <v>0</v>
      </c>
      <c r="I363" s="18">
        <f t="shared" si="15"/>
        <v>1</v>
      </c>
      <c r="J363" s="19">
        <v>44658</v>
      </c>
      <c r="K363" s="18">
        <f t="shared" si="16"/>
        <v>9</v>
      </c>
      <c r="L363" s="11">
        <v>6739.8933149999993</v>
      </c>
      <c r="M363" s="18">
        <f t="shared" si="17"/>
        <v>1</v>
      </c>
      <c r="P363" s="10"/>
    </row>
    <row r="364" spans="1:16" x14ac:dyDescent="0.25">
      <c r="A364" s="3">
        <v>2071291</v>
      </c>
      <c r="B364" s="1">
        <v>44649</v>
      </c>
      <c r="C364" s="18">
        <v>1</v>
      </c>
      <c r="D364" s="18">
        <v>0</v>
      </c>
      <c r="E364" s="18">
        <v>1</v>
      </c>
      <c r="F364" s="18">
        <v>0</v>
      </c>
      <c r="G364" s="18">
        <v>1</v>
      </c>
      <c r="H364" s="18">
        <v>0</v>
      </c>
      <c r="I364" s="18">
        <f t="shared" si="15"/>
        <v>0</v>
      </c>
      <c r="J364" s="20"/>
      <c r="K364" s="18" t="str">
        <f t="shared" si="16"/>
        <v/>
      </c>
      <c r="L364" s="11">
        <v>0</v>
      </c>
      <c r="M364" s="18" t="str">
        <f t="shared" si="17"/>
        <v/>
      </c>
      <c r="P364" s="10"/>
    </row>
    <row r="365" spans="1:16" x14ac:dyDescent="0.25">
      <c r="A365" s="3">
        <v>2572736</v>
      </c>
      <c r="B365" s="1">
        <v>44649</v>
      </c>
      <c r="C365" s="18">
        <v>1</v>
      </c>
      <c r="D365" s="18">
        <v>0</v>
      </c>
      <c r="E365" s="18">
        <v>1</v>
      </c>
      <c r="F365" s="18">
        <v>0</v>
      </c>
      <c r="G365" s="18">
        <v>1</v>
      </c>
      <c r="H365" s="18">
        <v>0</v>
      </c>
      <c r="I365" s="18">
        <f t="shared" si="15"/>
        <v>0</v>
      </c>
      <c r="J365" s="20"/>
      <c r="K365" s="18" t="str">
        <f t="shared" si="16"/>
        <v/>
      </c>
      <c r="L365" s="11">
        <v>0</v>
      </c>
      <c r="M365" s="18" t="str">
        <f t="shared" si="17"/>
        <v/>
      </c>
      <c r="P365" s="10"/>
    </row>
    <row r="366" spans="1:16" x14ac:dyDescent="0.25">
      <c r="A366" s="3">
        <v>3076412</v>
      </c>
      <c r="B366" s="1">
        <v>44649</v>
      </c>
      <c r="C366" s="18">
        <v>0</v>
      </c>
      <c r="D366" s="18">
        <v>0</v>
      </c>
      <c r="E366" s="18">
        <v>1</v>
      </c>
      <c r="F366" s="18">
        <v>0</v>
      </c>
      <c r="G366" s="18">
        <v>1</v>
      </c>
      <c r="H366" s="18">
        <v>0</v>
      </c>
      <c r="I366" s="18">
        <f t="shared" si="15"/>
        <v>0</v>
      </c>
      <c r="J366" s="20"/>
      <c r="K366" s="18" t="str">
        <f t="shared" si="16"/>
        <v/>
      </c>
      <c r="L366" s="11">
        <v>0</v>
      </c>
      <c r="M366" s="18" t="str">
        <f t="shared" si="17"/>
        <v/>
      </c>
      <c r="P366" s="10"/>
    </row>
    <row r="367" spans="1:16" x14ac:dyDescent="0.25">
      <c r="A367" s="3">
        <v>2075149</v>
      </c>
      <c r="B367" s="1">
        <v>44649</v>
      </c>
      <c r="C367" s="18">
        <v>0</v>
      </c>
      <c r="D367" s="18">
        <v>0</v>
      </c>
      <c r="E367" s="18">
        <v>1</v>
      </c>
      <c r="F367" s="18">
        <v>0</v>
      </c>
      <c r="G367" s="18">
        <v>1</v>
      </c>
      <c r="H367" s="18">
        <v>0</v>
      </c>
      <c r="I367" s="18">
        <f t="shared" si="15"/>
        <v>0</v>
      </c>
      <c r="J367" s="20"/>
      <c r="K367" s="18" t="str">
        <f t="shared" si="16"/>
        <v/>
      </c>
      <c r="L367" s="11">
        <v>0</v>
      </c>
      <c r="M367" s="18" t="str">
        <f t="shared" si="17"/>
        <v/>
      </c>
      <c r="P367" s="10"/>
    </row>
    <row r="368" spans="1:16" x14ac:dyDescent="0.25">
      <c r="A368" s="3">
        <v>1946829</v>
      </c>
      <c r="B368" s="1">
        <v>44649</v>
      </c>
      <c r="C368" s="18">
        <v>0</v>
      </c>
      <c r="D368" s="18">
        <v>0</v>
      </c>
      <c r="E368" s="18">
        <v>1</v>
      </c>
      <c r="F368" s="18">
        <v>0</v>
      </c>
      <c r="G368" s="18">
        <v>1</v>
      </c>
      <c r="H368" s="18">
        <v>0</v>
      </c>
      <c r="I368" s="18">
        <f t="shared" si="15"/>
        <v>0</v>
      </c>
      <c r="J368" s="20"/>
      <c r="K368" s="18" t="str">
        <f t="shared" si="16"/>
        <v/>
      </c>
      <c r="L368" s="11">
        <v>0</v>
      </c>
      <c r="M368" s="18" t="str">
        <f t="shared" si="17"/>
        <v/>
      </c>
      <c r="P368" s="10"/>
    </row>
    <row r="369" spans="1:16" x14ac:dyDescent="0.25">
      <c r="A369" s="3">
        <v>2898195</v>
      </c>
      <c r="B369" s="1">
        <v>44650</v>
      </c>
      <c r="C369" s="18">
        <v>1</v>
      </c>
      <c r="D369" s="18">
        <v>0</v>
      </c>
      <c r="E369" s="18">
        <v>1</v>
      </c>
      <c r="F369" s="18">
        <v>0</v>
      </c>
      <c r="G369" s="18">
        <v>1</v>
      </c>
      <c r="H369" s="18">
        <v>0</v>
      </c>
      <c r="I369" s="18">
        <f t="shared" si="15"/>
        <v>0</v>
      </c>
      <c r="J369" s="20"/>
      <c r="K369" s="18" t="str">
        <f t="shared" si="16"/>
        <v/>
      </c>
      <c r="L369" s="11">
        <v>0</v>
      </c>
      <c r="M369" s="18" t="str">
        <f t="shared" si="17"/>
        <v/>
      </c>
      <c r="P369" s="10"/>
    </row>
    <row r="370" spans="1:16" x14ac:dyDescent="0.25">
      <c r="A370" s="3">
        <v>2418868</v>
      </c>
      <c r="B370" s="1">
        <v>44650</v>
      </c>
      <c r="C370" s="18">
        <v>0</v>
      </c>
      <c r="D370" s="18">
        <v>0</v>
      </c>
      <c r="E370" s="18">
        <v>1</v>
      </c>
      <c r="F370" s="18">
        <v>0</v>
      </c>
      <c r="G370" s="18">
        <v>1</v>
      </c>
      <c r="H370" s="18">
        <v>0</v>
      </c>
      <c r="I370" s="18">
        <f t="shared" si="15"/>
        <v>0</v>
      </c>
      <c r="J370" s="20"/>
      <c r="K370" s="18" t="str">
        <f t="shared" si="16"/>
        <v/>
      </c>
      <c r="L370" s="11">
        <v>0</v>
      </c>
      <c r="M370" s="18" t="str">
        <f t="shared" si="17"/>
        <v/>
      </c>
      <c r="P370" s="10"/>
    </row>
    <row r="371" spans="1:16" x14ac:dyDescent="0.25">
      <c r="A371" s="3">
        <v>2451866</v>
      </c>
      <c r="B371" s="1">
        <v>44650</v>
      </c>
      <c r="C371" s="18">
        <v>0</v>
      </c>
      <c r="D371" s="18">
        <v>0</v>
      </c>
      <c r="E371" s="18">
        <v>1</v>
      </c>
      <c r="F371" s="18">
        <v>0</v>
      </c>
      <c r="G371" s="18">
        <v>1</v>
      </c>
      <c r="H371" s="18">
        <v>0</v>
      </c>
      <c r="I371" s="18">
        <f t="shared" si="15"/>
        <v>0</v>
      </c>
      <c r="J371" s="20"/>
      <c r="K371" s="18" t="str">
        <f t="shared" si="16"/>
        <v/>
      </c>
      <c r="L371" s="11">
        <v>0</v>
      </c>
      <c r="M371" s="18" t="str">
        <f t="shared" si="17"/>
        <v/>
      </c>
      <c r="P371" s="10"/>
    </row>
    <row r="372" spans="1:16" x14ac:dyDescent="0.25">
      <c r="A372" s="3">
        <v>2564704</v>
      </c>
      <c r="B372" s="1">
        <v>44650</v>
      </c>
      <c r="C372" s="18">
        <v>0</v>
      </c>
      <c r="D372" s="18">
        <v>0</v>
      </c>
      <c r="E372" s="18">
        <v>1</v>
      </c>
      <c r="F372" s="18">
        <v>0</v>
      </c>
      <c r="G372" s="18">
        <v>1</v>
      </c>
      <c r="H372" s="18">
        <v>0</v>
      </c>
      <c r="I372" s="18">
        <f t="shared" si="15"/>
        <v>0</v>
      </c>
      <c r="J372" s="20"/>
      <c r="K372" s="18" t="str">
        <f t="shared" si="16"/>
        <v/>
      </c>
      <c r="L372" s="11">
        <v>0</v>
      </c>
      <c r="M372" s="18" t="str">
        <f t="shared" si="17"/>
        <v/>
      </c>
      <c r="P372" s="10"/>
    </row>
    <row r="373" spans="1:16" x14ac:dyDescent="0.25">
      <c r="A373" s="3">
        <v>1747719</v>
      </c>
      <c r="B373" s="1">
        <v>44650</v>
      </c>
      <c r="C373" s="18">
        <v>0</v>
      </c>
      <c r="D373" s="18">
        <v>0</v>
      </c>
      <c r="E373" s="18">
        <v>1</v>
      </c>
      <c r="F373" s="18">
        <v>0</v>
      </c>
      <c r="G373" s="18">
        <v>1</v>
      </c>
      <c r="H373" s="18">
        <v>0</v>
      </c>
      <c r="I373" s="18">
        <f t="shared" si="15"/>
        <v>0</v>
      </c>
      <c r="J373" s="20"/>
      <c r="K373" s="18" t="str">
        <f t="shared" si="16"/>
        <v/>
      </c>
      <c r="L373" s="11">
        <v>0</v>
      </c>
      <c r="M373" s="18" t="str">
        <f t="shared" si="17"/>
        <v/>
      </c>
      <c r="P373" s="10"/>
    </row>
    <row r="374" spans="1:16" x14ac:dyDescent="0.25">
      <c r="A374" s="3">
        <v>1966226</v>
      </c>
      <c r="B374" s="1">
        <v>44650</v>
      </c>
      <c r="C374" s="18">
        <v>0</v>
      </c>
      <c r="D374" s="18">
        <v>0</v>
      </c>
      <c r="E374" s="18">
        <v>1</v>
      </c>
      <c r="F374" s="18">
        <v>0</v>
      </c>
      <c r="G374" s="18">
        <v>1</v>
      </c>
      <c r="H374" s="18">
        <v>0</v>
      </c>
      <c r="I374" s="18">
        <f t="shared" si="15"/>
        <v>0</v>
      </c>
      <c r="J374" s="20"/>
      <c r="K374" s="18" t="str">
        <f t="shared" si="16"/>
        <v/>
      </c>
      <c r="L374" s="11">
        <v>0</v>
      </c>
      <c r="M374" s="18" t="str">
        <f t="shared" si="17"/>
        <v/>
      </c>
      <c r="P37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B7C-2B91-453F-8F83-96B8D1ABF705}">
  <dimension ref="A1:G95"/>
  <sheetViews>
    <sheetView workbookViewId="0">
      <selection activeCell="K10" sqref="K10"/>
    </sheetView>
  </sheetViews>
  <sheetFormatPr defaultRowHeight="15" x14ac:dyDescent="0.25"/>
  <cols>
    <col min="1" max="1" width="20.7109375" customWidth="1"/>
    <col min="2" max="2" width="21.85546875" customWidth="1"/>
    <col min="4" max="4" width="25.42578125" customWidth="1"/>
    <col min="5" max="5" width="35.42578125" customWidth="1"/>
    <col min="6" max="6" width="23.85546875" customWidth="1"/>
    <col min="7" max="7" width="28" customWidth="1"/>
  </cols>
  <sheetData>
    <row r="1" spans="1:7" ht="60" x14ac:dyDescent="0.25">
      <c r="A1" s="7" t="s">
        <v>13</v>
      </c>
      <c r="B1" s="7" t="s">
        <v>28</v>
      </c>
      <c r="C1" s="7" t="s">
        <v>29</v>
      </c>
      <c r="D1" s="7" t="s">
        <v>49</v>
      </c>
      <c r="E1" s="7" t="s">
        <v>52</v>
      </c>
      <c r="F1" s="7" t="s">
        <v>50</v>
      </c>
      <c r="G1" s="7" t="s">
        <v>51</v>
      </c>
    </row>
    <row r="2" spans="1:7" x14ac:dyDescent="0.25">
      <c r="A2" s="18" t="s">
        <v>21</v>
      </c>
      <c r="B2" s="18">
        <v>19</v>
      </c>
      <c r="C2" s="18" t="s">
        <v>30</v>
      </c>
      <c r="D2" s="18">
        <v>10</v>
      </c>
      <c r="E2" s="21" t="s">
        <v>45</v>
      </c>
      <c r="F2" s="21" t="s">
        <v>31</v>
      </c>
      <c r="G2" s="22"/>
    </row>
    <row r="3" spans="1:7" x14ac:dyDescent="0.25">
      <c r="A3" s="18" t="s">
        <v>21</v>
      </c>
      <c r="B3" s="18">
        <v>23</v>
      </c>
      <c r="C3" s="18" t="s">
        <v>30</v>
      </c>
      <c r="D3" s="18">
        <v>9</v>
      </c>
      <c r="E3" s="21" t="s">
        <v>45</v>
      </c>
      <c r="F3" s="21" t="s">
        <v>31</v>
      </c>
      <c r="G3" s="22"/>
    </row>
    <row r="4" spans="1:7" x14ac:dyDescent="0.25">
      <c r="A4" s="18" t="s">
        <v>21</v>
      </c>
      <c r="B4" s="18">
        <v>19</v>
      </c>
      <c r="C4" s="18" t="s">
        <v>30</v>
      </c>
      <c r="D4" s="18">
        <v>5</v>
      </c>
      <c r="E4" s="21" t="s">
        <v>45</v>
      </c>
      <c r="F4" s="21" t="s">
        <v>32</v>
      </c>
      <c r="G4" s="21" t="s">
        <v>33</v>
      </c>
    </row>
    <row r="5" spans="1:7" x14ac:dyDescent="0.25">
      <c r="A5" s="18" t="s">
        <v>21</v>
      </c>
      <c r="B5" s="18">
        <v>21</v>
      </c>
      <c r="C5" s="18" t="s">
        <v>30</v>
      </c>
      <c r="D5" s="18">
        <v>10</v>
      </c>
      <c r="E5" s="21" t="s">
        <v>45</v>
      </c>
      <c r="F5" s="21" t="s">
        <v>34</v>
      </c>
      <c r="G5" s="22"/>
    </row>
    <row r="6" spans="1:7" x14ac:dyDescent="0.25">
      <c r="A6" s="18" t="s">
        <v>21</v>
      </c>
      <c r="B6" s="18">
        <v>23</v>
      </c>
      <c r="C6" s="18" t="s">
        <v>30</v>
      </c>
      <c r="D6" s="18">
        <v>9</v>
      </c>
      <c r="E6" s="21" t="s">
        <v>45</v>
      </c>
      <c r="F6" s="21" t="s">
        <v>34</v>
      </c>
      <c r="G6" s="22"/>
    </row>
    <row r="7" spans="1:7" x14ac:dyDescent="0.25">
      <c r="A7" s="18" t="s">
        <v>21</v>
      </c>
      <c r="B7" s="18">
        <v>24</v>
      </c>
      <c r="C7" s="18" t="s">
        <v>30</v>
      </c>
      <c r="D7" s="18">
        <v>9</v>
      </c>
      <c r="E7" s="21" t="s">
        <v>45</v>
      </c>
      <c r="F7" s="21" t="s">
        <v>31</v>
      </c>
      <c r="G7" s="22"/>
    </row>
    <row r="8" spans="1:7" x14ac:dyDescent="0.25">
      <c r="A8" s="18" t="s">
        <v>21</v>
      </c>
      <c r="B8" s="18">
        <v>24</v>
      </c>
      <c r="C8" s="18" t="s">
        <v>30</v>
      </c>
      <c r="D8" s="18">
        <v>10</v>
      </c>
      <c r="E8" s="21" t="s">
        <v>45</v>
      </c>
      <c r="F8" s="21" t="s">
        <v>34</v>
      </c>
      <c r="G8" s="22"/>
    </row>
    <row r="9" spans="1:7" x14ac:dyDescent="0.25">
      <c r="A9" s="18" t="s">
        <v>21</v>
      </c>
      <c r="B9" s="18">
        <v>33</v>
      </c>
      <c r="C9" s="18" t="s">
        <v>42</v>
      </c>
      <c r="D9" s="18">
        <v>10</v>
      </c>
      <c r="E9" s="21" t="s">
        <v>45</v>
      </c>
      <c r="F9" s="21" t="s">
        <v>34</v>
      </c>
      <c r="G9" s="22"/>
    </row>
    <row r="10" spans="1:7" x14ac:dyDescent="0.25">
      <c r="A10" s="18" t="s">
        <v>21</v>
      </c>
      <c r="B10" s="18">
        <v>26</v>
      </c>
      <c r="C10" s="18" t="s">
        <v>41</v>
      </c>
      <c r="D10" s="18">
        <v>9</v>
      </c>
      <c r="E10" s="21" t="s">
        <v>45</v>
      </c>
      <c r="F10" s="21" t="s">
        <v>34</v>
      </c>
      <c r="G10" s="22"/>
    </row>
    <row r="11" spans="1:7" x14ac:dyDescent="0.25">
      <c r="A11" s="18" t="s">
        <v>21</v>
      </c>
      <c r="B11" s="18">
        <v>38</v>
      </c>
      <c r="C11" s="18" t="s">
        <v>43</v>
      </c>
      <c r="D11" s="18">
        <v>9</v>
      </c>
      <c r="E11" s="21" t="s">
        <v>45</v>
      </c>
      <c r="F11" s="21" t="s">
        <v>31</v>
      </c>
      <c r="G11" s="22"/>
    </row>
    <row r="12" spans="1:7" x14ac:dyDescent="0.25">
      <c r="A12" s="18" t="s">
        <v>21</v>
      </c>
      <c r="B12" s="18">
        <v>40</v>
      </c>
      <c r="C12" s="18" t="s">
        <v>43</v>
      </c>
      <c r="D12" s="18">
        <v>9</v>
      </c>
      <c r="E12" s="21" t="s">
        <v>45</v>
      </c>
      <c r="F12" s="21" t="s">
        <v>34</v>
      </c>
      <c r="G12" s="22"/>
    </row>
    <row r="13" spans="1:7" x14ac:dyDescent="0.25">
      <c r="A13" s="18" t="s">
        <v>21</v>
      </c>
      <c r="B13" s="18">
        <v>22</v>
      </c>
      <c r="C13" s="18" t="s">
        <v>30</v>
      </c>
      <c r="D13" s="18">
        <v>10</v>
      </c>
      <c r="E13" s="21" t="s">
        <v>48</v>
      </c>
      <c r="F13" s="21" t="s">
        <v>31</v>
      </c>
      <c r="G13" s="22"/>
    </row>
    <row r="14" spans="1:7" x14ac:dyDescent="0.25">
      <c r="A14" s="18" t="s">
        <v>21</v>
      </c>
      <c r="B14" s="18">
        <v>23</v>
      </c>
      <c r="C14" s="18" t="s">
        <v>30</v>
      </c>
      <c r="D14" s="18">
        <v>10</v>
      </c>
      <c r="E14" s="21" t="s">
        <v>48</v>
      </c>
      <c r="F14" s="21" t="s">
        <v>31</v>
      </c>
      <c r="G14" s="22"/>
    </row>
    <row r="15" spans="1:7" x14ac:dyDescent="0.25">
      <c r="A15" s="18" t="s">
        <v>21</v>
      </c>
      <c r="B15" s="18">
        <v>22</v>
      </c>
      <c r="C15" s="18" t="s">
        <v>30</v>
      </c>
      <c r="D15" s="18">
        <v>9</v>
      </c>
      <c r="E15" s="21" t="s">
        <v>48</v>
      </c>
      <c r="F15" s="21" t="s">
        <v>31</v>
      </c>
      <c r="G15" s="22"/>
    </row>
    <row r="16" spans="1:7" x14ac:dyDescent="0.25">
      <c r="A16" s="18" t="s">
        <v>21</v>
      </c>
      <c r="B16" s="18">
        <v>23</v>
      </c>
      <c r="C16" s="18" t="s">
        <v>30</v>
      </c>
      <c r="D16" s="18">
        <v>9</v>
      </c>
      <c r="E16" s="21" t="s">
        <v>48</v>
      </c>
      <c r="F16" s="21" t="s">
        <v>31</v>
      </c>
      <c r="G16" s="22"/>
    </row>
    <row r="17" spans="1:7" x14ac:dyDescent="0.25">
      <c r="A17" s="18" t="s">
        <v>21</v>
      </c>
      <c r="B17" s="18">
        <v>21</v>
      </c>
      <c r="C17" s="18" t="s">
        <v>30</v>
      </c>
      <c r="D17" s="18">
        <v>8</v>
      </c>
      <c r="E17" s="21" t="s">
        <v>48</v>
      </c>
      <c r="F17" s="21" t="s">
        <v>31</v>
      </c>
      <c r="G17" s="21" t="s">
        <v>36</v>
      </c>
    </row>
    <row r="18" spans="1:7" x14ac:dyDescent="0.25">
      <c r="A18" s="18" t="s">
        <v>21</v>
      </c>
      <c r="B18" s="18">
        <v>22</v>
      </c>
      <c r="C18" s="18" t="s">
        <v>30</v>
      </c>
      <c r="D18" s="18">
        <v>7</v>
      </c>
      <c r="E18" s="21" t="s">
        <v>48</v>
      </c>
      <c r="F18" s="21" t="s">
        <v>31</v>
      </c>
      <c r="G18" s="21" t="s">
        <v>39</v>
      </c>
    </row>
    <row r="19" spans="1:7" x14ac:dyDescent="0.25">
      <c r="A19" s="18" t="s">
        <v>21</v>
      </c>
      <c r="B19" s="18">
        <v>23</v>
      </c>
      <c r="C19" s="18" t="s">
        <v>30</v>
      </c>
      <c r="D19" s="18">
        <v>10</v>
      </c>
      <c r="E19" s="21" t="s">
        <v>48</v>
      </c>
      <c r="F19" s="21" t="s">
        <v>32</v>
      </c>
      <c r="G19" s="21" t="s">
        <v>36</v>
      </c>
    </row>
    <row r="20" spans="1:7" x14ac:dyDescent="0.25">
      <c r="A20" s="18" t="s">
        <v>21</v>
      </c>
      <c r="B20" s="18">
        <v>21</v>
      </c>
      <c r="C20" s="18" t="s">
        <v>30</v>
      </c>
      <c r="D20" s="18">
        <v>10</v>
      </c>
      <c r="E20" s="21" t="s">
        <v>48</v>
      </c>
      <c r="F20" s="21" t="s">
        <v>34</v>
      </c>
      <c r="G20" s="22"/>
    </row>
    <row r="21" spans="1:7" x14ac:dyDescent="0.25">
      <c r="A21" s="18" t="s">
        <v>21</v>
      </c>
      <c r="B21" s="18">
        <v>22</v>
      </c>
      <c r="C21" s="18" t="s">
        <v>30</v>
      </c>
      <c r="D21" s="18">
        <v>9</v>
      </c>
      <c r="E21" s="21" t="s">
        <v>48</v>
      </c>
      <c r="F21" s="21" t="s">
        <v>34</v>
      </c>
      <c r="G21" s="22"/>
    </row>
    <row r="22" spans="1:7" x14ac:dyDescent="0.25">
      <c r="A22" s="18" t="s">
        <v>21</v>
      </c>
      <c r="B22" s="18">
        <v>19</v>
      </c>
      <c r="C22" s="18" t="s">
        <v>30</v>
      </c>
      <c r="D22" s="18">
        <v>8</v>
      </c>
      <c r="E22" s="21" t="s">
        <v>48</v>
      </c>
      <c r="F22" s="21" t="s">
        <v>34</v>
      </c>
      <c r="G22" s="21" t="s">
        <v>36</v>
      </c>
    </row>
    <row r="23" spans="1:7" x14ac:dyDescent="0.25">
      <c r="A23" s="18" t="s">
        <v>21</v>
      </c>
      <c r="B23" s="18">
        <v>23</v>
      </c>
      <c r="C23" s="18" t="s">
        <v>30</v>
      </c>
      <c r="D23" s="18">
        <v>8</v>
      </c>
      <c r="E23" s="21" t="s">
        <v>48</v>
      </c>
      <c r="F23" s="21" t="s">
        <v>34</v>
      </c>
      <c r="G23" s="22"/>
    </row>
    <row r="24" spans="1:7" x14ac:dyDescent="0.25">
      <c r="A24" s="18" t="s">
        <v>21</v>
      </c>
      <c r="B24" s="18">
        <v>23</v>
      </c>
      <c r="C24" s="18" t="s">
        <v>30</v>
      </c>
      <c r="D24" s="18">
        <v>10</v>
      </c>
      <c r="E24" s="21" t="s">
        <v>48</v>
      </c>
      <c r="F24" s="21" t="s">
        <v>31</v>
      </c>
      <c r="G24" s="22"/>
    </row>
    <row r="25" spans="1:7" x14ac:dyDescent="0.25">
      <c r="A25" s="18" t="s">
        <v>21</v>
      </c>
      <c r="B25" s="18">
        <v>19</v>
      </c>
      <c r="C25" s="18" t="s">
        <v>30</v>
      </c>
      <c r="D25" s="18">
        <v>9</v>
      </c>
      <c r="E25" s="21" t="s">
        <v>48</v>
      </c>
      <c r="F25" s="21" t="s">
        <v>31</v>
      </c>
      <c r="G25" s="22"/>
    </row>
    <row r="26" spans="1:7" x14ac:dyDescent="0.25">
      <c r="A26" s="18" t="s">
        <v>21</v>
      </c>
      <c r="B26" s="18">
        <v>23</v>
      </c>
      <c r="C26" s="18" t="s">
        <v>30</v>
      </c>
      <c r="D26" s="18">
        <v>10</v>
      </c>
      <c r="E26" s="21" t="s">
        <v>48</v>
      </c>
      <c r="F26" s="21" t="s">
        <v>31</v>
      </c>
      <c r="G26" s="22"/>
    </row>
    <row r="27" spans="1:7" x14ac:dyDescent="0.25">
      <c r="A27" s="18" t="s">
        <v>21</v>
      </c>
      <c r="B27" s="18">
        <v>21</v>
      </c>
      <c r="C27" s="18" t="s">
        <v>30</v>
      </c>
      <c r="D27" s="18">
        <v>8</v>
      </c>
      <c r="E27" s="21" t="s">
        <v>48</v>
      </c>
      <c r="F27" s="21" t="s">
        <v>31</v>
      </c>
      <c r="G27" s="21" t="s">
        <v>36</v>
      </c>
    </row>
    <row r="28" spans="1:7" x14ac:dyDescent="0.25">
      <c r="A28" s="18" t="s">
        <v>21</v>
      </c>
      <c r="B28" s="18">
        <v>23</v>
      </c>
      <c r="C28" s="18" t="s">
        <v>30</v>
      </c>
      <c r="D28" s="18">
        <v>7</v>
      </c>
      <c r="E28" s="21" t="s">
        <v>48</v>
      </c>
      <c r="F28" s="21" t="s">
        <v>35</v>
      </c>
      <c r="G28" s="21" t="s">
        <v>33</v>
      </c>
    </row>
    <row r="29" spans="1:7" x14ac:dyDescent="0.25">
      <c r="A29" s="18" t="s">
        <v>21</v>
      </c>
      <c r="B29" s="18">
        <v>25</v>
      </c>
      <c r="C29" s="18" t="s">
        <v>30</v>
      </c>
      <c r="D29" s="18">
        <v>10</v>
      </c>
      <c r="E29" s="21" t="s">
        <v>48</v>
      </c>
      <c r="F29" s="21" t="s">
        <v>31</v>
      </c>
      <c r="G29" s="22"/>
    </row>
    <row r="30" spans="1:7" x14ac:dyDescent="0.25">
      <c r="A30" s="18" t="s">
        <v>21</v>
      </c>
      <c r="B30" s="18">
        <v>24</v>
      </c>
      <c r="C30" s="18" t="s">
        <v>30</v>
      </c>
      <c r="D30" s="18">
        <v>9</v>
      </c>
      <c r="E30" s="21" t="s">
        <v>48</v>
      </c>
      <c r="F30" s="21" t="s">
        <v>31</v>
      </c>
      <c r="G30" s="22"/>
    </row>
    <row r="31" spans="1:7" x14ac:dyDescent="0.25">
      <c r="A31" s="18" t="s">
        <v>21</v>
      </c>
      <c r="B31" s="18">
        <v>24</v>
      </c>
      <c r="C31" s="18" t="s">
        <v>30</v>
      </c>
      <c r="D31" s="18">
        <v>9</v>
      </c>
      <c r="E31" s="21" t="s">
        <v>48</v>
      </c>
      <c r="F31" s="21" t="s">
        <v>31</v>
      </c>
      <c r="G31" s="22"/>
    </row>
    <row r="32" spans="1:7" x14ac:dyDescent="0.25">
      <c r="A32" s="18" t="s">
        <v>21</v>
      </c>
      <c r="B32" s="18">
        <v>27</v>
      </c>
      <c r="C32" s="18" t="s">
        <v>41</v>
      </c>
      <c r="D32" s="18">
        <v>9</v>
      </c>
      <c r="E32" s="21" t="s">
        <v>48</v>
      </c>
      <c r="F32" s="21" t="s">
        <v>31</v>
      </c>
      <c r="G32" s="22"/>
    </row>
    <row r="33" spans="1:7" x14ac:dyDescent="0.25">
      <c r="A33" s="18" t="s">
        <v>21</v>
      </c>
      <c r="B33" s="18">
        <v>32</v>
      </c>
      <c r="C33" s="18" t="s">
        <v>42</v>
      </c>
      <c r="D33" s="18">
        <v>9</v>
      </c>
      <c r="E33" s="21" t="s">
        <v>48</v>
      </c>
      <c r="F33" s="21" t="s">
        <v>31</v>
      </c>
      <c r="G33" s="22"/>
    </row>
    <row r="34" spans="1:7" x14ac:dyDescent="0.25">
      <c r="A34" s="18" t="s">
        <v>21</v>
      </c>
      <c r="B34" s="18">
        <v>27</v>
      </c>
      <c r="C34" s="18" t="s">
        <v>41</v>
      </c>
      <c r="D34" s="18">
        <v>8</v>
      </c>
      <c r="E34" s="21" t="s">
        <v>48</v>
      </c>
      <c r="F34" s="21" t="s">
        <v>31</v>
      </c>
      <c r="G34" s="22"/>
    </row>
    <row r="35" spans="1:7" x14ac:dyDescent="0.25">
      <c r="A35" s="18" t="s">
        <v>21</v>
      </c>
      <c r="B35" s="18">
        <v>30</v>
      </c>
      <c r="C35" s="18" t="s">
        <v>41</v>
      </c>
      <c r="D35" s="18">
        <v>7</v>
      </c>
      <c r="E35" s="21" t="s">
        <v>48</v>
      </c>
      <c r="F35" s="21" t="s">
        <v>35</v>
      </c>
      <c r="G35" s="21" t="s">
        <v>33</v>
      </c>
    </row>
    <row r="36" spans="1:7" x14ac:dyDescent="0.25">
      <c r="A36" s="18" t="s">
        <v>21</v>
      </c>
      <c r="B36" s="18">
        <v>25</v>
      </c>
      <c r="C36" s="18" t="s">
        <v>30</v>
      </c>
      <c r="D36" s="18">
        <v>9</v>
      </c>
      <c r="E36" s="21" t="s">
        <v>48</v>
      </c>
      <c r="F36" s="21" t="s">
        <v>32</v>
      </c>
      <c r="G36" s="21" t="s">
        <v>36</v>
      </c>
    </row>
    <row r="37" spans="1:7" x14ac:dyDescent="0.25">
      <c r="A37" s="18" t="s">
        <v>21</v>
      </c>
      <c r="B37" s="18">
        <v>27</v>
      </c>
      <c r="C37" s="18" t="s">
        <v>41</v>
      </c>
      <c r="D37" s="18">
        <v>9</v>
      </c>
      <c r="E37" s="21" t="s">
        <v>48</v>
      </c>
      <c r="F37" s="21" t="s">
        <v>32</v>
      </c>
      <c r="G37" s="21" t="s">
        <v>36</v>
      </c>
    </row>
    <row r="38" spans="1:7" x14ac:dyDescent="0.25">
      <c r="A38" s="18" t="s">
        <v>21</v>
      </c>
      <c r="B38" s="18">
        <v>33</v>
      </c>
      <c r="C38" s="18" t="s">
        <v>42</v>
      </c>
      <c r="D38" s="18">
        <v>7</v>
      </c>
      <c r="E38" s="21" t="s">
        <v>48</v>
      </c>
      <c r="F38" s="21" t="s">
        <v>37</v>
      </c>
      <c r="G38" s="21" t="s">
        <v>39</v>
      </c>
    </row>
    <row r="39" spans="1:7" x14ac:dyDescent="0.25">
      <c r="A39" s="18" t="s">
        <v>21</v>
      </c>
      <c r="B39" s="18">
        <v>25</v>
      </c>
      <c r="C39" s="18" t="s">
        <v>30</v>
      </c>
      <c r="D39" s="18">
        <v>10</v>
      </c>
      <c r="E39" s="21" t="s">
        <v>48</v>
      </c>
      <c r="F39" s="21" t="s">
        <v>34</v>
      </c>
      <c r="G39" s="22"/>
    </row>
    <row r="40" spans="1:7" x14ac:dyDescent="0.25">
      <c r="A40" s="18" t="s">
        <v>21</v>
      </c>
      <c r="B40" s="18">
        <v>26</v>
      </c>
      <c r="C40" s="18" t="s">
        <v>41</v>
      </c>
      <c r="D40" s="18">
        <v>9</v>
      </c>
      <c r="E40" s="21" t="s">
        <v>48</v>
      </c>
      <c r="F40" s="21" t="s">
        <v>34</v>
      </c>
      <c r="G40" s="22"/>
    </row>
    <row r="41" spans="1:7" x14ac:dyDescent="0.25">
      <c r="A41" s="18" t="s">
        <v>21</v>
      </c>
      <c r="B41" s="18">
        <v>25</v>
      </c>
      <c r="C41" s="18" t="s">
        <v>30</v>
      </c>
      <c r="D41" s="18">
        <v>5</v>
      </c>
      <c r="E41" s="21" t="s">
        <v>48</v>
      </c>
      <c r="F41" s="21" t="s">
        <v>34</v>
      </c>
      <c r="G41" s="21" t="s">
        <v>40</v>
      </c>
    </row>
    <row r="42" spans="1:7" x14ac:dyDescent="0.25">
      <c r="A42" s="18" t="s">
        <v>21</v>
      </c>
      <c r="B42" s="18">
        <v>38</v>
      </c>
      <c r="C42" s="18" t="s">
        <v>43</v>
      </c>
      <c r="D42" s="18">
        <v>8</v>
      </c>
      <c r="E42" s="21" t="s">
        <v>48</v>
      </c>
      <c r="F42" s="21" t="s">
        <v>31</v>
      </c>
      <c r="G42" s="21" t="s">
        <v>36</v>
      </c>
    </row>
    <row r="43" spans="1:7" x14ac:dyDescent="0.25">
      <c r="A43" s="18" t="s">
        <v>21</v>
      </c>
      <c r="B43" s="18">
        <v>37</v>
      </c>
      <c r="C43" s="18" t="s">
        <v>43</v>
      </c>
      <c r="D43" s="18">
        <v>9</v>
      </c>
      <c r="E43" s="21" t="s">
        <v>48</v>
      </c>
      <c r="F43" s="21" t="s">
        <v>34</v>
      </c>
      <c r="G43" s="22"/>
    </row>
    <row r="44" spans="1:7" x14ac:dyDescent="0.25">
      <c r="A44" s="18" t="s">
        <v>21</v>
      </c>
      <c r="B44" s="18">
        <v>42</v>
      </c>
      <c r="C44" s="18" t="s">
        <v>44</v>
      </c>
      <c r="D44" s="18">
        <v>9</v>
      </c>
      <c r="E44" s="21" t="s">
        <v>48</v>
      </c>
      <c r="F44" s="21" t="s">
        <v>34</v>
      </c>
      <c r="G44" s="22"/>
    </row>
    <row r="45" spans="1:7" x14ac:dyDescent="0.25">
      <c r="A45" s="18" t="s">
        <v>21</v>
      </c>
      <c r="B45" s="18">
        <v>20</v>
      </c>
      <c r="C45" s="18" t="s">
        <v>30</v>
      </c>
      <c r="D45" s="18">
        <v>9</v>
      </c>
      <c r="E45" s="21" t="s">
        <v>47</v>
      </c>
      <c r="F45" s="21" t="s">
        <v>31</v>
      </c>
      <c r="G45" s="22"/>
    </row>
    <row r="46" spans="1:7" x14ac:dyDescent="0.25">
      <c r="A46" s="18" t="s">
        <v>21</v>
      </c>
      <c r="B46" s="18">
        <v>20</v>
      </c>
      <c r="C46" s="18" t="s">
        <v>30</v>
      </c>
      <c r="D46" s="18">
        <v>7</v>
      </c>
      <c r="E46" s="21" t="s">
        <v>47</v>
      </c>
      <c r="F46" s="21" t="s">
        <v>31</v>
      </c>
      <c r="G46" s="21" t="s">
        <v>33</v>
      </c>
    </row>
    <row r="47" spans="1:7" x14ac:dyDescent="0.25">
      <c r="A47" s="18" t="s">
        <v>21</v>
      </c>
      <c r="B47" s="18">
        <v>22</v>
      </c>
      <c r="C47" s="18" t="s">
        <v>30</v>
      </c>
      <c r="D47" s="18">
        <v>7</v>
      </c>
      <c r="E47" s="21" t="s">
        <v>47</v>
      </c>
      <c r="F47" s="21" t="s">
        <v>31</v>
      </c>
      <c r="G47" s="22"/>
    </row>
    <row r="48" spans="1:7" x14ac:dyDescent="0.25">
      <c r="A48" s="18" t="s">
        <v>21</v>
      </c>
      <c r="B48" s="18">
        <v>23</v>
      </c>
      <c r="C48" s="18" t="s">
        <v>30</v>
      </c>
      <c r="D48" s="18">
        <v>4</v>
      </c>
      <c r="E48" s="21" t="s">
        <v>47</v>
      </c>
      <c r="F48" s="21" t="s">
        <v>35</v>
      </c>
      <c r="G48" s="21" t="s">
        <v>33</v>
      </c>
    </row>
    <row r="49" spans="1:7" x14ac:dyDescent="0.25">
      <c r="A49" s="18" t="s">
        <v>21</v>
      </c>
      <c r="B49" s="18">
        <v>19</v>
      </c>
      <c r="C49" s="18" t="s">
        <v>30</v>
      </c>
      <c r="D49" s="18">
        <v>3</v>
      </c>
      <c r="E49" s="21" t="s">
        <v>47</v>
      </c>
      <c r="F49" s="21" t="s">
        <v>35</v>
      </c>
      <c r="G49" s="21" t="s">
        <v>33</v>
      </c>
    </row>
    <row r="50" spans="1:7" x14ac:dyDescent="0.25">
      <c r="A50" s="18" t="s">
        <v>21</v>
      </c>
      <c r="B50" s="18">
        <v>22</v>
      </c>
      <c r="C50" s="18" t="s">
        <v>30</v>
      </c>
      <c r="D50" s="18">
        <v>7</v>
      </c>
      <c r="E50" s="21" t="s">
        <v>47</v>
      </c>
      <c r="F50" s="21" t="s">
        <v>37</v>
      </c>
      <c r="G50" s="21" t="s">
        <v>39</v>
      </c>
    </row>
    <row r="51" spans="1:7" x14ac:dyDescent="0.25">
      <c r="A51" s="18" t="s">
        <v>21</v>
      </c>
      <c r="B51" s="18">
        <v>20</v>
      </c>
      <c r="C51" s="18" t="s">
        <v>30</v>
      </c>
      <c r="D51" s="18">
        <v>9</v>
      </c>
      <c r="E51" s="21" t="s">
        <v>47</v>
      </c>
      <c r="F51" s="21" t="s">
        <v>34</v>
      </c>
      <c r="G51" s="22"/>
    </row>
    <row r="52" spans="1:7" x14ac:dyDescent="0.25">
      <c r="A52" s="18" t="s">
        <v>21</v>
      </c>
      <c r="B52" s="18">
        <v>23</v>
      </c>
      <c r="C52" s="18" t="s">
        <v>30</v>
      </c>
      <c r="D52" s="18">
        <v>8</v>
      </c>
      <c r="E52" s="21" t="s">
        <v>47</v>
      </c>
      <c r="F52" s="21" t="s">
        <v>34</v>
      </c>
      <c r="G52" s="22"/>
    </row>
    <row r="53" spans="1:7" x14ac:dyDescent="0.25">
      <c r="A53" s="18" t="s">
        <v>21</v>
      </c>
      <c r="B53" s="18">
        <v>31</v>
      </c>
      <c r="C53" s="18" t="s">
        <v>42</v>
      </c>
      <c r="D53" s="18">
        <v>8</v>
      </c>
      <c r="E53" s="21" t="s">
        <v>47</v>
      </c>
      <c r="F53" s="21" t="s">
        <v>31</v>
      </c>
      <c r="G53" s="21" t="s">
        <v>36</v>
      </c>
    </row>
    <row r="54" spans="1:7" x14ac:dyDescent="0.25">
      <c r="A54" s="18" t="s">
        <v>21</v>
      </c>
      <c r="B54" s="18">
        <v>28</v>
      </c>
      <c r="C54" s="18" t="s">
        <v>41</v>
      </c>
      <c r="D54" s="18">
        <v>7</v>
      </c>
      <c r="E54" s="21" t="s">
        <v>47</v>
      </c>
      <c r="F54" s="21" t="s">
        <v>37</v>
      </c>
      <c r="G54" s="22"/>
    </row>
    <row r="55" spans="1:7" x14ac:dyDescent="0.25">
      <c r="A55" s="18" t="s">
        <v>21</v>
      </c>
      <c r="B55" s="18">
        <v>25</v>
      </c>
      <c r="C55" s="18" t="s">
        <v>30</v>
      </c>
      <c r="D55" s="18">
        <v>9</v>
      </c>
      <c r="E55" s="21" t="s">
        <v>47</v>
      </c>
      <c r="F55" s="21" t="s">
        <v>34</v>
      </c>
      <c r="G55" s="22"/>
    </row>
    <row r="56" spans="1:7" x14ac:dyDescent="0.25">
      <c r="A56" s="18" t="s">
        <v>21</v>
      </c>
      <c r="B56" s="18">
        <v>37</v>
      </c>
      <c r="C56" s="18" t="s">
        <v>43</v>
      </c>
      <c r="D56" s="18">
        <v>9</v>
      </c>
      <c r="E56" s="21" t="s">
        <v>47</v>
      </c>
      <c r="F56" s="21" t="s">
        <v>37</v>
      </c>
      <c r="G56" s="22"/>
    </row>
    <row r="57" spans="1:7" x14ac:dyDescent="0.25">
      <c r="A57" s="18" t="s">
        <v>21</v>
      </c>
      <c r="B57" s="18">
        <v>43</v>
      </c>
      <c r="C57" s="18" t="s">
        <v>44</v>
      </c>
      <c r="D57" s="18">
        <v>10</v>
      </c>
      <c r="E57" s="21" t="s">
        <v>47</v>
      </c>
      <c r="F57" s="21" t="s">
        <v>34</v>
      </c>
      <c r="G57" s="22"/>
    </row>
    <row r="58" spans="1:7" x14ac:dyDescent="0.25">
      <c r="A58" s="18" t="s">
        <v>21</v>
      </c>
      <c r="B58" s="18">
        <v>34</v>
      </c>
      <c r="C58" s="18" t="s">
        <v>42</v>
      </c>
      <c r="D58" s="18">
        <v>9</v>
      </c>
      <c r="E58" s="21" t="s">
        <v>47</v>
      </c>
      <c r="F58" s="21" t="s">
        <v>34</v>
      </c>
      <c r="G58" s="22"/>
    </row>
    <row r="59" spans="1:7" x14ac:dyDescent="0.25">
      <c r="A59" s="18" t="s">
        <v>21</v>
      </c>
      <c r="B59" s="18">
        <v>20</v>
      </c>
      <c r="C59" s="18" t="s">
        <v>30</v>
      </c>
      <c r="D59" s="18">
        <v>7</v>
      </c>
      <c r="E59" s="21" t="s">
        <v>38</v>
      </c>
      <c r="F59" s="21" t="s">
        <v>35</v>
      </c>
      <c r="G59" s="21" t="s">
        <v>33</v>
      </c>
    </row>
    <row r="60" spans="1:7" x14ac:dyDescent="0.25">
      <c r="A60" s="18" t="s">
        <v>21</v>
      </c>
      <c r="B60" s="18">
        <v>20</v>
      </c>
      <c r="C60" s="18" t="s">
        <v>30</v>
      </c>
      <c r="D60" s="18">
        <v>9</v>
      </c>
      <c r="E60" s="21" t="s">
        <v>38</v>
      </c>
      <c r="F60" s="21" t="s">
        <v>34</v>
      </c>
      <c r="G60" s="22"/>
    </row>
    <row r="61" spans="1:7" x14ac:dyDescent="0.25">
      <c r="A61" s="18" t="s">
        <v>21</v>
      </c>
      <c r="B61" s="18">
        <v>21</v>
      </c>
      <c r="C61" s="18" t="s">
        <v>30</v>
      </c>
      <c r="D61" s="18">
        <v>8</v>
      </c>
      <c r="E61" s="21" t="s">
        <v>38</v>
      </c>
      <c r="F61" s="21" t="s">
        <v>32</v>
      </c>
      <c r="G61" s="21" t="s">
        <v>36</v>
      </c>
    </row>
    <row r="62" spans="1:7" x14ac:dyDescent="0.25">
      <c r="A62" s="18" t="s">
        <v>21</v>
      </c>
      <c r="B62" s="18">
        <v>21</v>
      </c>
      <c r="C62" s="18" t="s">
        <v>30</v>
      </c>
      <c r="D62" s="18">
        <v>9</v>
      </c>
      <c r="E62" s="21" t="s">
        <v>38</v>
      </c>
      <c r="F62" s="21" t="s">
        <v>37</v>
      </c>
      <c r="G62" s="22"/>
    </row>
    <row r="63" spans="1:7" x14ac:dyDescent="0.25">
      <c r="A63" s="18" t="s">
        <v>21</v>
      </c>
      <c r="B63" s="18">
        <v>21</v>
      </c>
      <c r="C63" s="18" t="s">
        <v>30</v>
      </c>
      <c r="D63" s="18">
        <v>8</v>
      </c>
      <c r="E63" s="21" t="s">
        <v>38</v>
      </c>
      <c r="F63" s="21" t="s">
        <v>37</v>
      </c>
      <c r="G63" s="22"/>
    </row>
    <row r="64" spans="1:7" x14ac:dyDescent="0.25">
      <c r="A64" s="18" t="s">
        <v>21</v>
      </c>
      <c r="B64" s="18">
        <v>22</v>
      </c>
      <c r="C64" s="18" t="s">
        <v>30</v>
      </c>
      <c r="D64" s="18">
        <v>8</v>
      </c>
      <c r="E64" s="21" t="s">
        <v>38</v>
      </c>
      <c r="F64" s="21" t="s">
        <v>37</v>
      </c>
      <c r="G64" s="22"/>
    </row>
    <row r="65" spans="1:7" x14ac:dyDescent="0.25">
      <c r="A65" s="18" t="s">
        <v>21</v>
      </c>
      <c r="B65" s="18">
        <v>22</v>
      </c>
      <c r="C65" s="18" t="s">
        <v>30</v>
      </c>
      <c r="D65" s="18">
        <v>7</v>
      </c>
      <c r="E65" s="21" t="s">
        <v>38</v>
      </c>
      <c r="F65" s="21" t="s">
        <v>37</v>
      </c>
      <c r="G65" s="21" t="s">
        <v>39</v>
      </c>
    </row>
    <row r="66" spans="1:7" x14ac:dyDescent="0.25">
      <c r="A66" s="18" t="s">
        <v>21</v>
      </c>
      <c r="B66" s="18">
        <v>22</v>
      </c>
      <c r="C66" s="18" t="s">
        <v>30</v>
      </c>
      <c r="D66" s="18">
        <v>10</v>
      </c>
      <c r="E66" s="21" t="s">
        <v>38</v>
      </c>
      <c r="F66" s="21" t="s">
        <v>34</v>
      </c>
      <c r="G66" s="22"/>
    </row>
    <row r="67" spans="1:7" x14ac:dyDescent="0.25">
      <c r="A67" s="18" t="s">
        <v>21</v>
      </c>
      <c r="B67" s="18">
        <v>21</v>
      </c>
      <c r="C67" s="18" t="s">
        <v>30</v>
      </c>
      <c r="D67" s="18">
        <v>9</v>
      </c>
      <c r="E67" s="21" t="s">
        <v>38</v>
      </c>
      <c r="F67" s="21" t="s">
        <v>34</v>
      </c>
      <c r="G67" s="22"/>
    </row>
    <row r="68" spans="1:7" x14ac:dyDescent="0.25">
      <c r="A68" s="18" t="s">
        <v>21</v>
      </c>
      <c r="B68" s="18">
        <v>21</v>
      </c>
      <c r="C68" s="18" t="s">
        <v>30</v>
      </c>
      <c r="D68" s="18">
        <v>9</v>
      </c>
      <c r="E68" s="21" t="s">
        <v>38</v>
      </c>
      <c r="F68" s="21" t="s">
        <v>34</v>
      </c>
      <c r="G68" s="22"/>
    </row>
    <row r="69" spans="1:7" x14ac:dyDescent="0.25">
      <c r="A69" s="18" t="s">
        <v>21</v>
      </c>
      <c r="B69" s="18">
        <v>29</v>
      </c>
      <c r="C69" s="18" t="s">
        <v>41</v>
      </c>
      <c r="D69" s="18">
        <v>7</v>
      </c>
      <c r="E69" s="21" t="s">
        <v>38</v>
      </c>
      <c r="F69" s="21" t="s">
        <v>31</v>
      </c>
      <c r="G69" s="21" t="s">
        <v>33</v>
      </c>
    </row>
    <row r="70" spans="1:7" x14ac:dyDescent="0.25">
      <c r="A70" s="18" t="s">
        <v>21</v>
      </c>
      <c r="B70" s="18">
        <v>24</v>
      </c>
      <c r="C70" s="18" t="s">
        <v>30</v>
      </c>
      <c r="D70" s="18">
        <v>7</v>
      </c>
      <c r="E70" s="21" t="s">
        <v>38</v>
      </c>
      <c r="F70" s="21" t="s">
        <v>32</v>
      </c>
      <c r="G70" s="21" t="s">
        <v>36</v>
      </c>
    </row>
    <row r="71" spans="1:7" x14ac:dyDescent="0.25">
      <c r="A71" s="18" t="s">
        <v>21</v>
      </c>
      <c r="B71" s="18">
        <v>28</v>
      </c>
      <c r="C71" s="18" t="s">
        <v>41</v>
      </c>
      <c r="D71" s="18">
        <v>7</v>
      </c>
      <c r="E71" s="21" t="s">
        <v>38</v>
      </c>
      <c r="F71" s="21" t="s">
        <v>32</v>
      </c>
      <c r="G71" s="21" t="s">
        <v>36</v>
      </c>
    </row>
    <row r="72" spans="1:7" x14ac:dyDescent="0.25">
      <c r="A72" s="18" t="s">
        <v>21</v>
      </c>
      <c r="B72" s="18">
        <v>24</v>
      </c>
      <c r="C72" s="18" t="s">
        <v>30</v>
      </c>
      <c r="D72" s="18">
        <v>9</v>
      </c>
      <c r="E72" s="21" t="s">
        <v>38</v>
      </c>
      <c r="F72" s="21" t="s">
        <v>37</v>
      </c>
      <c r="G72" s="22"/>
    </row>
    <row r="73" spans="1:7" x14ac:dyDescent="0.25">
      <c r="A73" s="18" t="s">
        <v>21</v>
      </c>
      <c r="B73" s="18">
        <v>33</v>
      </c>
      <c r="C73" s="18" t="s">
        <v>42</v>
      </c>
      <c r="D73" s="18">
        <v>9</v>
      </c>
      <c r="E73" s="21" t="s">
        <v>38</v>
      </c>
      <c r="F73" s="21" t="s">
        <v>37</v>
      </c>
      <c r="G73" s="22"/>
    </row>
    <row r="74" spans="1:7" x14ac:dyDescent="0.25">
      <c r="A74" s="18" t="s">
        <v>21</v>
      </c>
      <c r="B74" s="18">
        <v>27</v>
      </c>
      <c r="C74" s="18" t="s">
        <v>41</v>
      </c>
      <c r="D74" s="18">
        <v>9</v>
      </c>
      <c r="E74" s="21" t="s">
        <v>38</v>
      </c>
      <c r="F74" s="21" t="s">
        <v>34</v>
      </c>
      <c r="G74" s="22"/>
    </row>
    <row r="75" spans="1:7" x14ac:dyDescent="0.25">
      <c r="A75" s="18" t="s">
        <v>21</v>
      </c>
      <c r="B75" s="18">
        <v>30</v>
      </c>
      <c r="C75" s="18" t="s">
        <v>41</v>
      </c>
      <c r="D75" s="18">
        <v>10</v>
      </c>
      <c r="E75" s="21" t="s">
        <v>38</v>
      </c>
      <c r="F75" s="21" t="s">
        <v>31</v>
      </c>
      <c r="G75" s="22"/>
    </row>
    <row r="76" spans="1:7" x14ac:dyDescent="0.25">
      <c r="A76" s="18" t="s">
        <v>21</v>
      </c>
      <c r="B76" s="18">
        <v>25</v>
      </c>
      <c r="C76" s="18" t="s">
        <v>30</v>
      </c>
      <c r="D76" s="18">
        <v>9</v>
      </c>
      <c r="E76" s="21" t="s">
        <v>38</v>
      </c>
      <c r="F76" s="21" t="s">
        <v>31</v>
      </c>
      <c r="G76" s="22"/>
    </row>
    <row r="77" spans="1:7" x14ac:dyDescent="0.25">
      <c r="A77" s="18" t="s">
        <v>21</v>
      </c>
      <c r="B77" s="18">
        <v>24</v>
      </c>
      <c r="C77" s="18" t="s">
        <v>30</v>
      </c>
      <c r="D77" s="18">
        <v>8</v>
      </c>
      <c r="E77" s="21" t="s">
        <v>38</v>
      </c>
      <c r="F77" s="21" t="s">
        <v>31</v>
      </c>
      <c r="G77" s="22"/>
    </row>
    <row r="78" spans="1:7" x14ac:dyDescent="0.25">
      <c r="A78" s="18" t="s">
        <v>21</v>
      </c>
      <c r="B78" s="18">
        <v>32</v>
      </c>
      <c r="C78" s="18" t="s">
        <v>42</v>
      </c>
      <c r="D78" s="18">
        <v>7</v>
      </c>
      <c r="E78" s="21" t="s">
        <v>38</v>
      </c>
      <c r="F78" s="21" t="s">
        <v>32</v>
      </c>
      <c r="G78" s="21" t="s">
        <v>39</v>
      </c>
    </row>
    <row r="79" spans="1:7" x14ac:dyDescent="0.25">
      <c r="A79" s="18" t="s">
        <v>21</v>
      </c>
      <c r="B79" s="18">
        <v>27</v>
      </c>
      <c r="C79" s="18" t="s">
        <v>41</v>
      </c>
      <c r="D79" s="18">
        <v>9</v>
      </c>
      <c r="E79" s="21" t="s">
        <v>38</v>
      </c>
      <c r="F79" s="21" t="s">
        <v>34</v>
      </c>
      <c r="G79" s="22"/>
    </row>
    <row r="80" spans="1:7" x14ac:dyDescent="0.25">
      <c r="A80" s="18" t="s">
        <v>21</v>
      </c>
      <c r="B80" s="18">
        <v>30</v>
      </c>
      <c r="C80" s="18" t="s">
        <v>41</v>
      </c>
      <c r="D80" s="18">
        <v>9</v>
      </c>
      <c r="E80" s="21" t="s">
        <v>38</v>
      </c>
      <c r="F80" s="21" t="s">
        <v>34</v>
      </c>
      <c r="G80" s="22"/>
    </row>
    <row r="81" spans="1:7" x14ac:dyDescent="0.25">
      <c r="A81" s="18" t="s">
        <v>21</v>
      </c>
      <c r="B81" s="18">
        <v>32</v>
      </c>
      <c r="C81" s="18" t="s">
        <v>42</v>
      </c>
      <c r="D81" s="18">
        <v>9</v>
      </c>
      <c r="E81" s="21" t="s">
        <v>38</v>
      </c>
      <c r="F81" s="21" t="s">
        <v>34</v>
      </c>
      <c r="G81" s="22"/>
    </row>
    <row r="82" spans="1:7" x14ac:dyDescent="0.25">
      <c r="A82" s="18" t="s">
        <v>21</v>
      </c>
      <c r="B82" s="18">
        <v>34</v>
      </c>
      <c r="C82" s="18" t="s">
        <v>42</v>
      </c>
      <c r="D82" s="18">
        <v>4</v>
      </c>
      <c r="E82" s="21" t="s">
        <v>38</v>
      </c>
      <c r="F82" s="21" t="s">
        <v>32</v>
      </c>
      <c r="G82" s="21" t="s">
        <v>40</v>
      </c>
    </row>
    <row r="83" spans="1:7" x14ac:dyDescent="0.25">
      <c r="A83" s="18" t="s">
        <v>21</v>
      </c>
      <c r="B83" s="18">
        <v>38</v>
      </c>
      <c r="C83" s="18" t="s">
        <v>43</v>
      </c>
      <c r="D83" s="18">
        <v>8</v>
      </c>
      <c r="E83" s="21" t="s">
        <v>38</v>
      </c>
      <c r="F83" s="21" t="s">
        <v>34</v>
      </c>
      <c r="G83" s="22"/>
    </row>
    <row r="84" spans="1:7" x14ac:dyDescent="0.25">
      <c r="A84" s="18" t="s">
        <v>21</v>
      </c>
      <c r="B84" s="18">
        <v>19</v>
      </c>
      <c r="C84" s="18" t="s">
        <v>30</v>
      </c>
      <c r="D84" s="18">
        <v>10</v>
      </c>
      <c r="E84" s="21" t="s">
        <v>46</v>
      </c>
      <c r="F84" s="21" t="s">
        <v>31</v>
      </c>
      <c r="G84" s="22"/>
    </row>
    <row r="85" spans="1:7" x14ac:dyDescent="0.25">
      <c r="A85" s="18" t="s">
        <v>21</v>
      </c>
      <c r="B85" s="18">
        <v>20</v>
      </c>
      <c r="C85" s="18" t="s">
        <v>30</v>
      </c>
      <c r="D85" s="18">
        <v>10</v>
      </c>
      <c r="E85" s="21" t="s">
        <v>46</v>
      </c>
      <c r="F85" s="21" t="s">
        <v>31</v>
      </c>
      <c r="G85" s="22"/>
    </row>
    <row r="86" spans="1:7" x14ac:dyDescent="0.25">
      <c r="A86" s="18" t="s">
        <v>21</v>
      </c>
      <c r="B86" s="18">
        <v>21</v>
      </c>
      <c r="C86" s="18" t="s">
        <v>30</v>
      </c>
      <c r="D86" s="18">
        <v>10</v>
      </c>
      <c r="E86" s="21" t="s">
        <v>46</v>
      </c>
      <c r="F86" s="21" t="s">
        <v>31</v>
      </c>
      <c r="G86" s="22"/>
    </row>
    <row r="87" spans="1:7" x14ac:dyDescent="0.25">
      <c r="A87" s="18" t="s">
        <v>21</v>
      </c>
      <c r="B87" s="18">
        <v>20</v>
      </c>
      <c r="C87" s="18" t="s">
        <v>30</v>
      </c>
      <c r="D87" s="18">
        <v>9</v>
      </c>
      <c r="E87" s="21" t="s">
        <v>46</v>
      </c>
      <c r="F87" s="21" t="s">
        <v>34</v>
      </c>
      <c r="G87" s="22"/>
    </row>
    <row r="88" spans="1:7" x14ac:dyDescent="0.25">
      <c r="A88" s="18" t="s">
        <v>21</v>
      </c>
      <c r="B88" s="18">
        <v>22</v>
      </c>
      <c r="C88" s="18" t="s">
        <v>30</v>
      </c>
      <c r="D88" s="18">
        <v>9</v>
      </c>
      <c r="E88" s="21" t="s">
        <v>46</v>
      </c>
      <c r="F88" s="21" t="s">
        <v>34</v>
      </c>
      <c r="G88" s="22"/>
    </row>
    <row r="89" spans="1:7" x14ac:dyDescent="0.25">
      <c r="A89" s="18" t="s">
        <v>21</v>
      </c>
      <c r="B89" s="18">
        <v>24</v>
      </c>
      <c r="C89" s="18" t="s">
        <v>30</v>
      </c>
      <c r="D89" s="18">
        <v>8</v>
      </c>
      <c r="E89" s="21" t="s">
        <v>46</v>
      </c>
      <c r="F89" s="21" t="s">
        <v>31</v>
      </c>
      <c r="G89" s="21" t="s">
        <v>36</v>
      </c>
    </row>
    <row r="90" spans="1:7" x14ac:dyDescent="0.25">
      <c r="A90" s="18" t="s">
        <v>21</v>
      </c>
      <c r="B90" s="18">
        <v>28</v>
      </c>
      <c r="C90" s="18" t="s">
        <v>41</v>
      </c>
      <c r="D90" s="18">
        <v>8</v>
      </c>
      <c r="E90" s="21" t="s">
        <v>46</v>
      </c>
      <c r="F90" s="21" t="s">
        <v>31</v>
      </c>
      <c r="G90" s="22"/>
    </row>
    <row r="91" spans="1:7" x14ac:dyDescent="0.25">
      <c r="A91" s="18" t="s">
        <v>21</v>
      </c>
      <c r="B91" s="18">
        <v>28</v>
      </c>
      <c r="C91" s="18" t="s">
        <v>41</v>
      </c>
      <c r="D91" s="18">
        <v>10</v>
      </c>
      <c r="E91" s="21" t="s">
        <v>46</v>
      </c>
      <c r="F91" s="21" t="s">
        <v>32</v>
      </c>
      <c r="G91" s="21" t="s">
        <v>36</v>
      </c>
    </row>
    <row r="92" spans="1:7" x14ac:dyDescent="0.25">
      <c r="A92" s="18" t="s">
        <v>21</v>
      </c>
      <c r="B92" s="18">
        <v>30</v>
      </c>
      <c r="C92" s="18" t="s">
        <v>41</v>
      </c>
      <c r="D92" s="18">
        <v>9</v>
      </c>
      <c r="E92" s="21" t="s">
        <v>46</v>
      </c>
      <c r="F92" s="21" t="s">
        <v>37</v>
      </c>
      <c r="G92" s="22"/>
    </row>
    <row r="93" spans="1:7" x14ac:dyDescent="0.25">
      <c r="A93" s="18" t="s">
        <v>21</v>
      </c>
      <c r="B93" s="18">
        <v>31</v>
      </c>
      <c r="C93" s="18" t="s">
        <v>42</v>
      </c>
      <c r="D93" s="18">
        <v>10</v>
      </c>
      <c r="E93" s="21" t="s">
        <v>46</v>
      </c>
      <c r="F93" s="21" t="s">
        <v>34</v>
      </c>
      <c r="G93" s="22"/>
    </row>
    <row r="94" spans="1:7" x14ac:dyDescent="0.25">
      <c r="A94" s="18" t="s">
        <v>21</v>
      </c>
      <c r="B94" s="18">
        <v>29</v>
      </c>
      <c r="C94" s="18" t="s">
        <v>41</v>
      </c>
      <c r="D94" s="18">
        <v>9</v>
      </c>
      <c r="E94" s="21" t="s">
        <v>46</v>
      </c>
      <c r="F94" s="21" t="s">
        <v>34</v>
      </c>
      <c r="G94" s="22"/>
    </row>
    <row r="95" spans="1:7" x14ac:dyDescent="0.25">
      <c r="A95" s="18" t="s">
        <v>21</v>
      </c>
      <c r="B95" s="18">
        <v>43</v>
      </c>
      <c r="C95" s="18" t="s">
        <v>44</v>
      </c>
      <c r="D95" s="18">
        <v>10</v>
      </c>
      <c r="E95" s="21" t="s">
        <v>46</v>
      </c>
      <c r="F95" s="21" t="s">
        <v>37</v>
      </c>
      <c r="G95" s="2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5007-B494-4EF9-BE43-1F8702AE66B5}">
  <dimension ref="B2:H28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5" width="17" customWidth="1"/>
    <col min="6" max="8" width="18.5703125" customWidth="1"/>
    <col min="9" max="10" width="17" customWidth="1"/>
  </cols>
  <sheetData>
    <row r="2" spans="2:8" ht="15.75" x14ac:dyDescent="0.25">
      <c r="B2" s="86" t="s">
        <v>215</v>
      </c>
      <c r="C2" s="86"/>
      <c r="D2" s="86"/>
      <c r="E2" s="86"/>
      <c r="F2" s="86"/>
      <c r="G2" s="86"/>
      <c r="H2" s="86"/>
    </row>
    <row r="5" spans="2:8" x14ac:dyDescent="0.25">
      <c r="B5" s="81" t="s">
        <v>59</v>
      </c>
      <c r="C5" s="82"/>
      <c r="E5" s="63" t="s">
        <v>10</v>
      </c>
      <c r="F5" s="63" t="s">
        <v>197</v>
      </c>
      <c r="G5" s="63" t="s">
        <v>7</v>
      </c>
      <c r="H5" s="63" t="s">
        <v>198</v>
      </c>
    </row>
    <row r="6" spans="2:8" x14ac:dyDescent="0.25">
      <c r="B6" s="24" t="s">
        <v>55</v>
      </c>
      <c r="C6" s="25">
        <f>SUM('Facebook-PPC-Data'!F2:F91)</f>
        <v>53123.762999999992</v>
      </c>
      <c r="E6" s="24" t="s">
        <v>53</v>
      </c>
      <c r="F6" s="28">
        <f>G6-(G6*0.05)</f>
        <v>2.0805000000000001E-2</v>
      </c>
      <c r="G6" s="28">
        <v>2.1899999999999999E-2</v>
      </c>
      <c r="H6" s="28">
        <f>G6+(G6*0.05)</f>
        <v>2.2994999999999998E-2</v>
      </c>
    </row>
    <row r="7" spans="2:8" x14ac:dyDescent="0.25">
      <c r="B7" s="24" t="s">
        <v>56</v>
      </c>
      <c r="C7" s="26">
        <f>SUM('Facebook-PPC-Data'!D2:D91)</f>
        <v>197028</v>
      </c>
      <c r="E7" s="24" t="s">
        <v>54</v>
      </c>
      <c r="F7" s="25">
        <f t="shared" ref="F7:F8" si="0">G7-(G7*0.05)</f>
        <v>11.513999999999999</v>
      </c>
      <c r="G7" s="25">
        <v>12.12</v>
      </c>
      <c r="H7" s="25">
        <f t="shared" ref="H7:H8" si="1">G7+(G7*0.05)</f>
        <v>12.725999999999999</v>
      </c>
    </row>
    <row r="8" spans="2:8" x14ac:dyDescent="0.25">
      <c r="B8" s="24" t="s">
        <v>57</v>
      </c>
      <c r="C8" s="13">
        <f>SUM('Facebook-PPC-Data'!E2:E91)</f>
        <v>4492</v>
      </c>
      <c r="E8" s="24" t="s">
        <v>196</v>
      </c>
      <c r="F8" s="28">
        <f t="shared" si="0"/>
        <v>7.4765000000000012E-2</v>
      </c>
      <c r="G8" s="28">
        <v>7.8700000000000006E-2</v>
      </c>
      <c r="H8" s="28">
        <f t="shared" si="1"/>
        <v>8.2635E-2</v>
      </c>
    </row>
    <row r="9" spans="2:8" x14ac:dyDescent="0.25">
      <c r="B9" s="24" t="s">
        <v>58</v>
      </c>
      <c r="C9" s="27">
        <f>SUM('Facebook-PPC-Data'!H2:H91)</f>
        <v>369</v>
      </c>
    </row>
    <row r="10" spans="2:8" x14ac:dyDescent="0.25">
      <c r="B10" s="24" t="s">
        <v>216</v>
      </c>
      <c r="C10" s="28">
        <f>C8/C7</f>
        <v>2.2798790019692632E-2</v>
      </c>
    </row>
    <row r="11" spans="2:8" x14ac:dyDescent="0.25">
      <c r="B11" s="24" t="s">
        <v>217</v>
      </c>
      <c r="C11" s="25">
        <f>C6/C8</f>
        <v>11.826305209260907</v>
      </c>
    </row>
    <row r="12" spans="2:8" x14ac:dyDescent="0.25">
      <c r="B12" s="24" t="s">
        <v>218</v>
      </c>
      <c r="C12" s="28">
        <f>C9/C8</f>
        <v>8.2146037399821903E-2</v>
      </c>
    </row>
    <row r="15" spans="2:8" x14ac:dyDescent="0.25">
      <c r="B15" s="83" t="s">
        <v>60</v>
      </c>
      <c r="C15" s="84"/>
      <c r="D15" s="84"/>
      <c r="E15" s="85"/>
    </row>
    <row r="16" spans="2:8" x14ac:dyDescent="0.25">
      <c r="B16" s="13"/>
      <c r="C16" s="24" t="s">
        <v>157</v>
      </c>
      <c r="D16" s="24" t="s">
        <v>54</v>
      </c>
      <c r="E16" s="24" t="s">
        <v>61</v>
      </c>
    </row>
    <row r="17" spans="2:7" x14ac:dyDescent="0.25">
      <c r="B17" s="29" t="s">
        <v>154</v>
      </c>
      <c r="C17" s="28">
        <f>SUMIFS(FB_Clk,FB_Camp,$B17)/SUMIFS(FB_Imp,FB_Camp,$B17)</f>
        <v>2.2311155577788896E-2</v>
      </c>
      <c r="D17" s="25">
        <f>SUMIFS(FB_Cost,FB_Camp,$B17)/SUMIFS(FB_Clk,FB_Camp,$B17)</f>
        <v>12.181037475976936</v>
      </c>
      <c r="E17" s="28">
        <f>SUMIFS(FB_Conv,FB_Camp,$B17)/SUMIFS(FB_Clk,FB_Camp,$B17)</f>
        <v>8.3920563741191542E-2</v>
      </c>
      <c r="G17" s="32"/>
    </row>
    <row r="18" spans="2:7" x14ac:dyDescent="0.25">
      <c r="B18" s="29" t="s">
        <v>155</v>
      </c>
      <c r="C18" s="28">
        <f>SUMIFS(FB_Clk,FB_Camp,$B18)/SUMIFS(FB_Imp,FB_Camp,$B18)</f>
        <v>2.2832304559997414E-2</v>
      </c>
      <c r="D18" s="25">
        <f>SUMIFS(FB_Cost,FB_Camp,$B18)/SUMIFS(FB_Clk,FB_Camp,$B18)</f>
        <v>11.959135881104032</v>
      </c>
      <c r="E18" s="28">
        <f>SUMIFS(FB_Conv,FB_Camp,$B18)/SUMIFS(FB_Clk,FB_Camp,$B18)</f>
        <v>8.2802547770700632E-2</v>
      </c>
    </row>
    <row r="19" spans="2:7" x14ac:dyDescent="0.25">
      <c r="B19" s="29" t="s">
        <v>156</v>
      </c>
      <c r="C19" s="28">
        <f>SUMIFS(FB_Clk,FB_Camp,$B19)/SUMIFS(FB_Imp,FB_Camp,$B19)</f>
        <v>2.3290424536262792E-2</v>
      </c>
      <c r="D19" s="25">
        <f>SUMIFS(FB_Cost,FB_Camp,$B19)/SUMIFS(FB_Clk,FB_Camp,$B19)</f>
        <v>11.337881752305666</v>
      </c>
      <c r="E19" s="28">
        <f>SUMIFS(FB_Conv,FB_Camp,$B19)/SUMIFS(FB_Clk,FB_Camp,$B19)</f>
        <v>7.9710144927536225E-2</v>
      </c>
    </row>
    <row r="22" spans="2:7" x14ac:dyDescent="0.25">
      <c r="B22" s="81" t="s">
        <v>158</v>
      </c>
      <c r="C22" s="82"/>
    </row>
    <row r="23" spans="2:7" x14ac:dyDescent="0.25">
      <c r="B23" s="29" t="s">
        <v>219</v>
      </c>
      <c r="C23" s="53">
        <v>25000</v>
      </c>
    </row>
    <row r="24" spans="2:7" x14ac:dyDescent="0.25">
      <c r="B24" s="29" t="s">
        <v>220</v>
      </c>
      <c r="C24" s="25">
        <f>C11</f>
        <v>11.826305209260907</v>
      </c>
    </row>
    <row r="25" spans="2:7" x14ac:dyDescent="0.25">
      <c r="B25" s="29" t="s">
        <v>57</v>
      </c>
      <c r="C25" s="27">
        <f>C23/C24</f>
        <v>2113.931575216161</v>
      </c>
    </row>
    <row r="26" spans="2:7" x14ac:dyDescent="0.25">
      <c r="B26" s="29" t="s">
        <v>218</v>
      </c>
      <c r="C26" s="28">
        <f>C12</f>
        <v>8.2146037399821903E-2</v>
      </c>
    </row>
    <row r="27" spans="2:7" x14ac:dyDescent="0.25">
      <c r="B27" s="29" t="s">
        <v>58</v>
      </c>
      <c r="C27" s="27">
        <f>C25*C26</f>
        <v>173.65110223837118</v>
      </c>
    </row>
    <row r="28" spans="2:7" x14ac:dyDescent="0.25">
      <c r="B28" s="29" t="s">
        <v>183</v>
      </c>
      <c r="C28" s="25">
        <f>C23/C27</f>
        <v>143.96683739837397</v>
      </c>
    </row>
  </sheetData>
  <mergeCells count="4">
    <mergeCell ref="B5:C5"/>
    <mergeCell ref="B15:E15"/>
    <mergeCell ref="B22:C22"/>
    <mergeCell ref="B2:H2"/>
  </mergeCells>
  <phoneticPr fontId="4" type="noConversion"/>
  <conditionalFormatting sqref="C17:C19">
    <cfRule type="cellIs" dxfId="5" priority="4" operator="greaterThanOrEqual">
      <formula>$H$6</formula>
    </cfRule>
  </conditionalFormatting>
  <conditionalFormatting sqref="D17:D19">
    <cfRule type="cellIs" dxfId="4" priority="5" operator="lessThanOrEqual">
      <formula>$F$7</formula>
    </cfRule>
  </conditionalFormatting>
  <conditionalFormatting sqref="E17:E19">
    <cfRule type="cellIs" dxfId="3" priority="6" operator="greaterThanOr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3E62-4D0E-4B26-A2F7-ABC3DD13AF29}">
  <dimension ref="B2:I71"/>
  <sheetViews>
    <sheetView tabSelected="1" workbookViewId="0">
      <selection activeCell="H13" sqref="H13"/>
    </sheetView>
  </sheetViews>
  <sheetFormatPr defaultRowHeight="15" x14ac:dyDescent="0.25"/>
  <cols>
    <col min="2" max="2" width="30.140625" customWidth="1"/>
    <col min="3" max="3" width="17.5703125" bestFit="1" customWidth="1"/>
    <col min="4" max="4" width="22.42578125" bestFit="1" customWidth="1"/>
    <col min="7" max="7" width="18.5703125" customWidth="1"/>
    <col min="8" max="8" width="17.5703125" bestFit="1" customWidth="1"/>
    <col min="9" max="9" width="22.42578125" bestFit="1" customWidth="1"/>
    <col min="10" max="10" width="17.5703125" bestFit="1" customWidth="1"/>
    <col min="11" max="11" width="16" bestFit="1" customWidth="1"/>
  </cols>
  <sheetData>
    <row r="2" spans="2:9" ht="15.75" x14ac:dyDescent="0.25">
      <c r="B2" s="86" t="s">
        <v>225</v>
      </c>
      <c r="C2" s="86"/>
      <c r="D2" s="86"/>
      <c r="E2" s="86"/>
      <c r="F2" s="86"/>
      <c r="G2" s="86"/>
      <c r="H2" s="86"/>
      <c r="I2" s="86"/>
    </row>
    <row r="5" spans="2:9" x14ac:dyDescent="0.25">
      <c r="B5" s="95" t="s">
        <v>59</v>
      </c>
      <c r="C5" s="96"/>
      <c r="F5" s="95" t="s">
        <v>179</v>
      </c>
      <c r="G5" s="95"/>
      <c r="H5" s="96"/>
    </row>
    <row r="6" spans="2:9" x14ac:dyDescent="0.25">
      <c r="B6" s="64" t="s">
        <v>223</v>
      </c>
      <c r="C6" s="25">
        <f>SUM('Lead-To-Customer-Data'!L2:L374)</f>
        <v>758751.762415</v>
      </c>
      <c r="F6" s="87" t="s">
        <v>224</v>
      </c>
      <c r="G6" s="88"/>
      <c r="H6" s="69">
        <f>'Customer-And-Survey-Analysis'!C10</f>
        <v>2034.1870306032172</v>
      </c>
    </row>
    <row r="7" spans="2:9" x14ac:dyDescent="0.25">
      <c r="B7" s="64" t="s">
        <v>221</v>
      </c>
      <c r="C7" s="65">
        <f>COUNTIFS('Lead-To-Customer-Data'!L2:L374,"&gt;0")</f>
        <v>129</v>
      </c>
      <c r="F7" s="89" t="s">
        <v>227</v>
      </c>
      <c r="G7" s="90"/>
      <c r="H7" s="70">
        <v>0.75</v>
      </c>
    </row>
    <row r="8" spans="2:9" x14ac:dyDescent="0.25">
      <c r="B8" s="64" t="s">
        <v>222</v>
      </c>
      <c r="C8" s="66">
        <f>AVERAGE('Lead-To-Customer-Data'!K2:K374)</f>
        <v>22.34108527131783</v>
      </c>
      <c r="F8" s="87" t="s">
        <v>228</v>
      </c>
      <c r="G8" s="88"/>
      <c r="H8" s="69">
        <f>H6*H7</f>
        <v>1525.6402729524129</v>
      </c>
    </row>
    <row r="9" spans="2:9" x14ac:dyDescent="0.25">
      <c r="B9" s="64" t="s">
        <v>159</v>
      </c>
      <c r="C9" s="25">
        <f>'PPC-Analysis'!C6/'Customer-And-Survey-Analysis'!C7</f>
        <v>411.8121162790697</v>
      </c>
      <c r="F9" s="91" t="s">
        <v>229</v>
      </c>
      <c r="G9" s="92"/>
      <c r="H9" s="71">
        <f>D70</f>
        <v>0.7127659574468086</v>
      </c>
    </row>
    <row r="10" spans="2:9" x14ac:dyDescent="0.25">
      <c r="B10" s="64" t="s">
        <v>224</v>
      </c>
      <c r="C10" s="25">
        <f>AVERAGE('Lead-To-Customer-Data'!L2:L374)</f>
        <v>2034.1870306032172</v>
      </c>
      <c r="F10" s="89" t="s">
        <v>230</v>
      </c>
      <c r="G10" s="90"/>
      <c r="H10" s="70">
        <v>0.1</v>
      </c>
    </row>
    <row r="11" spans="2:9" x14ac:dyDescent="0.25">
      <c r="B11" s="64" t="s">
        <v>160</v>
      </c>
      <c r="C11" s="67">
        <f>AVERAGE('Lead-To-Customer-Data'!M2:M374)</f>
        <v>1.3488372093023255</v>
      </c>
      <c r="F11" s="87" t="s">
        <v>231</v>
      </c>
      <c r="G11" s="88"/>
      <c r="H11" s="69">
        <f>H8*(H9/(1+H10-H9))</f>
        <v>2808.184018895925</v>
      </c>
    </row>
    <row r="12" spans="2:9" x14ac:dyDescent="0.25">
      <c r="B12" s="64" t="s">
        <v>161</v>
      </c>
      <c r="C12" s="68">
        <f>C7/'PPC-Analysis'!C9</f>
        <v>0.34959349593495936</v>
      </c>
      <c r="F12" s="89" t="s">
        <v>233</v>
      </c>
      <c r="G12" s="90"/>
      <c r="H12" s="72">
        <f>-C9</f>
        <v>-411.8121162790697</v>
      </c>
    </row>
    <row r="13" spans="2:9" x14ac:dyDescent="0.25">
      <c r="F13" s="93" t="s">
        <v>232</v>
      </c>
      <c r="G13" s="94"/>
      <c r="H13" s="73">
        <f>SUM(H11:H12)</f>
        <v>2396.3719026168551</v>
      </c>
    </row>
    <row r="14" spans="2:9" x14ac:dyDescent="0.25">
      <c r="G14" s="74"/>
      <c r="H14" s="75"/>
    </row>
    <row r="16" spans="2:9" ht="15.75" x14ac:dyDescent="0.25">
      <c r="B16" s="86" t="s">
        <v>226</v>
      </c>
      <c r="C16" s="86"/>
      <c r="D16" s="86"/>
      <c r="E16" s="86"/>
      <c r="F16" s="86"/>
      <c r="G16" s="86"/>
      <c r="H16" s="86"/>
      <c r="I16" s="86"/>
    </row>
    <row r="17" spans="2:9" x14ac:dyDescent="0.25">
      <c r="E17" s="42"/>
      <c r="F17" s="44"/>
    </row>
    <row r="19" spans="2:9" x14ac:dyDescent="0.25">
      <c r="B19" s="81" t="s">
        <v>164</v>
      </c>
      <c r="C19" s="81"/>
      <c r="D19" s="81"/>
    </row>
    <row r="20" spans="2:9" x14ac:dyDescent="0.25">
      <c r="B20" s="76" t="s">
        <v>162</v>
      </c>
      <c r="C20" s="13" t="s">
        <v>175</v>
      </c>
      <c r="D20" s="13" t="s">
        <v>174</v>
      </c>
    </row>
    <row r="21" spans="2:9" x14ac:dyDescent="0.25">
      <c r="B21" s="40" t="s">
        <v>30</v>
      </c>
      <c r="C21" s="77">
        <v>58</v>
      </c>
      <c r="D21" s="28">
        <v>0.52482560525235944</v>
      </c>
    </row>
    <row r="22" spans="2:9" x14ac:dyDescent="0.25">
      <c r="B22" s="40" t="s">
        <v>41</v>
      </c>
      <c r="C22" s="77">
        <v>17</v>
      </c>
      <c r="D22" s="28">
        <v>0.19573245794009028</v>
      </c>
    </row>
    <row r="23" spans="2:9" x14ac:dyDescent="0.25">
      <c r="B23" s="40" t="s">
        <v>42</v>
      </c>
      <c r="C23" s="77">
        <v>10</v>
      </c>
      <c r="D23" s="28">
        <v>0.1333606893721789</v>
      </c>
    </row>
    <row r="24" spans="2:9" x14ac:dyDescent="0.25">
      <c r="B24" s="40" t="s">
        <v>43</v>
      </c>
      <c r="C24" s="77">
        <v>6</v>
      </c>
      <c r="D24" s="28">
        <v>9.3557652851867054E-2</v>
      </c>
    </row>
    <row r="25" spans="2:9" x14ac:dyDescent="0.25">
      <c r="B25" s="40" t="s">
        <v>44</v>
      </c>
      <c r="C25" s="77">
        <v>3</v>
      </c>
      <c r="D25" s="28">
        <v>5.2523594583504307E-2</v>
      </c>
    </row>
    <row r="26" spans="2:9" x14ac:dyDescent="0.25">
      <c r="B26" s="40" t="s">
        <v>163</v>
      </c>
      <c r="C26" s="77">
        <v>94</v>
      </c>
      <c r="D26" s="28">
        <v>1</v>
      </c>
    </row>
    <row r="31" spans="2:9" x14ac:dyDescent="0.25">
      <c r="B31" s="81" t="s">
        <v>165</v>
      </c>
      <c r="C31" s="81"/>
      <c r="D31" s="81"/>
      <c r="G31" s="33" t="s">
        <v>162</v>
      </c>
      <c r="H31" t="s">
        <v>175</v>
      </c>
      <c r="I31" t="s">
        <v>174</v>
      </c>
    </row>
    <row r="32" spans="2:9" x14ac:dyDescent="0.25">
      <c r="B32" s="41" t="s">
        <v>168</v>
      </c>
      <c r="C32" s="41" t="s">
        <v>166</v>
      </c>
      <c r="D32" s="41" t="s">
        <v>167</v>
      </c>
      <c r="G32" s="34">
        <v>3</v>
      </c>
      <c r="H32" s="35">
        <v>1</v>
      </c>
      <c r="I32" s="36">
        <v>7.7964710709889206E-3</v>
      </c>
    </row>
    <row r="33" spans="2:9" x14ac:dyDescent="0.25">
      <c r="B33" s="37" t="s">
        <v>169</v>
      </c>
      <c r="C33" s="13">
        <v>0</v>
      </c>
      <c r="D33" s="28">
        <v>0</v>
      </c>
      <c r="G33" s="34">
        <v>4</v>
      </c>
      <c r="H33" s="35">
        <v>2</v>
      </c>
      <c r="I33" s="36">
        <v>2.3389413212966764E-2</v>
      </c>
    </row>
    <row r="34" spans="2:9" x14ac:dyDescent="0.25">
      <c r="B34" s="37" t="s">
        <v>169</v>
      </c>
      <c r="C34" s="13">
        <v>1</v>
      </c>
      <c r="D34" s="28">
        <v>0</v>
      </c>
      <c r="G34" s="34">
        <v>5</v>
      </c>
      <c r="H34" s="35">
        <v>2</v>
      </c>
      <c r="I34" s="36">
        <v>1.8054985638079606E-2</v>
      </c>
    </row>
    <row r="35" spans="2:9" x14ac:dyDescent="0.25">
      <c r="B35" s="37" t="s">
        <v>169</v>
      </c>
      <c r="C35" s="13">
        <v>2</v>
      </c>
      <c r="D35" s="28">
        <v>0</v>
      </c>
      <c r="G35" s="34">
        <v>7</v>
      </c>
      <c r="H35" s="35">
        <v>14</v>
      </c>
      <c r="I35" s="36">
        <v>0.14567090685268774</v>
      </c>
    </row>
    <row r="36" spans="2:9" x14ac:dyDescent="0.25">
      <c r="B36" s="37" t="s">
        <v>169</v>
      </c>
      <c r="C36" s="13">
        <v>3</v>
      </c>
      <c r="D36" s="28">
        <v>7.7964710709889206E-3</v>
      </c>
      <c r="G36" s="34">
        <v>8</v>
      </c>
      <c r="H36" s="35">
        <v>15</v>
      </c>
      <c r="I36" s="36">
        <v>0.15633976200246205</v>
      </c>
    </row>
    <row r="37" spans="2:9" x14ac:dyDescent="0.25">
      <c r="B37" s="37" t="s">
        <v>169</v>
      </c>
      <c r="C37" s="13">
        <v>4</v>
      </c>
      <c r="D37" s="28">
        <v>2.3389413212966764E-2</v>
      </c>
      <c r="G37" s="34">
        <v>9</v>
      </c>
      <c r="H37" s="35">
        <v>39</v>
      </c>
      <c r="I37" s="36">
        <v>0.42757488715633979</v>
      </c>
    </row>
    <row r="38" spans="2:9" x14ac:dyDescent="0.25">
      <c r="B38" s="37" t="s">
        <v>169</v>
      </c>
      <c r="C38" s="13">
        <v>5</v>
      </c>
      <c r="D38" s="28">
        <v>1.8054985638079606E-2</v>
      </c>
      <c r="G38" s="34">
        <v>10</v>
      </c>
      <c r="H38" s="35">
        <v>21</v>
      </c>
      <c r="I38" s="36">
        <v>0.22117357406647517</v>
      </c>
    </row>
    <row r="39" spans="2:9" x14ac:dyDescent="0.25">
      <c r="B39" s="37" t="s">
        <v>169</v>
      </c>
      <c r="C39" s="13">
        <v>6</v>
      </c>
      <c r="D39" s="28">
        <v>0</v>
      </c>
      <c r="G39" s="34" t="s">
        <v>163</v>
      </c>
      <c r="H39" s="35">
        <v>94</v>
      </c>
      <c r="I39" s="36">
        <v>1</v>
      </c>
    </row>
    <row r="40" spans="2:9" x14ac:dyDescent="0.25">
      <c r="B40" s="38" t="s">
        <v>171</v>
      </c>
      <c r="C40" s="13">
        <v>7</v>
      </c>
      <c r="D40" s="28">
        <v>0.14567090685268774</v>
      </c>
    </row>
    <row r="41" spans="2:9" x14ac:dyDescent="0.25">
      <c r="B41" s="38" t="s">
        <v>171</v>
      </c>
      <c r="C41" s="13">
        <v>8</v>
      </c>
      <c r="D41" s="28">
        <v>0.15633976200246205</v>
      </c>
    </row>
    <row r="42" spans="2:9" x14ac:dyDescent="0.25">
      <c r="B42" s="39" t="s">
        <v>170</v>
      </c>
      <c r="C42" s="13">
        <v>9</v>
      </c>
      <c r="D42" s="28">
        <v>0.42757488715633979</v>
      </c>
      <c r="G42" s="24" t="s">
        <v>197</v>
      </c>
      <c r="H42" s="24" t="s">
        <v>7</v>
      </c>
      <c r="I42" s="24" t="s">
        <v>198</v>
      </c>
    </row>
    <row r="43" spans="2:9" x14ac:dyDescent="0.25">
      <c r="B43" s="39" t="s">
        <v>170</v>
      </c>
      <c r="C43" s="13">
        <v>10</v>
      </c>
      <c r="D43" s="28">
        <v>0.22117357406647517</v>
      </c>
      <c r="G43" s="28">
        <f>H43-(H43*0.05)</f>
        <v>0.66357500000000003</v>
      </c>
      <c r="H43" s="28">
        <v>0.69850000000000001</v>
      </c>
      <c r="I43" s="28">
        <f>H43+(H43*0.05)</f>
        <v>0.73342499999999999</v>
      </c>
    </row>
    <row r="46" spans="2:9" x14ac:dyDescent="0.25">
      <c r="C46" s="40" t="s">
        <v>172</v>
      </c>
      <c r="D46" s="28">
        <f>SUM(D42:D43)-SUM(D33:D39)</f>
        <v>0.59950759130077969</v>
      </c>
    </row>
    <row r="49" spans="2:9" x14ac:dyDescent="0.25">
      <c r="B49" s="81" t="s">
        <v>173</v>
      </c>
      <c r="C49" s="81"/>
      <c r="D49" s="81"/>
    </row>
    <row r="50" spans="2:9" x14ac:dyDescent="0.25">
      <c r="B50" s="76" t="s">
        <v>162</v>
      </c>
      <c r="C50" s="13" t="s">
        <v>175</v>
      </c>
      <c r="D50" s="13" t="s">
        <v>174</v>
      </c>
    </row>
    <row r="51" spans="2:9" x14ac:dyDescent="0.25">
      <c r="B51" s="40" t="s">
        <v>45</v>
      </c>
      <c r="C51" s="77">
        <v>11</v>
      </c>
      <c r="D51" s="28">
        <v>0.11702127659574468</v>
      </c>
    </row>
    <row r="52" spans="2:9" x14ac:dyDescent="0.25">
      <c r="B52" s="40" t="s">
        <v>48</v>
      </c>
      <c r="C52" s="77">
        <v>32</v>
      </c>
      <c r="D52" s="28">
        <v>0.34042553191489361</v>
      </c>
    </row>
    <row r="53" spans="2:9" x14ac:dyDescent="0.25">
      <c r="B53" s="40" t="s">
        <v>47</v>
      </c>
      <c r="C53" s="77">
        <v>14</v>
      </c>
      <c r="D53" s="28">
        <v>0.14893617021276595</v>
      </c>
    </row>
    <row r="54" spans="2:9" x14ac:dyDescent="0.25">
      <c r="B54" s="40" t="s">
        <v>38</v>
      </c>
      <c r="C54" s="77">
        <v>25</v>
      </c>
      <c r="D54" s="28">
        <v>0.26595744680851063</v>
      </c>
    </row>
    <row r="55" spans="2:9" x14ac:dyDescent="0.25">
      <c r="B55" s="40" t="s">
        <v>46</v>
      </c>
      <c r="C55" s="77">
        <v>12</v>
      </c>
      <c r="D55" s="28">
        <v>0.1276595744680851</v>
      </c>
    </row>
    <row r="56" spans="2:9" x14ac:dyDescent="0.25">
      <c r="B56" s="40" t="s">
        <v>163</v>
      </c>
      <c r="C56" s="77">
        <v>94</v>
      </c>
      <c r="D56" s="28">
        <v>1</v>
      </c>
    </row>
    <row r="61" spans="2:9" x14ac:dyDescent="0.25">
      <c r="B61" s="81" t="s">
        <v>176</v>
      </c>
      <c r="C61" s="81"/>
      <c r="D61" s="81"/>
      <c r="G61" s="76" t="s">
        <v>162</v>
      </c>
      <c r="H61" s="13" t="s">
        <v>175</v>
      </c>
      <c r="I61" s="13" t="s">
        <v>174</v>
      </c>
    </row>
    <row r="62" spans="2:9" x14ac:dyDescent="0.25">
      <c r="B62" s="41" t="s">
        <v>177</v>
      </c>
      <c r="C62" s="41" t="s">
        <v>166</v>
      </c>
      <c r="D62" s="41" t="s">
        <v>167</v>
      </c>
      <c r="G62" s="40" t="s">
        <v>31</v>
      </c>
      <c r="H62" s="77">
        <v>34</v>
      </c>
      <c r="I62" s="28">
        <v>0.36170212765957449</v>
      </c>
    </row>
    <row r="63" spans="2:9" x14ac:dyDescent="0.25">
      <c r="B63" s="39" t="s">
        <v>34</v>
      </c>
      <c r="C63" s="39">
        <v>5</v>
      </c>
      <c r="D63" s="28">
        <v>0.35106382978723405</v>
      </c>
      <c r="G63" s="40" t="s">
        <v>35</v>
      </c>
      <c r="H63" s="77">
        <v>5</v>
      </c>
      <c r="I63" s="28">
        <v>5.3191489361702128E-2</v>
      </c>
    </row>
    <row r="64" spans="2:9" x14ac:dyDescent="0.25">
      <c r="B64" s="39" t="s">
        <v>31</v>
      </c>
      <c r="C64" s="39">
        <v>4</v>
      </c>
      <c r="D64" s="28">
        <v>0.36170212765957449</v>
      </c>
      <c r="G64" s="40" t="s">
        <v>32</v>
      </c>
      <c r="H64" s="77">
        <v>10</v>
      </c>
      <c r="I64" s="28">
        <v>0.10638297872340426</v>
      </c>
    </row>
    <row r="65" spans="2:9" x14ac:dyDescent="0.25">
      <c r="B65" s="13" t="s">
        <v>37</v>
      </c>
      <c r="C65" s="13">
        <v>3</v>
      </c>
      <c r="D65" s="28">
        <v>0.1276595744680851</v>
      </c>
      <c r="G65" s="40" t="s">
        <v>37</v>
      </c>
      <c r="H65" s="77">
        <v>12</v>
      </c>
      <c r="I65" s="28">
        <v>0.1276595744680851</v>
      </c>
    </row>
    <row r="66" spans="2:9" x14ac:dyDescent="0.25">
      <c r="B66" s="43" t="s">
        <v>32</v>
      </c>
      <c r="C66" s="43">
        <v>2</v>
      </c>
      <c r="D66" s="28">
        <v>0.10638297872340426</v>
      </c>
      <c r="G66" s="40" t="s">
        <v>34</v>
      </c>
      <c r="H66" s="77">
        <v>33</v>
      </c>
      <c r="I66" s="28">
        <v>0.35106382978723405</v>
      </c>
    </row>
    <row r="67" spans="2:9" x14ac:dyDescent="0.25">
      <c r="B67" s="43" t="s">
        <v>35</v>
      </c>
      <c r="C67" s="43">
        <v>1</v>
      </c>
      <c r="D67" s="28">
        <v>5.3191489361702128E-2</v>
      </c>
      <c r="G67" s="40" t="s">
        <v>163</v>
      </c>
      <c r="H67" s="77">
        <v>94</v>
      </c>
      <c r="I67" s="28">
        <v>1</v>
      </c>
    </row>
    <row r="69" spans="2:9" x14ac:dyDescent="0.25">
      <c r="G69" s="32"/>
      <c r="H69" s="32"/>
      <c r="I69" s="32"/>
    </row>
    <row r="70" spans="2:9" x14ac:dyDescent="0.25">
      <c r="C70" s="13" t="s">
        <v>178</v>
      </c>
      <c r="D70" s="28">
        <f>SUM(D63:D64)</f>
        <v>0.7127659574468086</v>
      </c>
      <c r="G70" s="24" t="s">
        <v>197</v>
      </c>
      <c r="H70" s="24" t="s">
        <v>7</v>
      </c>
      <c r="I70" s="24" t="s">
        <v>198</v>
      </c>
    </row>
    <row r="71" spans="2:9" x14ac:dyDescent="0.25">
      <c r="G71" s="28">
        <f>H71-(H71*0.05)</f>
        <v>0.65274500000000002</v>
      </c>
      <c r="H71" s="28">
        <v>0.68710000000000004</v>
      </c>
      <c r="I71" s="28">
        <f>H71+(H71*0.05)</f>
        <v>0.72145500000000007</v>
      </c>
    </row>
  </sheetData>
  <mergeCells count="16">
    <mergeCell ref="B61:D61"/>
    <mergeCell ref="B5:C5"/>
    <mergeCell ref="B31:D31"/>
    <mergeCell ref="B49:D49"/>
    <mergeCell ref="B19:D19"/>
    <mergeCell ref="B2:I2"/>
    <mergeCell ref="B16:I16"/>
    <mergeCell ref="F6:G6"/>
    <mergeCell ref="F7:G7"/>
    <mergeCell ref="F8:G8"/>
    <mergeCell ref="F9:G9"/>
    <mergeCell ref="F10:G10"/>
    <mergeCell ref="F11:G11"/>
    <mergeCell ref="F12:G12"/>
    <mergeCell ref="F13:G13"/>
    <mergeCell ref="F5:H5"/>
  </mergeCells>
  <conditionalFormatting sqref="D70">
    <cfRule type="cellIs" dxfId="2" priority="3" operator="greaterThanOrEqual">
      <formula>$I$71</formula>
    </cfRule>
  </conditionalFormatting>
  <conditionalFormatting sqref="D46">
    <cfRule type="cellIs" dxfId="1" priority="1" operator="lessThanOrEqual">
      <formula>$G$43</formula>
    </cfRule>
    <cfRule type="cellIs" dxfId="0" priority="2" operator="greaterThanOrEqual">
      <formula>$I$43</formula>
    </cfRule>
  </conditionalFormatting>
  <pageMargins left="0.7" right="0.7" top="0.75" bottom="0.75" header="0.3" footer="0.3"/>
  <ignoredErrors>
    <ignoredError sqref="D70" formulaRange="1"/>
  </ignoredError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12F0-1387-49D3-BDB6-94F717E4D80B}">
  <dimension ref="B5:H15"/>
  <sheetViews>
    <sheetView workbookViewId="0">
      <selection activeCell="M7" sqref="M7"/>
    </sheetView>
  </sheetViews>
  <sheetFormatPr defaultRowHeight="15" x14ac:dyDescent="0.25"/>
  <cols>
    <col min="2" max="2" width="33.140625" bestFit="1" customWidth="1"/>
    <col min="3" max="3" width="11.42578125" bestFit="1" customWidth="1"/>
    <col min="4" max="4" width="9.7109375" bestFit="1" customWidth="1"/>
    <col min="5" max="5" width="20.42578125" bestFit="1" customWidth="1"/>
    <col min="8" max="8" width="15.85546875" bestFit="1" customWidth="1"/>
  </cols>
  <sheetData>
    <row r="5" spans="2:8" x14ac:dyDescent="0.25">
      <c r="B5" s="97" t="s">
        <v>180</v>
      </c>
      <c r="C5" s="97"/>
      <c r="D5" s="97"/>
      <c r="E5" s="97"/>
    </row>
    <row r="6" spans="2:8" s="46" customFormat="1" x14ac:dyDescent="0.25">
      <c r="B6" s="48"/>
      <c r="C6" s="48" t="s">
        <v>7</v>
      </c>
      <c r="D6" s="48" t="s">
        <v>187</v>
      </c>
      <c r="E6" s="49" t="s">
        <v>188</v>
      </c>
      <c r="H6" s="60"/>
    </row>
    <row r="7" spans="2:8" x14ac:dyDescent="0.25">
      <c r="B7" s="47" t="s">
        <v>181</v>
      </c>
      <c r="C7" s="98">
        <v>2.1899999999999999E-2</v>
      </c>
      <c r="D7" s="55">
        <f>'PPC-Analysis'!C10</f>
        <v>2.2798790019692632E-2</v>
      </c>
      <c r="E7" s="62">
        <f>(D7-C7)/D7</f>
        <v>3.9422707034728423E-2</v>
      </c>
      <c r="H7" s="60"/>
    </row>
    <row r="8" spans="2:8" x14ac:dyDescent="0.25">
      <c r="B8" s="45" t="s">
        <v>182</v>
      </c>
      <c r="C8" s="99">
        <v>12.12</v>
      </c>
      <c r="D8" s="56">
        <f>'PPC-Analysis'!C11</f>
        <v>11.826305209260907</v>
      </c>
      <c r="E8" s="62">
        <f t="shared" ref="E8:E15" si="0">(D8-C8)/D8</f>
        <v>-2.4834027664794808E-2</v>
      </c>
      <c r="H8" s="61"/>
    </row>
    <row r="9" spans="2:8" x14ac:dyDescent="0.25">
      <c r="B9" s="24" t="s">
        <v>185</v>
      </c>
      <c r="C9" s="100">
        <v>7.8700000000000006E-2</v>
      </c>
      <c r="D9" s="57">
        <f>'PPC-Analysis'!C12</f>
        <v>8.2146037399821903E-2</v>
      </c>
      <c r="E9" s="62">
        <f t="shared" si="0"/>
        <v>4.1950135501354908E-2</v>
      </c>
    </row>
    <row r="10" spans="2:8" x14ac:dyDescent="0.25">
      <c r="B10" s="45" t="s">
        <v>183</v>
      </c>
      <c r="C10" s="99">
        <v>149.33000000000001</v>
      </c>
      <c r="D10" s="56">
        <f>'PPC-Analysis'!C28</f>
        <v>143.96683739837397</v>
      </c>
      <c r="E10" s="62">
        <f t="shared" si="0"/>
        <v>-3.7252763890238919E-2</v>
      </c>
    </row>
    <row r="11" spans="2:8" x14ac:dyDescent="0.25">
      <c r="B11" s="24" t="s">
        <v>186</v>
      </c>
      <c r="C11" s="100">
        <v>0.34210000000000002</v>
      </c>
      <c r="D11" s="57">
        <f>'Customer-And-Survey-Analysis'!C12</f>
        <v>0.34959349593495936</v>
      </c>
      <c r="E11" s="62">
        <f t="shared" si="0"/>
        <v>2.1434883720930231E-2</v>
      </c>
    </row>
    <row r="12" spans="2:8" x14ac:dyDescent="0.25">
      <c r="B12" s="45" t="s">
        <v>184</v>
      </c>
      <c r="C12" s="101">
        <v>415.65</v>
      </c>
      <c r="D12" s="56">
        <f>'Customer-And-Survey-Analysis'!C9</f>
        <v>411.8121162790697</v>
      </c>
      <c r="E12" s="62">
        <f t="shared" si="0"/>
        <v>-9.3195017077387018E-3</v>
      </c>
    </row>
    <row r="13" spans="2:8" x14ac:dyDescent="0.25">
      <c r="B13" s="24" t="s">
        <v>179</v>
      </c>
      <c r="C13" s="101">
        <v>2601.7800000000002</v>
      </c>
      <c r="D13" s="58">
        <f>'Customer-And-Survey-Analysis'!H13</f>
        <v>2396.3719026168551</v>
      </c>
      <c r="E13" s="62">
        <f t="shared" si="0"/>
        <v>-8.5716285172112897E-2</v>
      </c>
    </row>
    <row r="14" spans="2:8" x14ac:dyDescent="0.25">
      <c r="B14" s="45" t="s">
        <v>165</v>
      </c>
      <c r="C14" s="102">
        <v>0.69850000000000001</v>
      </c>
      <c r="D14" s="59">
        <f>'Customer-And-Survey-Analysis'!D46</f>
        <v>0.59950759130077969</v>
      </c>
      <c r="E14" s="62">
        <f t="shared" si="0"/>
        <v>-0.16512286105407251</v>
      </c>
    </row>
    <row r="15" spans="2:8" x14ac:dyDescent="0.25">
      <c r="B15" s="24" t="s">
        <v>212</v>
      </c>
      <c r="C15" s="100">
        <v>0.68710000000000004</v>
      </c>
      <c r="D15" s="57">
        <f>'Customer-And-Survey-Analysis'!D70</f>
        <v>0.7127659574468086</v>
      </c>
      <c r="E15" s="62">
        <f t="shared" si="0"/>
        <v>3.6008955223880652E-2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Preperation</vt:lpstr>
      <vt:lpstr>Facebook-PPC-Data</vt:lpstr>
      <vt:lpstr>Lead-To-Customer-Data</vt:lpstr>
      <vt:lpstr>Survey-Data</vt:lpstr>
      <vt:lpstr>PPC-Analysis</vt:lpstr>
      <vt:lpstr>Customer-And-Survey-Analysis</vt:lpstr>
      <vt:lpstr>Final-Report</vt:lpstr>
      <vt:lpstr>FB_Camp</vt:lpstr>
      <vt:lpstr>FB_Clk</vt:lpstr>
      <vt:lpstr>FB_Conv</vt:lpstr>
      <vt:lpstr>FB_Cost</vt:lpstr>
      <vt:lpstr>FB_Imp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</cp:lastModifiedBy>
  <dcterms:created xsi:type="dcterms:W3CDTF">2015-06-05T18:17:20Z</dcterms:created>
  <dcterms:modified xsi:type="dcterms:W3CDTF">2022-04-12T16:35:33Z</dcterms:modified>
</cp:coreProperties>
</file>