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upe\Documents\Applied_Trix\"/>
    </mc:Choice>
  </mc:AlternateContent>
  <bookViews>
    <workbookView xWindow="0" yWindow="0" windowWidth="19200" windowHeight="7050"/>
  </bookViews>
  <sheets>
    <sheet name="Sheet1" sheetId="8" r:id="rId1"/>
    <sheet name="M Deco" sheetId="6" r:id="rId2"/>
    <sheet name="decomposition with cycle" sheetId="7" r:id="rId3"/>
  </sheets>
  <calcPr calcId="162913"/>
</workbook>
</file>

<file path=xl/calcChain.xml><?xml version="1.0" encoding="utf-8"?>
<calcChain xmlns="http://schemas.openxmlformats.org/spreadsheetml/2006/main">
  <c r="I2" i="6" l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D31" i="6"/>
  <c r="C43" i="6"/>
  <c r="D7" i="6"/>
  <c r="I3" i="6"/>
  <c r="J3" i="6" s="1"/>
  <c r="K3" i="6" s="1"/>
  <c r="I4" i="6"/>
  <c r="J4" i="6" s="1"/>
  <c r="K4" i="6" s="1"/>
  <c r="I5" i="6"/>
  <c r="J5" i="6" s="1"/>
  <c r="K5" i="6" s="1"/>
  <c r="I6" i="6"/>
  <c r="J6" i="6" s="1"/>
  <c r="K6" i="6" s="1"/>
  <c r="I7" i="6"/>
  <c r="J7" i="6" s="1"/>
  <c r="K7" i="6" s="1"/>
  <c r="I8" i="6"/>
  <c r="J8" i="6" s="1"/>
  <c r="K8" i="6" s="1"/>
  <c r="I9" i="6"/>
  <c r="J9" i="6" s="1"/>
  <c r="K9" i="6" s="1"/>
  <c r="I10" i="6"/>
  <c r="J10" i="6" s="1"/>
  <c r="K10" i="6" s="1"/>
  <c r="I11" i="6"/>
  <c r="J11" i="6" s="1"/>
  <c r="K11" i="6" s="1"/>
  <c r="I12" i="6"/>
  <c r="J12" i="6" s="1"/>
  <c r="K12" i="6" s="1"/>
  <c r="I13" i="6"/>
  <c r="J13" i="6" s="1"/>
  <c r="K13" i="6" s="1"/>
  <c r="I14" i="6"/>
  <c r="J14" i="6" s="1"/>
  <c r="K14" i="6" s="1"/>
  <c r="I15" i="6"/>
  <c r="J15" i="6" s="1"/>
  <c r="K15" i="6" s="1"/>
  <c r="I16" i="6"/>
  <c r="J16" i="6" s="1"/>
  <c r="K16" i="6" s="1"/>
  <c r="I17" i="6"/>
  <c r="J17" i="6" s="1"/>
  <c r="K17" i="6" s="1"/>
  <c r="I18" i="6"/>
  <c r="J18" i="6" s="1"/>
  <c r="K18" i="6" s="1"/>
  <c r="I19" i="6"/>
  <c r="J19" i="6" s="1"/>
  <c r="K19" i="6" s="1"/>
  <c r="I20" i="6"/>
  <c r="J20" i="6" s="1"/>
  <c r="K20" i="6" s="1"/>
  <c r="I21" i="6"/>
  <c r="J21" i="6" s="1"/>
  <c r="K21" i="6" s="1"/>
  <c r="I22" i="6"/>
  <c r="J22" i="6" s="1"/>
  <c r="K22" i="6" s="1"/>
  <c r="I23" i="6"/>
  <c r="J23" i="6" s="1"/>
  <c r="K23" i="6" s="1"/>
  <c r="I24" i="6"/>
  <c r="J24" i="6" s="1"/>
  <c r="K24" i="6" s="1"/>
  <c r="I25" i="6"/>
  <c r="J25" i="6" s="1"/>
  <c r="K25" i="6" s="1"/>
  <c r="I26" i="6"/>
  <c r="J26" i="6" s="1"/>
  <c r="K26" i="6" s="1"/>
  <c r="I27" i="6"/>
  <c r="J27" i="6" s="1"/>
  <c r="K27" i="6" s="1"/>
  <c r="I28" i="6"/>
  <c r="J28" i="6" s="1"/>
  <c r="K28" i="6" s="1"/>
  <c r="I29" i="6"/>
  <c r="J29" i="6" s="1"/>
  <c r="K29" i="6" s="1"/>
  <c r="I30" i="6"/>
  <c r="J30" i="6" s="1"/>
  <c r="K30" i="6" s="1"/>
  <c r="I31" i="6"/>
  <c r="J31" i="6" s="1"/>
  <c r="K31" i="6" s="1"/>
  <c r="I32" i="6"/>
  <c r="J32" i="6" s="1"/>
  <c r="K32" i="6" s="1"/>
  <c r="I33" i="6"/>
  <c r="J33" i="6" s="1"/>
  <c r="K33" i="6" s="1"/>
  <c r="I34" i="6"/>
  <c r="J34" i="6" s="1"/>
  <c r="K34" i="6" s="1"/>
  <c r="I35" i="6"/>
  <c r="J35" i="6" s="1"/>
  <c r="K35" i="6" s="1"/>
  <c r="I36" i="6"/>
  <c r="J36" i="6" s="1"/>
  <c r="K36" i="6" s="1"/>
  <c r="I37" i="6"/>
  <c r="J37" i="6" s="1"/>
  <c r="K37" i="6" s="1"/>
  <c r="J2" i="6"/>
  <c r="K2" i="6" s="1"/>
  <c r="C54" i="6"/>
  <c r="C44" i="6"/>
  <c r="C45" i="6"/>
  <c r="C46" i="6"/>
  <c r="C47" i="6"/>
  <c r="C48" i="6"/>
  <c r="C49" i="6"/>
  <c r="C50" i="6"/>
  <c r="C51" i="6"/>
  <c r="C52" i="6"/>
  <c r="C53" i="6"/>
  <c r="D8" i="6"/>
  <c r="E8" i="6" s="1"/>
  <c r="F8" i="6" s="1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31" i="6" s="1"/>
  <c r="F31" i="6" s="1"/>
  <c r="L3" i="6" l="1"/>
  <c r="M3" i="6"/>
  <c r="E27" i="6"/>
  <c r="F27" i="6" s="1"/>
  <c r="E23" i="6"/>
  <c r="F23" i="6" s="1"/>
  <c r="E19" i="6"/>
  <c r="F19" i="6" s="1"/>
  <c r="E15" i="6"/>
  <c r="F15" i="6" s="1"/>
  <c r="E11" i="6"/>
  <c r="F11" i="6" s="1"/>
  <c r="E29" i="6"/>
  <c r="F29" i="6" s="1"/>
  <c r="E25" i="6"/>
  <c r="F25" i="6" s="1"/>
  <c r="E21" i="6"/>
  <c r="F21" i="6" s="1"/>
  <c r="E17" i="6"/>
  <c r="F17" i="6" s="1"/>
  <c r="E13" i="6"/>
  <c r="F13" i="6" s="1"/>
  <c r="C56" i="6"/>
  <c r="C57" i="6" s="1"/>
  <c r="D50" i="6" s="1"/>
  <c r="L30" i="6"/>
  <c r="M30" i="6" s="1"/>
  <c r="L18" i="6"/>
  <c r="M18" i="6" s="1"/>
  <c r="L36" i="6"/>
  <c r="M36" i="6" s="1"/>
  <c r="L32" i="6"/>
  <c r="M32" i="6" s="1"/>
  <c r="L28" i="6"/>
  <c r="M28" i="6" s="1"/>
  <c r="L24" i="6"/>
  <c r="M24" i="6" s="1"/>
  <c r="L20" i="6"/>
  <c r="M20" i="6" s="1"/>
  <c r="L16" i="6"/>
  <c r="M16" i="6" s="1"/>
  <c r="L12" i="6"/>
  <c r="M12" i="6" s="1"/>
  <c r="L8" i="6"/>
  <c r="L4" i="6"/>
  <c r="M4" i="6" s="1"/>
  <c r="D46" i="6"/>
  <c r="D53" i="6"/>
  <c r="D52" i="6"/>
  <c r="L37" i="6"/>
  <c r="M37" i="6" s="1"/>
  <c r="L33" i="6"/>
  <c r="M33" i="6" s="1"/>
  <c r="L29" i="6"/>
  <c r="M29" i="6" s="1"/>
  <c r="L25" i="6"/>
  <c r="M25" i="6" s="1"/>
  <c r="L21" i="6"/>
  <c r="M21" i="6" s="1"/>
  <c r="L17" i="6"/>
  <c r="M17" i="6" s="1"/>
  <c r="L13" i="6"/>
  <c r="M13" i="6" s="1"/>
  <c r="M8" i="6"/>
  <c r="L9" i="6"/>
  <c r="M9" i="6" s="1"/>
  <c r="L5" i="6"/>
  <c r="M5" i="6" s="1"/>
  <c r="L34" i="6"/>
  <c r="M34" i="6" s="1"/>
  <c r="L26" i="6"/>
  <c r="M26" i="6" s="1"/>
  <c r="L22" i="6"/>
  <c r="M22" i="6" s="1"/>
  <c r="L14" i="6"/>
  <c r="M14" i="6" s="1"/>
  <c r="L10" i="6"/>
  <c r="M10" i="6" s="1"/>
  <c r="L6" i="6"/>
  <c r="M6" i="6" s="1"/>
  <c r="L35" i="6"/>
  <c r="M35" i="6" s="1"/>
  <c r="L31" i="6"/>
  <c r="M31" i="6" s="1"/>
  <c r="L27" i="6"/>
  <c r="M27" i="6" s="1"/>
  <c r="L23" i="6"/>
  <c r="M23" i="6" s="1"/>
  <c r="L19" i="6"/>
  <c r="M19" i="6" s="1"/>
  <c r="L15" i="6"/>
  <c r="M15" i="6" s="1"/>
  <c r="L11" i="6"/>
  <c r="M11" i="6" s="1"/>
  <c r="L7" i="6"/>
  <c r="M7" i="6" s="1"/>
  <c r="E30" i="6"/>
  <c r="F30" i="6" s="1"/>
  <c r="E26" i="6"/>
  <c r="F26" i="6" s="1"/>
  <c r="E22" i="6"/>
  <c r="F22" i="6" s="1"/>
  <c r="E18" i="6"/>
  <c r="F18" i="6" s="1"/>
  <c r="E14" i="6"/>
  <c r="F14" i="6" s="1"/>
  <c r="E10" i="6"/>
  <c r="F10" i="6" s="1"/>
  <c r="E9" i="6"/>
  <c r="F9" i="6" s="1"/>
  <c r="E28" i="6"/>
  <c r="F28" i="6" s="1"/>
  <c r="E24" i="6"/>
  <c r="F24" i="6" s="1"/>
  <c r="E20" i="6"/>
  <c r="F20" i="6" s="1"/>
  <c r="E16" i="6"/>
  <c r="F16" i="6" s="1"/>
  <c r="E12" i="6"/>
  <c r="F12" i="6" s="1"/>
  <c r="D47" i="6" l="1"/>
  <c r="D48" i="6"/>
  <c r="D49" i="6"/>
  <c r="D43" i="6"/>
  <c r="D44" i="6"/>
  <c r="D54" i="6"/>
  <c r="D51" i="6"/>
  <c r="D45" i="6"/>
  <c r="D56" i="6" l="1"/>
</calcChain>
</file>

<file path=xl/sharedStrings.xml><?xml version="1.0" encoding="utf-8"?>
<sst xmlns="http://schemas.openxmlformats.org/spreadsheetml/2006/main" count="192" uniqueCount="71">
  <si>
    <t>F</t>
  </si>
  <si>
    <t>Sales</t>
  </si>
  <si>
    <r>
      <t>Period (</t>
    </r>
    <r>
      <rPr>
        <i/>
        <sz val="12"/>
        <rFont val="Times New Roman"/>
        <family val="1"/>
      </rPr>
      <t>t</t>
    </r>
    <r>
      <rPr>
        <sz val="12"/>
        <rFont val="Times New Roman"/>
        <family val="1"/>
      </rPr>
      <t>)</t>
    </r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</si>
  <si>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</si>
  <si>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</si>
  <si>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</si>
  <si>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</si>
  <si>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</si>
  <si>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</si>
  <si>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</si>
  <si>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</si>
  <si>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</si>
  <si>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</si>
  <si>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</si>
  <si>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</si>
  <si>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</si>
  <si>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MA(12)</t>
  </si>
  <si>
    <t>CMA=T* C</t>
  </si>
  <si>
    <t>S * I: y/CMA</t>
  </si>
  <si>
    <t>s</t>
  </si>
  <si>
    <t>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</si>
  <si>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</si>
  <si>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</si>
  <si>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</si>
  <si>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</si>
  <si>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</si>
  <si>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</si>
  <si>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</si>
  <si>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</si>
  <si>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</si>
  <si>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</si>
  <si>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</si>
  <si>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</si>
  <si>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</si>
  <si>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</si>
  <si>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</si>
  <si>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</si>
  <si>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</si>
  <si>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</si>
  <si>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</si>
  <si>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</si>
  <si>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</si>
  <si>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</si>
  <si>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</si>
  <si>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</si>
  <si>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t*s</t>
  </si>
  <si>
    <t>c*i</t>
  </si>
  <si>
    <t>ma(3)</t>
  </si>
  <si>
    <t>i</t>
  </si>
  <si>
    <t>d:(y/s)</t>
  </si>
  <si>
    <t>2013 Q1</t>
  </si>
  <si>
    <t>2014 Q1</t>
  </si>
  <si>
    <t>2015 Q1</t>
  </si>
  <si>
    <t>2016 Q1</t>
  </si>
  <si>
    <t>2017 Q1</t>
  </si>
  <si>
    <t>2013 Q4</t>
  </si>
  <si>
    <t>2013 Q2</t>
  </si>
  <si>
    <t>2013 Q3</t>
  </si>
  <si>
    <t>2014 Q2</t>
  </si>
  <si>
    <t>2014 Q3</t>
  </si>
  <si>
    <t>2014 Q4</t>
  </si>
  <si>
    <t>2015 Q2</t>
  </si>
  <si>
    <t>2015 Q3</t>
  </si>
  <si>
    <t>2015 Q4</t>
  </si>
  <si>
    <t>2016 Q2</t>
  </si>
  <si>
    <t>2016 Q3</t>
  </si>
  <si>
    <t>2016 Q4</t>
  </si>
  <si>
    <t>2017 Q2</t>
  </si>
  <si>
    <t>2017 Q3</t>
  </si>
  <si>
    <t>2017 Q4</t>
  </si>
  <si>
    <t>Period in (Qtr)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</si>
</sst>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7030A0"/>
      <name val="Times New Roman"/>
      <family val="1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readingOrder="1"/>
    </xf>
    <xf numFmtId="0" fontId="0" fillId="0" borderId="0" xfId="0" applyAlignment="1">
      <alignment horizontal="center" readingOrder="1"/>
    </xf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center" vertical="center" wrapText="1" readingOrder="1"/>
    </xf>
    <xf numFmtId="164" fontId="8" fillId="0" borderId="0" xfId="0" applyNumberFormat="1" applyFont="1"/>
    <xf numFmtId="0" fontId="8" fillId="0" borderId="0" xfId="0" applyFont="1"/>
    <xf numFmtId="0" fontId="9" fillId="0" borderId="2" xfId="0" applyFont="1" applyFill="1" applyBorder="1" applyAlignment="1">
      <alignment horizontal="centerContinuous"/>
    </xf>
    <xf numFmtId="0" fontId="8" fillId="0" borderId="0" xfId="0" applyFont="1" applyFill="1" applyBorder="1" applyAlignment="1"/>
    <xf numFmtId="0" fontId="8" fillId="0" borderId="1" xfId="0" applyFont="1" applyFill="1" applyBorder="1" applyAlignment="1"/>
    <xf numFmtId="0" fontId="9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sqref="A1:C37"/>
    </sheetView>
  </sheetViews>
  <sheetFormatPr defaultRowHeight="14.5" x14ac:dyDescent="0.35"/>
  <sheetData>
    <row r="1" spans="1:3" ht="31" x14ac:dyDescent="0.35">
      <c r="A1" t="s">
        <v>3</v>
      </c>
      <c r="B1" s="2" t="s">
        <v>2</v>
      </c>
      <c r="C1" s="2" t="s">
        <v>1</v>
      </c>
    </row>
    <row r="2" spans="1:3" ht="15.5" x14ac:dyDescent="0.35">
      <c r="A2" t="s">
        <v>4</v>
      </c>
      <c r="B2" s="3">
        <v>1</v>
      </c>
      <c r="C2" s="3">
        <v>189</v>
      </c>
    </row>
    <row r="3" spans="1:3" ht="15.5" x14ac:dyDescent="0.35">
      <c r="A3" t="s">
        <v>5</v>
      </c>
      <c r="B3" s="3">
        <v>2</v>
      </c>
      <c r="C3" s="3">
        <v>229</v>
      </c>
    </row>
    <row r="4" spans="1:3" ht="15.5" x14ac:dyDescent="0.35">
      <c r="A4" t="s">
        <v>6</v>
      </c>
      <c r="B4" s="3">
        <v>3</v>
      </c>
      <c r="C4" s="3">
        <v>249</v>
      </c>
    </row>
    <row r="5" spans="1:3" ht="15.5" x14ac:dyDescent="0.35">
      <c r="A5" t="s">
        <v>7</v>
      </c>
      <c r="B5" s="3">
        <v>4</v>
      </c>
      <c r="C5" s="3">
        <v>289</v>
      </c>
    </row>
    <row r="6" spans="1:3" ht="15.5" x14ac:dyDescent="0.35">
      <c r="A6" t="s">
        <v>8</v>
      </c>
      <c r="B6" s="3">
        <v>5</v>
      </c>
      <c r="C6" s="3">
        <v>260</v>
      </c>
    </row>
    <row r="7" spans="1:3" ht="15.5" x14ac:dyDescent="0.35">
      <c r="A7" t="s">
        <v>9</v>
      </c>
      <c r="B7" s="3">
        <v>6</v>
      </c>
      <c r="C7" s="3">
        <v>431</v>
      </c>
    </row>
    <row r="8" spans="1:3" ht="15.5" x14ac:dyDescent="0.35">
      <c r="A8" t="s">
        <v>10</v>
      </c>
      <c r="B8" s="3">
        <v>7</v>
      </c>
      <c r="C8" s="3">
        <v>660</v>
      </c>
    </row>
    <row r="9" spans="1:3" ht="15.5" x14ac:dyDescent="0.35">
      <c r="A9" t="s">
        <v>11</v>
      </c>
      <c r="B9" s="3">
        <v>8</v>
      </c>
      <c r="C9" s="3">
        <v>777</v>
      </c>
    </row>
    <row r="10" spans="1:3" ht="15.5" x14ac:dyDescent="0.35">
      <c r="A10" t="s">
        <v>12</v>
      </c>
      <c r="B10" s="3">
        <v>9</v>
      </c>
      <c r="C10" s="3">
        <v>915</v>
      </c>
    </row>
    <row r="11" spans="1:3" ht="15.5" x14ac:dyDescent="0.35">
      <c r="A11" t="s">
        <v>13</v>
      </c>
      <c r="B11" s="3">
        <v>10</v>
      </c>
      <c r="C11" s="3">
        <v>613</v>
      </c>
    </row>
    <row r="12" spans="1:3" ht="15.5" x14ac:dyDescent="0.35">
      <c r="A12" t="s">
        <v>14</v>
      </c>
      <c r="B12" s="3">
        <v>11</v>
      </c>
      <c r="C12" s="3">
        <v>485</v>
      </c>
    </row>
    <row r="13" spans="1:3" ht="15.5" x14ac:dyDescent="0.35">
      <c r="A13" t="s">
        <v>15</v>
      </c>
      <c r="B13" s="3">
        <v>12</v>
      </c>
      <c r="C13" s="3">
        <v>277</v>
      </c>
    </row>
    <row r="14" spans="1:3" ht="15.5" x14ac:dyDescent="0.35">
      <c r="A14" t="s">
        <v>4</v>
      </c>
      <c r="B14" s="3">
        <v>13</v>
      </c>
      <c r="C14" s="3">
        <v>244</v>
      </c>
    </row>
    <row r="15" spans="1:3" ht="15.5" x14ac:dyDescent="0.35">
      <c r="A15" t="s">
        <v>5</v>
      </c>
      <c r="B15" s="3">
        <v>14</v>
      </c>
      <c r="C15" s="3">
        <v>296</v>
      </c>
    </row>
    <row r="16" spans="1:3" ht="15.5" x14ac:dyDescent="0.35">
      <c r="A16" t="s">
        <v>6</v>
      </c>
      <c r="B16" s="3">
        <v>15</v>
      </c>
      <c r="C16" s="3">
        <v>319</v>
      </c>
    </row>
    <row r="17" spans="1:3" ht="15.5" x14ac:dyDescent="0.35">
      <c r="A17" t="s">
        <v>7</v>
      </c>
      <c r="B17" s="3">
        <v>16</v>
      </c>
      <c r="C17" s="3">
        <v>370</v>
      </c>
    </row>
    <row r="18" spans="1:3" ht="15.5" x14ac:dyDescent="0.35">
      <c r="A18" t="s">
        <v>8</v>
      </c>
      <c r="B18" s="3">
        <v>17</v>
      </c>
      <c r="C18" s="4">
        <v>313</v>
      </c>
    </row>
    <row r="19" spans="1:3" ht="15.5" x14ac:dyDescent="0.35">
      <c r="A19" t="s">
        <v>9</v>
      </c>
      <c r="B19" s="3">
        <v>18</v>
      </c>
      <c r="C19" s="4">
        <v>556</v>
      </c>
    </row>
    <row r="20" spans="1:3" ht="15.5" x14ac:dyDescent="0.35">
      <c r="A20" t="s">
        <v>10</v>
      </c>
      <c r="B20" s="3">
        <v>19</v>
      </c>
      <c r="C20" s="3">
        <v>831</v>
      </c>
    </row>
    <row r="21" spans="1:3" ht="15.5" x14ac:dyDescent="0.35">
      <c r="A21" t="s">
        <v>11</v>
      </c>
      <c r="B21" s="3">
        <v>20</v>
      </c>
      <c r="C21" s="3">
        <v>960</v>
      </c>
    </row>
    <row r="22" spans="1:3" ht="15.5" x14ac:dyDescent="0.35">
      <c r="A22" t="s">
        <v>12</v>
      </c>
      <c r="B22" s="3">
        <v>21</v>
      </c>
      <c r="C22" s="5">
        <v>1152</v>
      </c>
    </row>
    <row r="23" spans="1:3" ht="15.5" x14ac:dyDescent="0.35">
      <c r="A23" t="s">
        <v>13</v>
      </c>
      <c r="B23" s="3">
        <v>22</v>
      </c>
      <c r="C23" s="5">
        <v>759</v>
      </c>
    </row>
    <row r="24" spans="1:3" ht="15.5" x14ac:dyDescent="0.35">
      <c r="A24" t="s">
        <v>14</v>
      </c>
      <c r="B24" s="3">
        <v>23</v>
      </c>
      <c r="C24" s="5">
        <v>607</v>
      </c>
    </row>
    <row r="25" spans="1:3" ht="15.5" x14ac:dyDescent="0.35">
      <c r="A25" t="s">
        <v>15</v>
      </c>
      <c r="B25" s="3">
        <v>24</v>
      </c>
      <c r="C25" s="5">
        <v>371</v>
      </c>
    </row>
    <row r="26" spans="1:3" ht="15.5" x14ac:dyDescent="0.35">
      <c r="A26" t="s">
        <v>4</v>
      </c>
      <c r="B26" s="3">
        <v>25</v>
      </c>
      <c r="C26" s="5">
        <v>298</v>
      </c>
    </row>
    <row r="27" spans="1:3" ht="15.5" x14ac:dyDescent="0.35">
      <c r="A27" t="s">
        <v>5</v>
      </c>
      <c r="B27" s="3">
        <v>26</v>
      </c>
      <c r="C27" s="5">
        <v>378</v>
      </c>
    </row>
    <row r="28" spans="1:3" ht="15.5" x14ac:dyDescent="0.35">
      <c r="A28" t="s">
        <v>6</v>
      </c>
      <c r="B28" s="3">
        <v>27</v>
      </c>
      <c r="C28" s="5">
        <v>373</v>
      </c>
    </row>
    <row r="29" spans="1:3" ht="15.5" x14ac:dyDescent="0.35">
      <c r="A29" t="s">
        <v>7</v>
      </c>
      <c r="B29" s="3">
        <v>28</v>
      </c>
      <c r="C29" s="5">
        <v>443</v>
      </c>
    </row>
    <row r="30" spans="1:3" ht="15.5" x14ac:dyDescent="0.35">
      <c r="A30" t="s">
        <v>8</v>
      </c>
      <c r="B30" s="3">
        <v>29</v>
      </c>
      <c r="C30" s="5">
        <v>374</v>
      </c>
    </row>
    <row r="31" spans="1:3" ht="15.5" x14ac:dyDescent="0.35">
      <c r="A31" t="s">
        <v>9</v>
      </c>
      <c r="B31" s="3">
        <v>30</v>
      </c>
      <c r="C31" s="5">
        <v>660</v>
      </c>
    </row>
    <row r="32" spans="1:3" ht="15.5" x14ac:dyDescent="0.35">
      <c r="A32" t="s">
        <v>10</v>
      </c>
      <c r="B32" s="3">
        <v>31</v>
      </c>
      <c r="C32" s="5">
        <v>1004</v>
      </c>
    </row>
    <row r="33" spans="1:3" ht="15.5" x14ac:dyDescent="0.35">
      <c r="A33" t="s">
        <v>11</v>
      </c>
      <c r="B33" s="3">
        <v>32</v>
      </c>
      <c r="C33" s="5">
        <v>1153</v>
      </c>
    </row>
    <row r="34" spans="1:3" ht="15.5" x14ac:dyDescent="0.35">
      <c r="A34" t="s">
        <v>12</v>
      </c>
      <c r="B34" s="3">
        <v>33</v>
      </c>
      <c r="C34" s="5">
        <v>1388</v>
      </c>
    </row>
    <row r="35" spans="1:3" ht="15.5" x14ac:dyDescent="0.35">
      <c r="A35" t="s">
        <v>13</v>
      </c>
      <c r="B35" s="3">
        <v>34</v>
      </c>
      <c r="C35" s="5">
        <v>904</v>
      </c>
    </row>
    <row r="36" spans="1:3" ht="15.5" x14ac:dyDescent="0.35">
      <c r="A36" t="s">
        <v>14</v>
      </c>
      <c r="B36" s="3">
        <v>35</v>
      </c>
      <c r="C36" s="5">
        <v>715</v>
      </c>
    </row>
    <row r="37" spans="1:3" ht="15.5" x14ac:dyDescent="0.35">
      <c r="A37" t="s">
        <v>15</v>
      </c>
      <c r="B37" s="3">
        <v>36</v>
      </c>
      <c r="C37" s="5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workbookViewId="0">
      <pane xSplit="2" ySplit="1" topLeftCell="C23" activePane="bottomRight" state="frozen"/>
      <selection pane="topRight" activeCell="D1" sqref="D1"/>
      <selection pane="bottomLeft" activeCell="A2" sqref="A2"/>
      <selection pane="bottomRight" sqref="A1:C37"/>
    </sheetView>
  </sheetViews>
  <sheetFormatPr defaultRowHeight="14.5" x14ac:dyDescent="0.35"/>
  <cols>
    <col min="3" max="3" width="9.1796875" style="5"/>
    <col min="7" max="7" width="10.54296875" style="15" bestFit="1" customWidth="1"/>
    <col min="9" max="9" width="9.1796875" style="15"/>
    <col min="12" max="12" width="9.1796875" style="15"/>
  </cols>
  <sheetData>
    <row r="1" spans="1:29" ht="31" x14ac:dyDescent="0.35">
      <c r="A1" t="s">
        <v>3</v>
      </c>
      <c r="B1" s="2" t="s">
        <v>2</v>
      </c>
      <c r="C1" s="2" t="s">
        <v>1</v>
      </c>
      <c r="D1" s="2" t="s">
        <v>16</v>
      </c>
      <c r="E1" s="2" t="s">
        <v>17</v>
      </c>
      <c r="F1" s="2" t="s">
        <v>18</v>
      </c>
      <c r="G1" s="13" t="s">
        <v>19</v>
      </c>
      <c r="H1" s="2" t="s">
        <v>49</v>
      </c>
      <c r="I1" s="13" t="s">
        <v>20</v>
      </c>
      <c r="J1" s="2" t="s">
        <v>45</v>
      </c>
      <c r="K1" s="2" t="s">
        <v>46</v>
      </c>
      <c r="L1" s="13" t="s">
        <v>47</v>
      </c>
      <c r="M1" s="2" t="s">
        <v>48</v>
      </c>
      <c r="N1" s="2"/>
      <c r="Y1" s="2" t="s">
        <v>1</v>
      </c>
      <c r="Z1" s="13" t="s">
        <v>19</v>
      </c>
      <c r="AA1" s="13" t="s">
        <v>20</v>
      </c>
      <c r="AB1" s="13" t="s">
        <v>47</v>
      </c>
      <c r="AC1" s="2" t="s">
        <v>48</v>
      </c>
    </row>
    <row r="2" spans="1:29" ht="15.5" x14ac:dyDescent="0.35">
      <c r="A2" t="s">
        <v>4</v>
      </c>
      <c r="B2" s="3">
        <v>1</v>
      </c>
      <c r="C2" s="3">
        <v>189</v>
      </c>
      <c r="G2" s="14">
        <v>0.49327382924066271</v>
      </c>
      <c r="H2" s="1">
        <f>C2/G2</f>
        <v>383.15432280472567</v>
      </c>
      <c r="I2" s="15">
        <f>H$59+H$60*B2</f>
        <v>389.611487034042</v>
      </c>
      <c r="J2">
        <f>I2*G2</f>
        <v>192.18515012543071</v>
      </c>
      <c r="K2">
        <f>C2/J2</f>
        <v>0.98342665849389554</v>
      </c>
      <c r="O2" t="s">
        <v>21</v>
      </c>
      <c r="Y2" s="3">
        <v>189</v>
      </c>
      <c r="Z2" s="14">
        <v>0.49327382924066271</v>
      </c>
      <c r="AA2" s="15">
        <v>389.611487034042</v>
      </c>
      <c r="AB2" s="15"/>
    </row>
    <row r="3" spans="1:29" ht="16" thickBot="1" x14ac:dyDescent="0.4">
      <c r="A3" t="s">
        <v>5</v>
      </c>
      <c r="B3" s="3">
        <v>2</v>
      </c>
      <c r="C3" s="3">
        <v>229</v>
      </c>
      <c r="G3" s="14">
        <v>0.59561418288929646</v>
      </c>
      <c r="H3" s="1">
        <f t="shared" ref="H3:H37" si="0">C3/G3</f>
        <v>384.47707690426671</v>
      </c>
      <c r="I3" s="15">
        <f t="shared" ref="I3:I37" si="1">H$59+H$60*B3</f>
        <v>399.10198965239624</v>
      </c>
      <c r="J3">
        <f t="shared" ref="J3:J37" si="2">I3*G3</f>
        <v>237.71080545630443</v>
      </c>
      <c r="K3">
        <f t="shared" ref="K3:K37" si="3">C3/J3</f>
        <v>0.9633554501673437</v>
      </c>
      <c r="L3" s="15">
        <f>AVERAGE(K2:K4)</f>
        <v>0.99008362236070557</v>
      </c>
      <c r="M3">
        <f>K3/L3</f>
        <v>0.97300412653061308</v>
      </c>
      <c r="Y3" s="3">
        <v>229</v>
      </c>
      <c r="Z3" s="14">
        <v>0.59561418288929646</v>
      </c>
      <c r="AA3" s="15">
        <v>399.10198965239624</v>
      </c>
      <c r="AB3" s="15">
        <v>0.99008362236070557</v>
      </c>
      <c r="AC3">
        <v>0.97300412653061308</v>
      </c>
    </row>
    <row r="4" spans="1:29" ht="15.5" x14ac:dyDescent="0.35">
      <c r="A4" t="s">
        <v>6</v>
      </c>
      <c r="B4" s="3">
        <v>3</v>
      </c>
      <c r="C4" s="3">
        <v>249</v>
      </c>
      <c r="G4" s="14">
        <v>0.59543502098867196</v>
      </c>
      <c r="H4" s="1">
        <f t="shared" si="0"/>
        <v>418.18165076443694</v>
      </c>
      <c r="I4" s="15">
        <f t="shared" si="1"/>
        <v>408.59249227075043</v>
      </c>
      <c r="J4">
        <f t="shared" si="2"/>
        <v>243.29027921104807</v>
      </c>
      <c r="K4">
        <f t="shared" si="3"/>
        <v>1.0234687584208775</v>
      </c>
      <c r="L4" s="15">
        <f t="shared" ref="L4:L37" si="4">AVERAGE(K3:K5)</f>
        <v>1.0011473252312175</v>
      </c>
      <c r="M4">
        <f t="shared" ref="M4:M37" si="5">K4/L4</f>
        <v>1.0222958525954258</v>
      </c>
      <c r="O4" s="10" t="s">
        <v>22</v>
      </c>
      <c r="P4" s="10"/>
      <c r="Y4" s="3">
        <v>249</v>
      </c>
      <c r="Z4" s="14">
        <v>0.59543502098867196</v>
      </c>
      <c r="AA4" s="15">
        <v>408.59249227075043</v>
      </c>
      <c r="AB4" s="15">
        <v>1.0011473252312175</v>
      </c>
      <c r="AC4">
        <v>1.0222958525954258</v>
      </c>
    </row>
    <row r="5" spans="1:29" ht="15.5" x14ac:dyDescent="0.35">
      <c r="A5" t="s">
        <v>7</v>
      </c>
      <c r="B5" s="3">
        <v>4</v>
      </c>
      <c r="C5" s="3">
        <v>289</v>
      </c>
      <c r="G5" s="14">
        <v>0.67995104235877324</v>
      </c>
      <c r="H5" s="1">
        <f t="shared" si="0"/>
        <v>425.03060072891304</v>
      </c>
      <c r="I5" s="15">
        <f t="shared" si="1"/>
        <v>418.08299488910467</v>
      </c>
      <c r="J5">
        <f t="shared" si="2"/>
        <v>284.27596816732438</v>
      </c>
      <c r="K5">
        <f t="shared" si="3"/>
        <v>1.0166177671054313</v>
      </c>
      <c r="L5" s="15">
        <f t="shared" si="4"/>
        <v>1.0392471516478923</v>
      </c>
      <c r="M5">
        <f t="shared" si="5"/>
        <v>0.9782252137938714</v>
      </c>
      <c r="O5" s="7" t="s">
        <v>23</v>
      </c>
      <c r="P5" s="7">
        <v>0.99254143705063069</v>
      </c>
      <c r="Y5" s="3">
        <v>289</v>
      </c>
      <c r="Z5" s="14">
        <v>0.67995104235877324</v>
      </c>
      <c r="AA5" s="15">
        <v>418.08299488910467</v>
      </c>
      <c r="AB5" s="15">
        <v>1.0392471516478923</v>
      </c>
      <c r="AC5">
        <v>0.9782252137938714</v>
      </c>
    </row>
    <row r="6" spans="1:29" ht="15.5" x14ac:dyDescent="0.35">
      <c r="A6" t="s">
        <v>8</v>
      </c>
      <c r="B6" s="3">
        <v>5</v>
      </c>
      <c r="C6" s="3">
        <v>260</v>
      </c>
      <c r="G6" s="14">
        <v>0.56426465830208317</v>
      </c>
      <c r="H6" s="1">
        <f t="shared" si="0"/>
        <v>460.7766872771378</v>
      </c>
      <c r="I6" s="15">
        <f t="shared" si="1"/>
        <v>427.57349750745891</v>
      </c>
      <c r="J6">
        <f t="shared" si="2"/>
        <v>241.2646134700729</v>
      </c>
      <c r="K6">
        <f t="shared" si="3"/>
        <v>1.0776549294173681</v>
      </c>
      <c r="L6" s="15">
        <f t="shared" si="4"/>
        <v>1.0316229056513542</v>
      </c>
      <c r="M6">
        <f t="shared" si="5"/>
        <v>1.0446209787644738</v>
      </c>
      <c r="O6" s="7" t="s">
        <v>24</v>
      </c>
      <c r="P6" s="7">
        <v>0.98513850426253113</v>
      </c>
      <c r="Y6" s="3">
        <v>260</v>
      </c>
      <c r="Z6" s="14">
        <v>0.56426465830208317</v>
      </c>
      <c r="AA6" s="15">
        <v>427.57349750745891</v>
      </c>
      <c r="AB6" s="15">
        <v>1.0316229056513542</v>
      </c>
      <c r="AC6">
        <v>1.0446209787644738</v>
      </c>
    </row>
    <row r="7" spans="1:29" ht="15.5" x14ac:dyDescent="0.35">
      <c r="A7" t="s">
        <v>9</v>
      </c>
      <c r="B7" s="3">
        <v>6</v>
      </c>
      <c r="C7" s="3">
        <v>431</v>
      </c>
      <c r="D7">
        <f>AVERAGE(C2:C13)</f>
        <v>447.83333333333331</v>
      </c>
      <c r="G7" s="14">
        <v>0.98553820055535013</v>
      </c>
      <c r="H7" s="1">
        <f t="shared" si="0"/>
        <v>437.3244991996574</v>
      </c>
      <c r="I7" s="15">
        <f t="shared" si="1"/>
        <v>437.0640001258131</v>
      </c>
      <c r="J7">
        <f t="shared" si="2"/>
        <v>430.74326821151715</v>
      </c>
      <c r="K7">
        <f t="shared" si="3"/>
        <v>1.0005960204312625</v>
      </c>
      <c r="L7" s="15">
        <f t="shared" si="4"/>
        <v>1.0285785795249878</v>
      </c>
      <c r="M7">
        <f t="shared" si="5"/>
        <v>0.97279492335272233</v>
      </c>
      <c r="O7" s="7" t="s">
        <v>25</v>
      </c>
      <c r="P7" s="7">
        <v>0.98470140144672325</v>
      </c>
      <c r="Y7" s="3">
        <v>431</v>
      </c>
      <c r="Z7" s="14">
        <v>0.98553820055535013</v>
      </c>
      <c r="AA7" s="15">
        <v>437.0640001258131</v>
      </c>
      <c r="AB7" s="15">
        <v>1.0285785795249878</v>
      </c>
      <c r="AC7">
        <v>0.97279492335272233</v>
      </c>
    </row>
    <row r="8" spans="1:29" ht="15.5" x14ac:dyDescent="0.35">
      <c r="A8" t="s">
        <v>10</v>
      </c>
      <c r="B8" s="3">
        <v>7</v>
      </c>
      <c r="C8" s="3">
        <v>660</v>
      </c>
      <c r="D8">
        <f t="shared" ref="D8:D30" si="6">AVERAGE(C3:C14)</f>
        <v>452.41666666666669</v>
      </c>
      <c r="E8">
        <f>(D7+D8)/2</f>
        <v>450.125</v>
      </c>
      <c r="F8">
        <f>C8/E8</f>
        <v>1.4662593723965565</v>
      </c>
      <c r="G8" s="14">
        <v>1.46700287486801</v>
      </c>
      <c r="H8" s="1">
        <f t="shared" si="0"/>
        <v>449.89686885199995</v>
      </c>
      <c r="I8" s="15">
        <f t="shared" si="1"/>
        <v>446.55450274416734</v>
      </c>
      <c r="J8">
        <f t="shared" si="2"/>
        <v>655.09673931094812</v>
      </c>
      <c r="K8">
        <f t="shared" si="3"/>
        <v>1.0074847887263327</v>
      </c>
      <c r="L8" s="15">
        <f t="shared" si="4"/>
        <v>1.0048406495647901</v>
      </c>
      <c r="M8">
        <f t="shared" si="5"/>
        <v>1.0026314014691662</v>
      </c>
      <c r="O8" s="7" t="s">
        <v>26</v>
      </c>
      <c r="P8" s="7">
        <v>12.46028225054504</v>
      </c>
      <c r="Y8" s="3">
        <v>660</v>
      </c>
      <c r="Z8" s="14">
        <v>1.46700287486801</v>
      </c>
      <c r="AA8" s="15">
        <v>446.55450274416734</v>
      </c>
      <c r="AB8" s="15">
        <v>1.0048406495647901</v>
      </c>
      <c r="AC8">
        <v>1.0026314014691662</v>
      </c>
    </row>
    <row r="9" spans="1:29" ht="16" thickBot="1" x14ac:dyDescent="0.4">
      <c r="A9" t="s">
        <v>11</v>
      </c>
      <c r="B9" s="3">
        <v>8</v>
      </c>
      <c r="C9" s="3">
        <v>777</v>
      </c>
      <c r="D9">
        <f t="shared" si="6"/>
        <v>458</v>
      </c>
      <c r="E9">
        <f t="shared" ref="E9:E31" si="7">(D8+D9)/2</f>
        <v>455.20833333333337</v>
      </c>
      <c r="F9">
        <f t="shared" ref="F9:F31" si="8">C9/E9</f>
        <v>1.7069107551487412</v>
      </c>
      <c r="G9" s="14">
        <v>1.6928751671085895</v>
      </c>
      <c r="H9" s="1">
        <f t="shared" si="0"/>
        <v>458.98245487711102</v>
      </c>
      <c r="I9" s="15">
        <f t="shared" si="1"/>
        <v>456.04500536252158</v>
      </c>
      <c r="J9">
        <f t="shared" si="2"/>
        <v>772.02726466211629</v>
      </c>
      <c r="K9">
        <f t="shared" si="3"/>
        <v>1.0064411395367754</v>
      </c>
      <c r="L9" s="15">
        <f t="shared" si="4"/>
        <v>1.0005336353413179</v>
      </c>
      <c r="M9">
        <f t="shared" si="5"/>
        <v>1.005904353423803</v>
      </c>
      <c r="O9" s="8" t="s">
        <v>27</v>
      </c>
      <c r="P9" s="8">
        <v>36</v>
      </c>
      <c r="Y9" s="3">
        <v>777</v>
      </c>
      <c r="Z9" s="14">
        <v>1.6928751671085895</v>
      </c>
      <c r="AA9" s="15">
        <v>456.04500536252158</v>
      </c>
      <c r="AB9" s="15">
        <v>1.0005336353413179</v>
      </c>
      <c r="AC9">
        <v>1.005904353423803</v>
      </c>
    </row>
    <row r="10" spans="1:29" ht="15.5" x14ac:dyDescent="0.35">
      <c r="A10" t="s">
        <v>12</v>
      </c>
      <c r="B10" s="3">
        <v>9</v>
      </c>
      <c r="C10" s="3">
        <v>915</v>
      </c>
      <c r="D10">
        <f t="shared" si="6"/>
        <v>463.83333333333331</v>
      </c>
      <c r="E10">
        <f t="shared" si="7"/>
        <v>460.91666666666663</v>
      </c>
      <c r="F10">
        <f t="shared" si="8"/>
        <v>1.9851744711625385</v>
      </c>
      <c r="G10" s="14">
        <v>1.9900052908936794</v>
      </c>
      <c r="H10" s="1">
        <f t="shared" si="0"/>
        <v>459.79777249189533</v>
      </c>
      <c r="I10" s="15">
        <f t="shared" si="1"/>
        <v>465.53550798087582</v>
      </c>
      <c r="J10">
        <f t="shared" si="2"/>
        <v>926.41812398081959</v>
      </c>
      <c r="K10">
        <f t="shared" si="3"/>
        <v>0.98767497776084534</v>
      </c>
      <c r="L10" s="15">
        <f t="shared" si="4"/>
        <v>0.99376233080601661</v>
      </c>
      <c r="M10">
        <f t="shared" si="5"/>
        <v>0.99387443772372219</v>
      </c>
      <c r="Y10" s="3">
        <v>915</v>
      </c>
      <c r="Z10" s="14">
        <v>1.9900052908936794</v>
      </c>
      <c r="AA10" s="15">
        <v>465.53550798087582</v>
      </c>
      <c r="AB10" s="15">
        <v>0.99376233080601661</v>
      </c>
      <c r="AC10">
        <v>0.99387443772372219</v>
      </c>
    </row>
    <row r="11" spans="1:29" ht="16" thickBot="1" x14ac:dyDescent="0.4">
      <c r="A11" t="s">
        <v>13</v>
      </c>
      <c r="B11" s="3">
        <v>10</v>
      </c>
      <c r="C11" s="3">
        <v>613</v>
      </c>
      <c r="D11">
        <f t="shared" si="6"/>
        <v>470.58333333333331</v>
      </c>
      <c r="E11">
        <f t="shared" si="7"/>
        <v>467.20833333333331</v>
      </c>
      <c r="F11">
        <f t="shared" si="8"/>
        <v>1.3120485151163828</v>
      </c>
      <c r="G11" s="14">
        <v>1.3072262199483542</v>
      </c>
      <c r="H11" s="1">
        <f t="shared" si="0"/>
        <v>468.93184258820816</v>
      </c>
      <c r="I11" s="15">
        <f t="shared" si="1"/>
        <v>475.02601059923006</v>
      </c>
      <c r="J11">
        <f t="shared" si="2"/>
        <v>620.96645621277833</v>
      </c>
      <c r="K11">
        <f t="shared" si="3"/>
        <v>0.98717087512042911</v>
      </c>
      <c r="L11" s="15">
        <f t="shared" si="4"/>
        <v>0.9826195880789218</v>
      </c>
      <c r="M11">
        <f t="shared" si="5"/>
        <v>1.0046317894500814</v>
      </c>
      <c r="O11" t="s">
        <v>28</v>
      </c>
      <c r="Y11" s="3">
        <v>613</v>
      </c>
      <c r="Z11" s="14">
        <v>1.3072262199483542</v>
      </c>
      <c r="AA11" s="15">
        <v>475.02601059923006</v>
      </c>
      <c r="AB11" s="15">
        <v>0.9826195880789218</v>
      </c>
      <c r="AC11">
        <v>1.0046317894500814</v>
      </c>
    </row>
    <row r="12" spans="1:29" ht="15.5" x14ac:dyDescent="0.35">
      <c r="A12" t="s">
        <v>14</v>
      </c>
      <c r="B12" s="3">
        <v>11</v>
      </c>
      <c r="C12" s="3">
        <v>485</v>
      </c>
      <c r="D12">
        <f t="shared" si="6"/>
        <v>475</v>
      </c>
      <c r="E12">
        <f t="shared" si="7"/>
        <v>472.79166666666663</v>
      </c>
      <c r="F12">
        <f t="shared" si="8"/>
        <v>1.0258218031197675</v>
      </c>
      <c r="G12" s="14">
        <v>1.028761142882048</v>
      </c>
      <c r="H12" s="1">
        <f t="shared" si="0"/>
        <v>471.4408231256528</v>
      </c>
      <c r="I12" s="15">
        <f t="shared" si="1"/>
        <v>484.51651321758425</v>
      </c>
      <c r="J12">
        <f t="shared" si="2"/>
        <v>498.45176188294687</v>
      </c>
      <c r="K12">
        <f t="shared" si="3"/>
        <v>0.97301291135549084</v>
      </c>
      <c r="L12" s="15">
        <f t="shared" si="4"/>
        <v>0.9648789534108807</v>
      </c>
      <c r="M12">
        <f t="shared" si="5"/>
        <v>1.008430029399912</v>
      </c>
      <c r="O12" s="9"/>
      <c r="P12" s="9" t="s">
        <v>33</v>
      </c>
      <c r="Q12" s="9" t="s">
        <v>34</v>
      </c>
      <c r="R12" s="9" t="s">
        <v>35</v>
      </c>
      <c r="S12" s="9" t="s">
        <v>0</v>
      </c>
      <c r="T12" s="9" t="s">
        <v>36</v>
      </c>
      <c r="Y12" s="3">
        <v>485</v>
      </c>
      <c r="Z12" s="14">
        <v>1.028761142882048</v>
      </c>
      <c r="AA12" s="15">
        <v>484.51651321758425</v>
      </c>
      <c r="AB12" s="15">
        <v>0.9648789534108807</v>
      </c>
      <c r="AC12">
        <v>1.008430029399912</v>
      </c>
    </row>
    <row r="13" spans="1:29" ht="15.5" x14ac:dyDescent="0.35">
      <c r="A13" t="s">
        <v>15</v>
      </c>
      <c r="B13" s="3">
        <v>12</v>
      </c>
      <c r="C13" s="3">
        <v>277</v>
      </c>
      <c r="D13">
        <f t="shared" si="6"/>
        <v>485.41666666666669</v>
      </c>
      <c r="E13">
        <f t="shared" si="7"/>
        <v>480.20833333333337</v>
      </c>
      <c r="F13">
        <f t="shared" si="8"/>
        <v>0.5768329718004338</v>
      </c>
      <c r="G13" s="14">
        <v>0.60005236996448486</v>
      </c>
      <c r="H13" s="1">
        <f t="shared" si="0"/>
        <v>461.62637440527851</v>
      </c>
      <c r="I13" s="15">
        <f t="shared" si="1"/>
        <v>494.00701583593849</v>
      </c>
      <c r="J13">
        <f t="shared" si="2"/>
        <v>296.4300806314377</v>
      </c>
      <c r="K13">
        <f t="shared" si="3"/>
        <v>0.93445307375672226</v>
      </c>
      <c r="L13" s="15">
        <f t="shared" si="4"/>
        <v>0.9633007742317945</v>
      </c>
      <c r="M13">
        <f t="shared" si="5"/>
        <v>0.9700532780137362</v>
      </c>
      <c r="O13" s="7" t="s">
        <v>29</v>
      </c>
      <c r="P13" s="7">
        <v>1</v>
      </c>
      <c r="Q13" s="7">
        <v>349920.55120182026</v>
      </c>
      <c r="R13" s="7">
        <v>349920.55120182026</v>
      </c>
      <c r="S13" s="7">
        <v>2253.7912560496334</v>
      </c>
      <c r="T13" s="7">
        <v>1.1511717517040298E-32</v>
      </c>
      <c r="Y13" s="3">
        <v>277</v>
      </c>
      <c r="Z13" s="14">
        <v>0.60005236996448486</v>
      </c>
      <c r="AA13" s="15">
        <v>494.00701583593849</v>
      </c>
      <c r="AB13" s="15">
        <v>0.9633007742317945</v>
      </c>
      <c r="AC13">
        <v>0.9700532780137362</v>
      </c>
    </row>
    <row r="14" spans="1:29" ht="15.5" x14ac:dyDescent="0.35">
      <c r="A14" t="s">
        <v>4</v>
      </c>
      <c r="B14" s="3">
        <v>13</v>
      </c>
      <c r="C14" s="3">
        <v>244</v>
      </c>
      <c r="D14">
        <f t="shared" si="6"/>
        <v>499.66666666666669</v>
      </c>
      <c r="E14">
        <f t="shared" si="7"/>
        <v>492.54166666666669</v>
      </c>
      <c r="F14">
        <f t="shared" si="8"/>
        <v>0.49538956095085018</v>
      </c>
      <c r="G14" s="14">
        <v>0.49327382924066271</v>
      </c>
      <c r="H14" s="1">
        <f t="shared" si="0"/>
        <v>494.65425801245004</v>
      </c>
      <c r="I14" s="15">
        <f t="shared" si="1"/>
        <v>503.49751845429273</v>
      </c>
      <c r="J14">
        <f t="shared" si="2"/>
        <v>248.36214894112021</v>
      </c>
      <c r="K14">
        <f t="shared" si="3"/>
        <v>0.98243633758317028</v>
      </c>
      <c r="L14" s="15">
        <f t="shared" si="4"/>
        <v>0.96188555954831367</v>
      </c>
      <c r="M14">
        <f t="shared" si="5"/>
        <v>1.0213650967423888</v>
      </c>
      <c r="O14" s="7" t="s">
        <v>30</v>
      </c>
      <c r="P14" s="7">
        <v>34</v>
      </c>
      <c r="Q14" s="7">
        <v>5278.7935479504249</v>
      </c>
      <c r="R14" s="7">
        <v>155.25863376324779</v>
      </c>
      <c r="S14" s="7"/>
      <c r="T14" s="7"/>
      <c r="Y14" s="3">
        <v>244</v>
      </c>
      <c r="Z14" s="14">
        <v>0.49327382924066271</v>
      </c>
      <c r="AA14" s="15">
        <v>503.49751845429273</v>
      </c>
      <c r="AB14" s="15">
        <v>0.96188555954831367</v>
      </c>
      <c r="AC14">
        <v>1.0213650967423888</v>
      </c>
    </row>
    <row r="15" spans="1:29" ht="16" thickBot="1" x14ac:dyDescent="0.4">
      <c r="A15" t="s">
        <v>5</v>
      </c>
      <c r="B15" s="3">
        <v>14</v>
      </c>
      <c r="C15" s="3">
        <v>296</v>
      </c>
      <c r="D15">
        <f t="shared" si="6"/>
        <v>514.91666666666663</v>
      </c>
      <c r="E15">
        <f t="shared" si="7"/>
        <v>507.29166666666663</v>
      </c>
      <c r="F15">
        <f t="shared" si="8"/>
        <v>0.58349075975359344</v>
      </c>
      <c r="G15" s="14">
        <v>0.59561418288929646</v>
      </c>
      <c r="H15" s="1">
        <f t="shared" si="0"/>
        <v>496.96600333477267</v>
      </c>
      <c r="I15" s="15">
        <f t="shared" si="1"/>
        <v>512.98802107264692</v>
      </c>
      <c r="J15">
        <f t="shared" si="2"/>
        <v>305.5429410031818</v>
      </c>
      <c r="K15">
        <f t="shared" si="3"/>
        <v>0.96876726730504825</v>
      </c>
      <c r="L15" s="15">
        <f t="shared" si="4"/>
        <v>0.99219691386929998</v>
      </c>
      <c r="M15">
        <f t="shared" si="5"/>
        <v>0.97638609207835325</v>
      </c>
      <c r="O15" s="8" t="s">
        <v>31</v>
      </c>
      <c r="P15" s="8">
        <v>35</v>
      </c>
      <c r="Q15" s="8">
        <v>355199.34474977071</v>
      </c>
      <c r="R15" s="8"/>
      <c r="S15" s="8"/>
      <c r="T15" s="8"/>
      <c r="Y15" s="3">
        <v>296</v>
      </c>
      <c r="Z15" s="14">
        <v>0.59561418288929646</v>
      </c>
      <c r="AA15" s="15">
        <v>512.98802107264692</v>
      </c>
      <c r="AB15" s="15">
        <v>0.99219691386929998</v>
      </c>
      <c r="AC15">
        <v>0.97638609207835325</v>
      </c>
    </row>
    <row r="16" spans="1:29" ht="16" thickBot="1" x14ac:dyDescent="0.4">
      <c r="A16" t="s">
        <v>6</v>
      </c>
      <c r="B16" s="3">
        <v>15</v>
      </c>
      <c r="C16" s="3">
        <v>319</v>
      </c>
      <c r="D16">
        <f t="shared" si="6"/>
        <v>534.66666666666663</v>
      </c>
      <c r="E16">
        <f t="shared" si="7"/>
        <v>524.79166666666663</v>
      </c>
      <c r="F16">
        <f t="shared" si="8"/>
        <v>0.60786026200873366</v>
      </c>
      <c r="G16" s="14">
        <v>0.59543502098867196</v>
      </c>
      <c r="H16" s="1">
        <f t="shared" si="0"/>
        <v>535.74275740504174</v>
      </c>
      <c r="I16" s="15">
        <f t="shared" si="1"/>
        <v>522.4785236910011</v>
      </c>
      <c r="J16">
        <f t="shared" si="2"/>
        <v>311.10201072008158</v>
      </c>
      <c r="K16">
        <f t="shared" si="3"/>
        <v>1.0253871367196812</v>
      </c>
      <c r="L16" s="15">
        <f t="shared" si="4"/>
        <v>1.0056883776467749</v>
      </c>
      <c r="M16">
        <f t="shared" si="5"/>
        <v>1.0195873388921921</v>
      </c>
      <c r="Y16" s="3">
        <v>319</v>
      </c>
      <c r="Z16" s="14">
        <v>0.59543502098867196</v>
      </c>
      <c r="AA16" s="15">
        <v>522.4785236910011</v>
      </c>
      <c r="AB16" s="15">
        <v>1.0056883776467749</v>
      </c>
      <c r="AC16">
        <v>1.0195873388921921</v>
      </c>
    </row>
    <row r="17" spans="1:29" ht="15.5" x14ac:dyDescent="0.35">
      <c r="A17" t="s">
        <v>7</v>
      </c>
      <c r="B17" s="3">
        <v>16</v>
      </c>
      <c r="C17" s="3">
        <v>370</v>
      </c>
      <c r="D17">
        <f t="shared" si="6"/>
        <v>546.83333333333337</v>
      </c>
      <c r="E17">
        <f t="shared" si="7"/>
        <v>540.75</v>
      </c>
      <c r="F17">
        <f t="shared" si="8"/>
        <v>0.68423485899214054</v>
      </c>
      <c r="G17" s="14">
        <v>0.67995104235877324</v>
      </c>
      <c r="H17" s="1">
        <f t="shared" si="0"/>
        <v>544.15682446262224</v>
      </c>
      <c r="I17" s="15">
        <f t="shared" si="1"/>
        <v>531.9690263093554</v>
      </c>
      <c r="J17">
        <f t="shared" si="2"/>
        <v>361.7128939416279</v>
      </c>
      <c r="K17">
        <f t="shared" si="3"/>
        <v>1.0229107289155952</v>
      </c>
      <c r="L17" s="15">
        <f t="shared" si="4"/>
        <v>1.0242529997184671</v>
      </c>
      <c r="M17">
        <f t="shared" si="5"/>
        <v>0.99868951245127835</v>
      </c>
      <c r="O17" s="9"/>
      <c r="P17" s="9" t="s">
        <v>37</v>
      </c>
      <c r="Q17" s="9" t="s">
        <v>26</v>
      </c>
      <c r="R17" s="9" t="s">
        <v>38</v>
      </c>
      <c r="S17" s="9" t="s">
        <v>39</v>
      </c>
      <c r="T17" s="9" t="s">
        <v>40</v>
      </c>
      <c r="U17" s="9" t="s">
        <v>41</v>
      </c>
      <c r="V17" s="9" t="s">
        <v>42</v>
      </c>
      <c r="W17" s="9" t="s">
        <v>43</v>
      </c>
      <c r="Y17" s="3">
        <v>370</v>
      </c>
      <c r="Z17" s="14">
        <v>0.67995104235877324</v>
      </c>
      <c r="AA17" s="15">
        <v>531.9690263093554</v>
      </c>
      <c r="AB17" s="15">
        <v>1.0242529997184671</v>
      </c>
      <c r="AC17">
        <v>0.99868951245127835</v>
      </c>
    </row>
    <row r="18" spans="1:29" ht="15.5" x14ac:dyDescent="0.35">
      <c r="A18" t="s">
        <v>8</v>
      </c>
      <c r="B18" s="3">
        <v>17</v>
      </c>
      <c r="C18" s="4">
        <v>313</v>
      </c>
      <c r="D18">
        <f t="shared" si="6"/>
        <v>557</v>
      </c>
      <c r="E18">
        <f t="shared" si="7"/>
        <v>551.91666666666674</v>
      </c>
      <c r="F18">
        <f t="shared" si="8"/>
        <v>0.56711460063415364</v>
      </c>
      <c r="G18" s="14">
        <v>0.56426465830208317</v>
      </c>
      <c r="H18" s="1">
        <f t="shared" si="0"/>
        <v>554.70424276055439</v>
      </c>
      <c r="I18" s="15">
        <f t="shared" si="1"/>
        <v>541.4595289277097</v>
      </c>
      <c r="J18">
        <f t="shared" si="2"/>
        <v>305.52647607480105</v>
      </c>
      <c r="K18">
        <f t="shared" si="3"/>
        <v>1.0244611335201248</v>
      </c>
      <c r="L18" s="15">
        <f t="shared" si="4"/>
        <v>1.0237821012277433</v>
      </c>
      <c r="M18">
        <f t="shared" si="5"/>
        <v>1.0006632586090021</v>
      </c>
      <c r="O18" s="7" t="s">
        <v>32</v>
      </c>
      <c r="P18" s="7">
        <v>380.12098441568776</v>
      </c>
      <c r="Q18" s="7">
        <v>4.2414957425973645</v>
      </c>
      <c r="R18" s="7">
        <v>89.619560523928072</v>
      </c>
      <c r="S18" s="7">
        <v>5.703374866596287E-42</v>
      </c>
      <c r="T18" s="7">
        <v>371.50122803018422</v>
      </c>
      <c r="U18" s="7">
        <v>388.74074080119129</v>
      </c>
      <c r="V18" s="7">
        <v>371.50122803018422</v>
      </c>
      <c r="W18" s="7">
        <v>388.74074080119129</v>
      </c>
      <c r="Y18" s="4">
        <v>313</v>
      </c>
      <c r="Z18" s="14">
        <v>0.56426465830208317</v>
      </c>
      <c r="AA18" s="15">
        <v>541.4595289277097</v>
      </c>
      <c r="AB18" s="15">
        <v>1.0237821012277433</v>
      </c>
      <c r="AC18">
        <v>1.0006632586090021</v>
      </c>
    </row>
    <row r="19" spans="1:29" ht="16" thickBot="1" x14ac:dyDescent="0.4">
      <c r="A19" t="s">
        <v>9</v>
      </c>
      <c r="B19" s="3">
        <v>18</v>
      </c>
      <c r="C19" s="4">
        <v>556</v>
      </c>
      <c r="D19">
        <f t="shared" si="6"/>
        <v>564.83333333333337</v>
      </c>
      <c r="E19">
        <f t="shared" si="7"/>
        <v>560.91666666666674</v>
      </c>
      <c r="F19">
        <f t="shared" si="8"/>
        <v>0.99123458624275729</v>
      </c>
      <c r="G19" s="14">
        <v>0.98553820055535013</v>
      </c>
      <c r="H19" s="1">
        <f t="shared" si="0"/>
        <v>564.15875070767868</v>
      </c>
      <c r="I19" s="15">
        <f t="shared" si="1"/>
        <v>550.95003154606388</v>
      </c>
      <c r="J19">
        <f t="shared" si="2"/>
        <v>542.9823026858212</v>
      </c>
      <c r="K19">
        <f t="shared" si="3"/>
        <v>1.0239744412475098</v>
      </c>
      <c r="L19" s="15">
        <f t="shared" si="4"/>
        <v>1.0197260195680302</v>
      </c>
      <c r="M19">
        <f t="shared" si="5"/>
        <v>1.004166238379677</v>
      </c>
      <c r="O19" s="8" t="s">
        <v>44</v>
      </c>
      <c r="P19" s="8">
        <v>9.4905026183542276</v>
      </c>
      <c r="Q19" s="8">
        <v>0.19990901003774764</v>
      </c>
      <c r="R19" s="8">
        <v>47.474111429805951</v>
      </c>
      <c r="S19" s="8">
        <v>1.151171751704046E-32</v>
      </c>
      <c r="T19" s="8">
        <v>9.0842386326364544</v>
      </c>
      <c r="U19" s="8">
        <v>9.8967666040720008</v>
      </c>
      <c r="V19" s="8">
        <v>9.0842386326364544</v>
      </c>
      <c r="W19" s="8">
        <v>9.8967666040720008</v>
      </c>
      <c r="Y19" s="4">
        <v>556</v>
      </c>
      <c r="Z19" s="14">
        <v>0.98553820055535013</v>
      </c>
      <c r="AA19" s="15">
        <v>550.95003154606388</v>
      </c>
      <c r="AB19" s="15">
        <v>1.0197260195680302</v>
      </c>
      <c r="AC19">
        <v>1.004166238379677</v>
      </c>
    </row>
    <row r="20" spans="1:29" ht="15.5" x14ac:dyDescent="0.35">
      <c r="A20" t="s">
        <v>10</v>
      </c>
      <c r="B20" s="3">
        <v>19</v>
      </c>
      <c r="C20" s="3">
        <v>831</v>
      </c>
      <c r="D20">
        <f t="shared" si="6"/>
        <v>569.33333333333337</v>
      </c>
      <c r="E20">
        <f t="shared" si="7"/>
        <v>567.08333333333337</v>
      </c>
      <c r="F20">
        <f t="shared" si="8"/>
        <v>1.4653930933137398</v>
      </c>
      <c r="G20" s="14">
        <v>1.46700287486801</v>
      </c>
      <c r="H20" s="1">
        <f t="shared" si="0"/>
        <v>566.46105760001819</v>
      </c>
      <c r="I20" s="15">
        <f t="shared" si="1"/>
        <v>560.44053416441807</v>
      </c>
      <c r="J20">
        <f t="shared" si="2"/>
        <v>822.16787481176448</v>
      </c>
      <c r="K20">
        <f t="shared" si="3"/>
        <v>1.010742483936456</v>
      </c>
      <c r="L20" s="15">
        <f t="shared" si="4"/>
        <v>1.0099063366269634</v>
      </c>
      <c r="M20">
        <f t="shared" si="5"/>
        <v>1.0008279454036157</v>
      </c>
      <c r="Y20" s="3">
        <v>831</v>
      </c>
      <c r="Z20" s="14">
        <v>1.46700287486801</v>
      </c>
      <c r="AA20" s="15">
        <v>560.44053416441807</v>
      </c>
      <c r="AB20" s="15">
        <v>1.0099063366269634</v>
      </c>
      <c r="AC20">
        <v>1.0008279454036157</v>
      </c>
    </row>
    <row r="21" spans="1:29" ht="15.5" x14ac:dyDescent="0.35">
      <c r="A21" t="s">
        <v>11</v>
      </c>
      <c r="B21" s="3">
        <v>20</v>
      </c>
      <c r="C21" s="3">
        <v>960</v>
      </c>
      <c r="D21">
        <f t="shared" si="6"/>
        <v>576.16666666666663</v>
      </c>
      <c r="E21">
        <f t="shared" si="7"/>
        <v>572.75</v>
      </c>
      <c r="F21">
        <f t="shared" si="8"/>
        <v>1.6761239633347882</v>
      </c>
      <c r="G21" s="14">
        <v>1.6928751671085895</v>
      </c>
      <c r="H21" s="1">
        <f t="shared" si="0"/>
        <v>567.0825697323379</v>
      </c>
      <c r="I21" s="15">
        <f t="shared" si="1"/>
        <v>569.93103678277225</v>
      </c>
      <c r="J21">
        <f t="shared" si="2"/>
        <v>964.82209913400732</v>
      </c>
      <c r="K21">
        <f t="shared" si="3"/>
        <v>0.99500208469692442</v>
      </c>
      <c r="L21" s="15">
        <f t="shared" si="4"/>
        <v>1.0016107562715126</v>
      </c>
      <c r="M21">
        <f t="shared" si="5"/>
        <v>0.99340195626573646</v>
      </c>
      <c r="Y21" s="3">
        <v>960</v>
      </c>
      <c r="Z21" s="14">
        <v>1.6928751671085895</v>
      </c>
      <c r="AA21" s="15">
        <v>569.93103678277225</v>
      </c>
      <c r="AB21" s="15">
        <v>1.0016107562715126</v>
      </c>
      <c r="AC21">
        <v>0.99340195626573646</v>
      </c>
    </row>
    <row r="22" spans="1:29" ht="15.5" x14ac:dyDescent="0.35">
      <c r="A22" t="s">
        <v>12</v>
      </c>
      <c r="B22" s="3">
        <v>21</v>
      </c>
      <c r="C22" s="5">
        <v>1152</v>
      </c>
      <c r="D22">
        <f t="shared" si="6"/>
        <v>580.66666666666663</v>
      </c>
      <c r="E22">
        <f t="shared" si="7"/>
        <v>578.41666666666663</v>
      </c>
      <c r="F22">
        <f t="shared" si="8"/>
        <v>1.9916438553522549</v>
      </c>
      <c r="G22" s="14">
        <v>1.9900052908936794</v>
      </c>
      <c r="H22" s="1">
        <f t="shared" si="0"/>
        <v>578.89293323569768</v>
      </c>
      <c r="I22" s="15">
        <f t="shared" si="1"/>
        <v>579.42153940112655</v>
      </c>
      <c r="J22">
        <f t="shared" si="2"/>
        <v>1153.0519290660025</v>
      </c>
      <c r="K22">
        <f t="shared" si="3"/>
        <v>0.99908770018115789</v>
      </c>
      <c r="L22" s="15">
        <f t="shared" si="4"/>
        <v>0.99333577332063161</v>
      </c>
      <c r="M22">
        <f t="shared" si="5"/>
        <v>1.0057905161728931</v>
      </c>
      <c r="Y22" s="5">
        <v>1152</v>
      </c>
      <c r="Z22" s="14">
        <v>1.9900052908936794</v>
      </c>
      <c r="AA22" s="15">
        <v>579.42153940112655</v>
      </c>
      <c r="AB22" s="15">
        <v>0.99333577332063161</v>
      </c>
      <c r="AC22">
        <v>1.0057905161728931</v>
      </c>
    </row>
    <row r="23" spans="1:29" ht="15.5" x14ac:dyDescent="0.35">
      <c r="A23" t="s">
        <v>13</v>
      </c>
      <c r="B23" s="3">
        <v>22</v>
      </c>
      <c r="C23" s="5">
        <v>759</v>
      </c>
      <c r="D23">
        <f t="shared" si="6"/>
        <v>586.75</v>
      </c>
      <c r="E23">
        <f t="shared" si="7"/>
        <v>583.70833333333326</v>
      </c>
      <c r="F23">
        <f t="shared" si="8"/>
        <v>1.3003069455350134</v>
      </c>
      <c r="G23" s="14">
        <v>1.3072262199483542</v>
      </c>
      <c r="H23" s="1">
        <f t="shared" si="0"/>
        <v>580.61870884902123</v>
      </c>
      <c r="I23" s="15">
        <f t="shared" si="1"/>
        <v>588.91204201948074</v>
      </c>
      <c r="J23">
        <f t="shared" si="2"/>
        <v>769.84126257119215</v>
      </c>
      <c r="K23">
        <f t="shared" si="3"/>
        <v>0.98591753508381275</v>
      </c>
      <c r="L23" s="15">
        <f t="shared" si="4"/>
        <v>0.99033794833752242</v>
      </c>
      <c r="M23">
        <f t="shared" si="5"/>
        <v>0.99553645979018557</v>
      </c>
      <c r="Y23" s="5">
        <v>759</v>
      </c>
      <c r="Z23" s="14">
        <v>1.3072262199483542</v>
      </c>
      <c r="AA23" s="15">
        <v>588.91204201948074</v>
      </c>
      <c r="AB23" s="15">
        <v>0.99033794833752242</v>
      </c>
      <c r="AC23">
        <v>0.99553645979018557</v>
      </c>
    </row>
    <row r="24" spans="1:29" ht="15.5" x14ac:dyDescent="0.35">
      <c r="A24" t="s">
        <v>14</v>
      </c>
      <c r="B24" s="3">
        <v>23</v>
      </c>
      <c r="C24" s="5">
        <v>607</v>
      </c>
      <c r="D24">
        <f t="shared" si="6"/>
        <v>591.83333333333337</v>
      </c>
      <c r="E24">
        <f t="shared" si="7"/>
        <v>589.29166666666674</v>
      </c>
      <c r="F24">
        <f t="shared" si="8"/>
        <v>1.0300502015131159</v>
      </c>
      <c r="G24" s="14">
        <v>1.028761142882048</v>
      </c>
      <c r="H24" s="1">
        <f t="shared" si="0"/>
        <v>590.03006110777574</v>
      </c>
      <c r="I24" s="15">
        <f t="shared" si="1"/>
        <v>598.40254463783504</v>
      </c>
      <c r="J24">
        <f t="shared" si="2"/>
        <v>615.61328572514492</v>
      </c>
      <c r="K24">
        <f t="shared" si="3"/>
        <v>0.98600860974759641</v>
      </c>
      <c r="L24" s="15">
        <f t="shared" si="4"/>
        <v>0.9963373048558285</v>
      </c>
      <c r="M24">
        <f t="shared" si="5"/>
        <v>0.9896333349580575</v>
      </c>
      <c r="Y24" s="5">
        <v>607</v>
      </c>
      <c r="Z24" s="14">
        <v>1.028761142882048</v>
      </c>
      <c r="AA24" s="15">
        <v>598.40254463783504</v>
      </c>
      <c r="AB24" s="15">
        <v>0.9963373048558285</v>
      </c>
      <c r="AC24">
        <v>0.9896333349580575</v>
      </c>
    </row>
    <row r="25" spans="1:29" ht="15.5" x14ac:dyDescent="0.35">
      <c r="A25" t="s">
        <v>15</v>
      </c>
      <c r="B25" s="3">
        <v>24</v>
      </c>
      <c r="C25" s="5">
        <v>371</v>
      </c>
      <c r="D25">
        <f t="shared" si="6"/>
        <v>600.5</v>
      </c>
      <c r="E25">
        <f t="shared" si="7"/>
        <v>596.16666666666674</v>
      </c>
      <c r="F25">
        <f t="shared" si="8"/>
        <v>0.62230919765166337</v>
      </c>
      <c r="G25" s="14">
        <v>0.60005236996448486</v>
      </c>
      <c r="H25" s="1">
        <f t="shared" si="0"/>
        <v>618.27936788577017</v>
      </c>
      <c r="I25" s="15">
        <f t="shared" si="1"/>
        <v>607.89304725618922</v>
      </c>
      <c r="J25">
        <f t="shared" si="2"/>
        <v>364.76766369100892</v>
      </c>
      <c r="K25">
        <f t="shared" si="3"/>
        <v>1.0170857697360762</v>
      </c>
      <c r="L25" s="15">
        <f t="shared" si="4"/>
        <v>0.99387403545407216</v>
      </c>
      <c r="M25">
        <f t="shared" si="5"/>
        <v>1.0233548049893459</v>
      </c>
      <c r="Y25" s="5">
        <v>371</v>
      </c>
      <c r="Z25" s="14">
        <v>0.60005236996448486</v>
      </c>
      <c r="AA25" s="15">
        <v>607.89304725618922</v>
      </c>
      <c r="AB25" s="15">
        <v>0.99387403545407216</v>
      </c>
      <c r="AC25">
        <v>1.0233548049893459</v>
      </c>
    </row>
    <row r="26" spans="1:29" ht="15.5" x14ac:dyDescent="0.35">
      <c r="A26" t="s">
        <v>4</v>
      </c>
      <c r="B26" s="3">
        <v>25</v>
      </c>
      <c r="C26" s="5">
        <v>298</v>
      </c>
      <c r="D26">
        <f t="shared" si="6"/>
        <v>614.91666666666663</v>
      </c>
      <c r="E26">
        <f t="shared" si="7"/>
        <v>607.70833333333326</v>
      </c>
      <c r="F26">
        <f t="shared" si="8"/>
        <v>0.49036681522111764</v>
      </c>
      <c r="G26" s="14">
        <v>0.49327382924066271</v>
      </c>
      <c r="H26" s="1">
        <f t="shared" si="0"/>
        <v>604.12692167094315</v>
      </c>
      <c r="I26" s="15">
        <f t="shared" si="1"/>
        <v>617.38354987454341</v>
      </c>
      <c r="J26">
        <f t="shared" si="2"/>
        <v>304.53914775680971</v>
      </c>
      <c r="K26">
        <f t="shared" si="3"/>
        <v>0.97852772687854384</v>
      </c>
      <c r="L26" s="15">
        <f t="shared" si="4"/>
        <v>1.0026667664771469</v>
      </c>
      <c r="M26">
        <f t="shared" si="5"/>
        <v>0.97592516237132776</v>
      </c>
      <c r="Y26" s="5">
        <v>298</v>
      </c>
      <c r="Z26" s="14">
        <v>0.49327382924066271</v>
      </c>
      <c r="AA26" s="15">
        <v>617.38354987454341</v>
      </c>
      <c r="AB26" s="15">
        <v>1.0026667664771469</v>
      </c>
      <c r="AC26">
        <v>0.97592516237132776</v>
      </c>
    </row>
    <row r="27" spans="1:29" ht="15.5" x14ac:dyDescent="0.35">
      <c r="A27" t="s">
        <v>5</v>
      </c>
      <c r="B27" s="3">
        <v>26</v>
      </c>
      <c r="C27" s="5">
        <v>378</v>
      </c>
      <c r="D27">
        <f t="shared" si="6"/>
        <v>631</v>
      </c>
      <c r="E27">
        <f t="shared" si="7"/>
        <v>622.95833333333326</v>
      </c>
      <c r="F27">
        <f t="shared" si="8"/>
        <v>0.60678215503979671</v>
      </c>
      <c r="G27" s="14">
        <v>0.59561418288929646</v>
      </c>
      <c r="H27" s="1">
        <f t="shared" si="0"/>
        <v>634.63901777210833</v>
      </c>
      <c r="I27" s="15">
        <f t="shared" si="1"/>
        <v>626.8740524928977</v>
      </c>
      <c r="J27">
        <f t="shared" si="2"/>
        <v>373.37507655005919</v>
      </c>
      <c r="K27">
        <f t="shared" si="3"/>
        <v>1.0123868028168204</v>
      </c>
      <c r="L27" s="15">
        <f t="shared" si="4"/>
        <v>0.99176914537583694</v>
      </c>
      <c r="M27">
        <f t="shared" si="5"/>
        <v>1.020788766757984</v>
      </c>
      <c r="Y27" s="5">
        <v>378</v>
      </c>
      <c r="Z27" s="14">
        <v>0.59561418288929646</v>
      </c>
      <c r="AA27" s="15">
        <v>626.8740524928977</v>
      </c>
      <c r="AB27" s="15">
        <v>0.99176914537583694</v>
      </c>
      <c r="AC27">
        <v>1.020788766757984</v>
      </c>
    </row>
    <row r="28" spans="1:29" ht="15.5" x14ac:dyDescent="0.35">
      <c r="A28" t="s">
        <v>6</v>
      </c>
      <c r="B28" s="3">
        <v>27</v>
      </c>
      <c r="C28" s="5">
        <v>373</v>
      </c>
      <c r="D28">
        <f t="shared" si="6"/>
        <v>650.66666666666663</v>
      </c>
      <c r="E28">
        <f t="shared" si="7"/>
        <v>640.83333333333326</v>
      </c>
      <c r="F28">
        <f t="shared" si="8"/>
        <v>0.58205461638491551</v>
      </c>
      <c r="G28" s="14">
        <v>0.59543502098867196</v>
      </c>
      <c r="H28" s="1">
        <f t="shared" si="0"/>
        <v>626.43275395636533</v>
      </c>
      <c r="I28" s="15">
        <f t="shared" si="1"/>
        <v>636.36455511125189</v>
      </c>
      <c r="J28">
        <f t="shared" si="2"/>
        <v>378.91374222911514</v>
      </c>
      <c r="K28">
        <f t="shared" si="3"/>
        <v>0.98439290643214694</v>
      </c>
      <c r="L28" s="15">
        <f t="shared" si="4"/>
        <v>1.0018490198348067</v>
      </c>
      <c r="M28">
        <f t="shared" si="5"/>
        <v>0.98257610372714843</v>
      </c>
      <c r="Y28" s="5">
        <v>373</v>
      </c>
      <c r="Z28" s="14">
        <v>0.59543502098867196</v>
      </c>
      <c r="AA28" s="15">
        <v>636.36455511125189</v>
      </c>
      <c r="AB28" s="15">
        <v>1.0018490198348067</v>
      </c>
      <c r="AC28">
        <v>0.98257610372714843</v>
      </c>
    </row>
    <row r="29" spans="1:29" ht="15.5" x14ac:dyDescent="0.35">
      <c r="A29" t="s">
        <v>7</v>
      </c>
      <c r="B29" s="3">
        <v>28</v>
      </c>
      <c r="C29" s="5">
        <v>443</v>
      </c>
      <c r="D29">
        <f t="shared" si="6"/>
        <v>662.75</v>
      </c>
      <c r="E29">
        <f t="shared" si="7"/>
        <v>656.70833333333326</v>
      </c>
      <c r="F29">
        <f t="shared" si="8"/>
        <v>0.67457648626356204</v>
      </c>
      <c r="G29" s="14">
        <v>0.67995104235877324</v>
      </c>
      <c r="H29" s="1">
        <f t="shared" si="0"/>
        <v>651.51749523497745</v>
      </c>
      <c r="I29" s="15">
        <f t="shared" si="1"/>
        <v>645.85505772960619</v>
      </c>
      <c r="J29">
        <f t="shared" si="2"/>
        <v>439.14981971593141</v>
      </c>
      <c r="K29">
        <f t="shared" si="3"/>
        <v>1.0087673502554531</v>
      </c>
      <c r="L29" s="15">
        <f t="shared" si="4"/>
        <v>1.001516546835046</v>
      </c>
      <c r="M29">
        <f t="shared" si="5"/>
        <v>1.0072398238884028</v>
      </c>
      <c r="Y29" s="5">
        <v>443</v>
      </c>
      <c r="Z29" s="14">
        <v>0.67995104235877324</v>
      </c>
      <c r="AA29" s="15">
        <v>645.85505772960619</v>
      </c>
      <c r="AB29" s="15">
        <v>1.001516546835046</v>
      </c>
      <c r="AC29">
        <v>1.0072398238884028</v>
      </c>
    </row>
    <row r="30" spans="1:29" ht="15.5" x14ac:dyDescent="0.35">
      <c r="A30" t="s">
        <v>8</v>
      </c>
      <c r="B30" s="3">
        <v>29</v>
      </c>
      <c r="C30" s="5">
        <v>374</v>
      </c>
      <c r="D30">
        <f t="shared" si="6"/>
        <v>671.75</v>
      </c>
      <c r="E30">
        <f t="shared" si="7"/>
        <v>667.25</v>
      </c>
      <c r="F30">
        <f t="shared" si="8"/>
        <v>0.56050955414012738</v>
      </c>
      <c r="G30" s="14">
        <v>0.56426465830208317</v>
      </c>
      <c r="H30" s="1">
        <f t="shared" si="0"/>
        <v>662.80954246788281</v>
      </c>
      <c r="I30" s="15">
        <f t="shared" si="1"/>
        <v>655.34556034796037</v>
      </c>
      <c r="J30">
        <f t="shared" si="2"/>
        <v>369.78833867952909</v>
      </c>
      <c r="K30">
        <f t="shared" si="3"/>
        <v>1.0113893838175381</v>
      </c>
      <c r="L30" s="15">
        <f t="shared" si="4"/>
        <v>1.0091499793387455</v>
      </c>
      <c r="M30">
        <f t="shared" si="5"/>
        <v>1.0022190997618212</v>
      </c>
      <c r="Y30" s="5">
        <v>374</v>
      </c>
      <c r="Z30" s="14">
        <v>0.56426465830208317</v>
      </c>
      <c r="AA30" s="15">
        <v>655.34556034796037</v>
      </c>
      <c r="AB30" s="15">
        <v>1.0091499793387455</v>
      </c>
      <c r="AC30">
        <v>1.0022190997618212</v>
      </c>
    </row>
    <row r="31" spans="1:29" ht="15.5" x14ac:dyDescent="0.35">
      <c r="A31" t="s">
        <v>9</v>
      </c>
      <c r="B31" s="3">
        <v>30</v>
      </c>
      <c r="C31" s="5">
        <v>660</v>
      </c>
      <c r="D31">
        <f>AVERAGE(C26:C37)</f>
        <v>677.58333333333337</v>
      </c>
      <c r="E31">
        <f t="shared" si="7"/>
        <v>674.66666666666674</v>
      </c>
      <c r="F31">
        <f t="shared" si="8"/>
        <v>0.97826086956521729</v>
      </c>
      <c r="G31" s="14">
        <v>0.98553820055535013</v>
      </c>
      <c r="H31" s="1">
        <f t="shared" si="0"/>
        <v>669.68484796235236</v>
      </c>
      <c r="I31" s="15">
        <f t="shared" si="1"/>
        <v>664.83606296631456</v>
      </c>
      <c r="J31">
        <f t="shared" si="2"/>
        <v>655.22133716012513</v>
      </c>
      <c r="K31">
        <f t="shared" si="3"/>
        <v>1.0072932039432456</v>
      </c>
      <c r="L31" s="15">
        <f t="shared" si="4"/>
        <v>1.0112013827354256</v>
      </c>
      <c r="M31">
        <f t="shared" si="5"/>
        <v>0.9961351132831644</v>
      </c>
      <c r="Y31" s="5">
        <v>660</v>
      </c>
      <c r="Z31" s="14">
        <v>0.98553820055535013</v>
      </c>
      <c r="AA31" s="15">
        <v>664.83606296631456</v>
      </c>
      <c r="AB31" s="15">
        <v>1.0112013827354256</v>
      </c>
      <c r="AC31">
        <v>0.9961351132831644</v>
      </c>
    </row>
    <row r="32" spans="1:29" ht="15.5" x14ac:dyDescent="0.35">
      <c r="A32" t="s">
        <v>10</v>
      </c>
      <c r="B32" s="3">
        <v>31</v>
      </c>
      <c r="C32" s="5">
        <v>1004</v>
      </c>
      <c r="G32" s="14">
        <v>1.46700287486801</v>
      </c>
      <c r="H32" s="1">
        <f t="shared" si="0"/>
        <v>684.38857019304237</v>
      </c>
      <c r="I32" s="15">
        <f t="shared" si="1"/>
        <v>674.32656558466874</v>
      </c>
      <c r="J32">
        <f t="shared" si="2"/>
        <v>989.23901031258072</v>
      </c>
      <c r="K32">
        <f t="shared" si="3"/>
        <v>1.0149215604454935</v>
      </c>
      <c r="L32" s="15">
        <f t="shared" si="4"/>
        <v>1.0060754852530962</v>
      </c>
      <c r="M32">
        <f t="shared" si="5"/>
        <v>1.0087926555433084</v>
      </c>
      <c r="Y32" s="5">
        <v>1004</v>
      </c>
      <c r="Z32" s="14">
        <v>1.46700287486801</v>
      </c>
      <c r="AA32" s="15">
        <v>674.32656558466874</v>
      </c>
      <c r="AB32" s="15">
        <v>1.0060754852530962</v>
      </c>
      <c r="AC32">
        <v>1.0087926555433084</v>
      </c>
    </row>
    <row r="33" spans="1:29" ht="15.5" x14ac:dyDescent="0.35">
      <c r="A33" t="s">
        <v>11</v>
      </c>
      <c r="B33" s="3">
        <v>32</v>
      </c>
      <c r="C33" s="5">
        <v>1153</v>
      </c>
      <c r="G33" s="14">
        <v>1.6928751671085895</v>
      </c>
      <c r="H33" s="1">
        <f t="shared" si="0"/>
        <v>681.08979468894336</v>
      </c>
      <c r="I33" s="15">
        <f t="shared" si="1"/>
        <v>683.81706820302304</v>
      </c>
      <c r="J33">
        <f t="shared" si="2"/>
        <v>1157.6169336058983</v>
      </c>
      <c r="K33">
        <f t="shared" si="3"/>
        <v>0.99601169137054957</v>
      </c>
      <c r="L33" s="15">
        <f t="shared" si="4"/>
        <v>1.0056531514938769</v>
      </c>
      <c r="M33">
        <f t="shared" si="5"/>
        <v>0.99041273812048902</v>
      </c>
      <c r="Y33" s="5">
        <v>1153</v>
      </c>
      <c r="Z33" s="14">
        <v>1.6928751671085895</v>
      </c>
      <c r="AA33" s="15">
        <v>683.81706820302304</v>
      </c>
      <c r="AB33" s="15">
        <v>1.0056531514938769</v>
      </c>
      <c r="AC33">
        <v>0.99041273812048902</v>
      </c>
    </row>
    <row r="34" spans="1:29" ht="15.5" x14ac:dyDescent="0.35">
      <c r="A34" t="s">
        <v>12</v>
      </c>
      <c r="B34" s="3">
        <v>33</v>
      </c>
      <c r="C34" s="5">
        <v>1388</v>
      </c>
      <c r="G34" s="14">
        <v>1.9900052908936794</v>
      </c>
      <c r="H34" s="1">
        <f t="shared" si="0"/>
        <v>697.48558275273308</v>
      </c>
      <c r="I34" s="15">
        <f t="shared" si="1"/>
        <v>693.30757082137734</v>
      </c>
      <c r="J34">
        <f t="shared" si="2"/>
        <v>1379.6857341511852</v>
      </c>
      <c r="K34">
        <f t="shared" si="3"/>
        <v>1.0060262026655875</v>
      </c>
      <c r="L34" s="15">
        <f t="shared" si="4"/>
        <v>0.99533993748950278</v>
      </c>
      <c r="M34">
        <f t="shared" si="5"/>
        <v>1.010736296991195</v>
      </c>
      <c r="Y34" s="5">
        <v>1388</v>
      </c>
      <c r="Z34" s="14">
        <v>1.9900052908936794</v>
      </c>
      <c r="AA34" s="15">
        <v>693.30757082137734</v>
      </c>
      <c r="AB34" s="15">
        <v>0.99533993748950278</v>
      </c>
      <c r="AC34">
        <v>1.010736296991195</v>
      </c>
    </row>
    <row r="35" spans="1:29" ht="15.5" x14ac:dyDescent="0.35">
      <c r="A35" t="s">
        <v>13</v>
      </c>
      <c r="B35" s="3">
        <v>34</v>
      </c>
      <c r="C35" s="5">
        <v>904</v>
      </c>
      <c r="G35" s="14">
        <v>1.3072262199483542</v>
      </c>
      <c r="H35" s="1">
        <f t="shared" si="0"/>
        <v>691.54059657380128</v>
      </c>
      <c r="I35" s="15">
        <f t="shared" si="1"/>
        <v>702.79807343973152</v>
      </c>
      <c r="J35">
        <f t="shared" si="2"/>
        <v>918.71606892960608</v>
      </c>
      <c r="K35">
        <f t="shared" si="3"/>
        <v>0.98398191843237082</v>
      </c>
      <c r="L35" s="15">
        <f t="shared" si="4"/>
        <v>0.98858375661056341</v>
      </c>
      <c r="M35">
        <f t="shared" si="5"/>
        <v>0.99534501943065468</v>
      </c>
      <c r="Y35" s="5">
        <v>904</v>
      </c>
      <c r="Z35" s="14">
        <v>1.3072262199483542</v>
      </c>
      <c r="AA35" s="15">
        <v>702.79807343973152</v>
      </c>
      <c r="AB35" s="15">
        <v>0.98858375661056341</v>
      </c>
      <c r="AC35">
        <v>0.99534501943065468</v>
      </c>
    </row>
    <row r="36" spans="1:29" ht="15.5" x14ac:dyDescent="0.35">
      <c r="A36" t="s">
        <v>14</v>
      </c>
      <c r="B36" s="3">
        <v>35</v>
      </c>
      <c r="C36" s="5">
        <v>715</v>
      </c>
      <c r="G36" s="14">
        <v>1.028761142882048</v>
      </c>
      <c r="H36" s="1">
        <f t="shared" si="0"/>
        <v>695.010698009983</v>
      </c>
      <c r="I36" s="15">
        <f t="shared" si="1"/>
        <v>712.28857605808571</v>
      </c>
      <c r="J36">
        <f t="shared" si="2"/>
        <v>732.7748095673428</v>
      </c>
      <c r="K36">
        <f t="shared" si="3"/>
        <v>0.97574314873373214</v>
      </c>
      <c r="L36" s="15">
        <f t="shared" si="4"/>
        <v>0.99265110767332188</v>
      </c>
      <c r="M36">
        <f t="shared" si="5"/>
        <v>0.9829668663955653</v>
      </c>
      <c r="Y36" s="5">
        <v>715</v>
      </c>
      <c r="Z36" s="14">
        <v>1.028761142882048</v>
      </c>
      <c r="AA36" s="15">
        <v>712.28857605808571</v>
      </c>
      <c r="AB36" s="15">
        <v>0.99265110767332188</v>
      </c>
      <c r="AC36">
        <v>0.9829668663955653</v>
      </c>
    </row>
    <row r="37" spans="1:29" ht="15.5" x14ac:dyDescent="0.35">
      <c r="A37" t="s">
        <v>15</v>
      </c>
      <c r="B37" s="3">
        <v>36</v>
      </c>
      <c r="C37" s="5">
        <v>441</v>
      </c>
      <c r="G37" s="14">
        <v>0.60005236996448486</v>
      </c>
      <c r="H37" s="1">
        <f t="shared" si="0"/>
        <v>734.93585239251922</v>
      </c>
      <c r="I37" s="15">
        <f t="shared" si="1"/>
        <v>721.77907867643989</v>
      </c>
      <c r="J37">
        <f t="shared" si="2"/>
        <v>433.10524675058014</v>
      </c>
      <c r="K37">
        <f t="shared" si="3"/>
        <v>1.0182282558538627</v>
      </c>
      <c r="L37" s="15">
        <f t="shared" si="4"/>
        <v>0.99698570229379735</v>
      </c>
      <c r="M37">
        <f t="shared" si="5"/>
        <v>1.0213067785337262</v>
      </c>
      <c r="Y37" s="5">
        <v>441</v>
      </c>
      <c r="Z37" s="14">
        <v>0.60005236996448486</v>
      </c>
      <c r="AA37" s="15">
        <v>721.77907867643989</v>
      </c>
      <c r="AB37" s="15">
        <v>0.99698570229379735</v>
      </c>
      <c r="AC37">
        <v>1.0213067785337262</v>
      </c>
    </row>
    <row r="43" spans="1:29" x14ac:dyDescent="0.35">
      <c r="A43" t="s">
        <v>10</v>
      </c>
      <c r="B43">
        <v>1.4662593723965565</v>
      </c>
      <c r="C43">
        <f>(B43+B55)/2</f>
        <v>1.4658262328551481</v>
      </c>
      <c r="D43">
        <f>$C$57*C43</f>
        <v>1.46700287486801</v>
      </c>
      <c r="G43" s="15" t="s">
        <v>21</v>
      </c>
    </row>
    <row r="44" spans="1:29" ht="15" thickBot="1" x14ac:dyDescent="0.4">
      <c r="A44" t="s">
        <v>11</v>
      </c>
      <c r="B44">
        <v>1.7069107551487412</v>
      </c>
      <c r="C44">
        <f t="shared" ref="C44:C53" si="9">(B44+B56)/2</f>
        <v>1.6915173592417647</v>
      </c>
      <c r="D44">
        <f t="shared" ref="D44:D54" si="10">$C$57*C44</f>
        <v>1.6928751671085895</v>
      </c>
    </row>
    <row r="45" spans="1:29" x14ac:dyDescent="0.35">
      <c r="A45" t="s">
        <v>12</v>
      </c>
      <c r="B45">
        <v>1.9851744711625385</v>
      </c>
      <c r="C45">
        <f t="shared" si="9"/>
        <v>1.9884091632573968</v>
      </c>
      <c r="D45">
        <f t="shared" si="10"/>
        <v>1.9900052908936794</v>
      </c>
      <c r="G45" s="16" t="s">
        <v>22</v>
      </c>
      <c r="H45" s="10"/>
    </row>
    <row r="46" spans="1:29" x14ac:dyDescent="0.35">
      <c r="A46" t="s">
        <v>13</v>
      </c>
      <c r="B46">
        <v>1.3120485151163828</v>
      </c>
      <c r="C46">
        <f t="shared" si="9"/>
        <v>1.3061777303256981</v>
      </c>
      <c r="D46">
        <f t="shared" si="10"/>
        <v>1.3072262199483542</v>
      </c>
      <c r="G46" s="17" t="s">
        <v>23</v>
      </c>
      <c r="H46" s="7">
        <v>0.99254143705063069</v>
      </c>
    </row>
    <row r="47" spans="1:29" x14ac:dyDescent="0.35">
      <c r="A47" t="s">
        <v>14</v>
      </c>
      <c r="B47">
        <v>1.0258218031197675</v>
      </c>
      <c r="C47">
        <f t="shared" si="9"/>
        <v>1.0279360023164417</v>
      </c>
      <c r="D47">
        <f t="shared" si="10"/>
        <v>1.028761142882048</v>
      </c>
      <c r="G47" s="17" t="s">
        <v>24</v>
      </c>
      <c r="H47" s="7">
        <v>0.98513850426253113</v>
      </c>
    </row>
    <row r="48" spans="1:29" x14ac:dyDescent="0.35">
      <c r="A48" t="s">
        <v>15</v>
      </c>
      <c r="B48">
        <v>0.5768329718004338</v>
      </c>
      <c r="C48">
        <f t="shared" si="9"/>
        <v>0.59957108472604859</v>
      </c>
      <c r="D48">
        <f t="shared" si="10"/>
        <v>0.60005236996448486</v>
      </c>
      <c r="G48" s="17" t="s">
        <v>25</v>
      </c>
      <c r="H48" s="7">
        <v>0.98470140144672325</v>
      </c>
    </row>
    <row r="49" spans="1:15" x14ac:dyDescent="0.35">
      <c r="A49" t="s">
        <v>4</v>
      </c>
      <c r="B49">
        <v>0.49538956095085018</v>
      </c>
      <c r="C49">
        <f t="shared" si="9"/>
        <v>0.49287818808598394</v>
      </c>
      <c r="D49">
        <f t="shared" si="10"/>
        <v>0.49327382924066271</v>
      </c>
      <c r="G49" s="17" t="s">
        <v>26</v>
      </c>
      <c r="H49" s="7">
        <v>12.46028225054504</v>
      </c>
    </row>
    <row r="50" spans="1:15" ht="15" thickBot="1" x14ac:dyDescent="0.4">
      <c r="A50" t="s">
        <v>5</v>
      </c>
      <c r="B50">
        <v>0.58349075975359344</v>
      </c>
      <c r="C50">
        <f t="shared" si="9"/>
        <v>0.59513645739669507</v>
      </c>
      <c r="D50">
        <f t="shared" si="10"/>
        <v>0.59561418288929646</v>
      </c>
      <c r="G50" s="18" t="s">
        <v>27</v>
      </c>
      <c r="H50" s="8">
        <v>36</v>
      </c>
    </row>
    <row r="51" spans="1:15" x14ac:dyDescent="0.35">
      <c r="A51" t="s">
        <v>6</v>
      </c>
      <c r="B51">
        <v>0.60786026200873366</v>
      </c>
      <c r="C51">
        <f t="shared" si="9"/>
        <v>0.59495743919682464</v>
      </c>
      <c r="D51">
        <f t="shared" si="10"/>
        <v>0.59543502098867196</v>
      </c>
    </row>
    <row r="52" spans="1:15" ht="15" thickBot="1" x14ac:dyDescent="0.4">
      <c r="A52" t="s">
        <v>7</v>
      </c>
      <c r="B52">
        <v>0.68423485899214054</v>
      </c>
      <c r="C52">
        <f t="shared" si="9"/>
        <v>0.67940567262785123</v>
      </c>
      <c r="D52">
        <f t="shared" si="10"/>
        <v>0.67995104235877324</v>
      </c>
      <c r="G52" s="15" t="s">
        <v>28</v>
      </c>
    </row>
    <row r="53" spans="1:15" x14ac:dyDescent="0.35">
      <c r="A53" t="s">
        <v>8</v>
      </c>
      <c r="B53">
        <v>0.56711460063415364</v>
      </c>
      <c r="C53">
        <f t="shared" si="9"/>
        <v>0.56381207738714045</v>
      </c>
      <c r="D53">
        <f t="shared" si="10"/>
        <v>0.56426465830208317</v>
      </c>
      <c r="G53" s="19"/>
      <c r="H53" s="9" t="s">
        <v>33</v>
      </c>
      <c r="I53" s="19" t="s">
        <v>34</v>
      </c>
      <c r="J53" s="9" t="s">
        <v>35</v>
      </c>
      <c r="K53" s="9" t="s">
        <v>0</v>
      </c>
      <c r="L53" s="19" t="s">
        <v>36</v>
      </c>
    </row>
    <row r="54" spans="1:15" x14ac:dyDescent="0.35">
      <c r="A54" t="s">
        <v>9</v>
      </c>
      <c r="B54">
        <v>0.99123458624275729</v>
      </c>
      <c r="C54">
        <f>(B54+B66)/2</f>
        <v>0.98474772790398735</v>
      </c>
      <c r="D54">
        <f t="shared" si="10"/>
        <v>0.98553820055535013</v>
      </c>
      <c r="G54" s="17" t="s">
        <v>29</v>
      </c>
      <c r="H54" s="7">
        <v>1</v>
      </c>
      <c r="I54" s="17">
        <v>349920.55120182026</v>
      </c>
      <c r="J54" s="7">
        <v>349920.55120182026</v>
      </c>
      <c r="K54" s="7">
        <v>2253.7912560496334</v>
      </c>
      <c r="L54" s="17">
        <v>1.1511717517040298E-32</v>
      </c>
    </row>
    <row r="55" spans="1:15" x14ac:dyDescent="0.35">
      <c r="A55" t="s">
        <v>10</v>
      </c>
      <c r="B55">
        <v>1.4653930933137398</v>
      </c>
      <c r="C55"/>
      <c r="G55" s="17" t="s">
        <v>30</v>
      </c>
      <c r="H55" s="7">
        <v>34</v>
      </c>
      <c r="I55" s="17">
        <v>5278.7935479504249</v>
      </c>
      <c r="J55" s="7">
        <v>155.25863376324779</v>
      </c>
      <c r="K55" s="7"/>
      <c r="L55" s="17"/>
    </row>
    <row r="56" spans="1:15" ht="15" thickBot="1" x14ac:dyDescent="0.4">
      <c r="A56" t="s">
        <v>11</v>
      </c>
      <c r="B56">
        <v>1.6761239633347882</v>
      </c>
      <c r="C56" s="11">
        <f>SUM(C43:C54)</f>
        <v>11.990375135320978</v>
      </c>
      <c r="D56" s="11">
        <f>SUM(D43:D54)</f>
        <v>12.000000000000002</v>
      </c>
      <c r="G56" s="18" t="s">
        <v>31</v>
      </c>
      <c r="H56" s="8">
        <v>35</v>
      </c>
      <c r="I56" s="18">
        <v>355199.34474977071</v>
      </c>
      <c r="J56" s="8"/>
      <c r="K56" s="8"/>
      <c r="L56" s="18"/>
    </row>
    <row r="57" spans="1:15" ht="15" thickBot="1" x14ac:dyDescent="0.4">
      <c r="A57" t="s">
        <v>12</v>
      </c>
      <c r="B57">
        <v>1.9916438553522549</v>
      </c>
      <c r="C57" s="12">
        <f>12/C56</f>
        <v>1.0008027158925721</v>
      </c>
    </row>
    <row r="58" spans="1:15" x14ac:dyDescent="0.35">
      <c r="A58" t="s">
        <v>13</v>
      </c>
      <c r="B58">
        <v>1.3003069455350134</v>
      </c>
      <c r="C58"/>
      <c r="G58" s="19"/>
      <c r="H58" s="9" t="s">
        <v>37</v>
      </c>
      <c r="I58" s="19" t="s">
        <v>26</v>
      </c>
      <c r="J58" s="9" t="s">
        <v>38</v>
      </c>
      <c r="K58" s="9" t="s">
        <v>39</v>
      </c>
      <c r="L58" s="19" t="s">
        <v>40</v>
      </c>
      <c r="M58" s="9" t="s">
        <v>41</v>
      </c>
      <c r="N58" s="9" t="s">
        <v>42</v>
      </c>
      <c r="O58" s="9" t="s">
        <v>43</v>
      </c>
    </row>
    <row r="59" spans="1:15" x14ac:dyDescent="0.35">
      <c r="A59" t="s">
        <v>14</v>
      </c>
      <c r="B59">
        <v>1.0300502015131159</v>
      </c>
      <c r="C59"/>
      <c r="G59" s="17" t="s">
        <v>32</v>
      </c>
      <c r="H59" s="7">
        <v>380.12098441568776</v>
      </c>
      <c r="I59" s="17">
        <v>4.2414957425973645</v>
      </c>
      <c r="J59" s="7">
        <v>89.619560523928072</v>
      </c>
      <c r="K59" s="7">
        <v>5.703374866596287E-42</v>
      </c>
      <c r="L59" s="17">
        <v>371.50122803018422</v>
      </c>
      <c r="M59" s="7">
        <v>388.74074080119129</v>
      </c>
      <c r="N59" s="7">
        <v>371.50122803018422</v>
      </c>
      <c r="O59" s="7">
        <v>388.74074080119129</v>
      </c>
    </row>
    <row r="60" spans="1:15" ht="15" thickBot="1" x14ac:dyDescent="0.4">
      <c r="A60" t="s">
        <v>15</v>
      </c>
      <c r="B60">
        <v>0.62230919765166337</v>
      </c>
      <c r="C60"/>
      <c r="G60" s="18" t="s">
        <v>44</v>
      </c>
      <c r="H60" s="8">
        <v>9.4905026183542276</v>
      </c>
      <c r="I60" s="18">
        <v>0.19990901003774764</v>
      </c>
      <c r="J60" s="8">
        <v>47.474111429805951</v>
      </c>
      <c r="K60" s="8">
        <v>1.151171751704046E-32</v>
      </c>
      <c r="L60" s="18">
        <v>9.0842386326364544</v>
      </c>
      <c r="M60" s="8">
        <v>9.8967666040720008</v>
      </c>
      <c r="N60" s="8">
        <v>9.0842386326364544</v>
      </c>
      <c r="O60" s="8">
        <v>9.8967666040720008</v>
      </c>
    </row>
    <row r="61" spans="1:15" x14ac:dyDescent="0.35">
      <c r="A61" t="s">
        <v>4</v>
      </c>
      <c r="B61">
        <v>0.49036681522111764</v>
      </c>
      <c r="C61"/>
    </row>
    <row r="62" spans="1:15" x14ac:dyDescent="0.35">
      <c r="A62" t="s">
        <v>5</v>
      </c>
      <c r="B62">
        <v>0.60678215503979671</v>
      </c>
      <c r="C62"/>
    </row>
    <row r="63" spans="1:15" x14ac:dyDescent="0.35">
      <c r="A63" t="s">
        <v>6</v>
      </c>
      <c r="B63">
        <v>0.58205461638491551</v>
      </c>
      <c r="C63"/>
    </row>
    <row r="64" spans="1:15" x14ac:dyDescent="0.35">
      <c r="A64" t="s">
        <v>7</v>
      </c>
      <c r="B64">
        <v>0.67457648626356204</v>
      </c>
      <c r="C64"/>
    </row>
    <row r="65" spans="1:3" x14ac:dyDescent="0.35">
      <c r="A65" t="s">
        <v>8</v>
      </c>
      <c r="B65">
        <v>0.56050955414012738</v>
      </c>
      <c r="C65"/>
    </row>
    <row r="66" spans="1:3" x14ac:dyDescent="0.35">
      <c r="A66" t="s">
        <v>9</v>
      </c>
      <c r="B66">
        <v>0.97826086956521729</v>
      </c>
      <c r="C66"/>
    </row>
    <row r="67" spans="1:3" x14ac:dyDescent="0.35">
      <c r="C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2" sqref="E22"/>
    </sheetView>
  </sheetViews>
  <sheetFormatPr defaultRowHeight="14.5" x14ac:dyDescent="0.35"/>
  <cols>
    <col min="4" max="4" width="11.54296875" bestFit="1" customWidth="1"/>
    <col min="5" max="6" width="9.54296875" bestFit="1" customWidth="1"/>
    <col min="7" max="7" width="11.54296875" bestFit="1" customWidth="1"/>
    <col min="8" max="9" width="9.54296875" bestFit="1" customWidth="1"/>
  </cols>
  <sheetData>
    <row r="1" spans="1:9" ht="31" x14ac:dyDescent="0.35">
      <c r="A1" t="s">
        <v>70</v>
      </c>
      <c r="B1" s="2" t="s">
        <v>2</v>
      </c>
      <c r="C1" s="2" t="s">
        <v>1</v>
      </c>
    </row>
    <row r="2" spans="1:9" ht="15.5" x14ac:dyDescent="0.35">
      <c r="A2" t="s">
        <v>50</v>
      </c>
      <c r="B2" s="3">
        <v>1</v>
      </c>
      <c r="C2" s="3">
        <v>144</v>
      </c>
      <c r="D2" s="6"/>
      <c r="E2" s="6"/>
      <c r="F2" s="6"/>
      <c r="G2" s="6"/>
      <c r="H2" s="6"/>
      <c r="I2" s="6"/>
    </row>
    <row r="3" spans="1:9" ht="15.5" x14ac:dyDescent="0.35">
      <c r="A3" t="s">
        <v>56</v>
      </c>
      <c r="B3" s="3">
        <v>2</v>
      </c>
      <c r="C3" s="3">
        <v>151</v>
      </c>
      <c r="D3" s="6"/>
      <c r="E3" s="6"/>
      <c r="F3" s="6"/>
      <c r="G3" s="6"/>
      <c r="H3" s="6"/>
      <c r="I3" s="6"/>
    </row>
    <row r="4" spans="1:9" ht="15.5" x14ac:dyDescent="0.35">
      <c r="A4" t="s">
        <v>57</v>
      </c>
      <c r="B4" s="3">
        <v>3</v>
      </c>
      <c r="C4" s="3">
        <v>134</v>
      </c>
      <c r="D4" s="6"/>
      <c r="E4" s="6"/>
      <c r="F4" s="6"/>
      <c r="G4" s="6"/>
      <c r="H4" s="6"/>
      <c r="I4" s="6"/>
    </row>
    <row r="5" spans="1:9" ht="15.5" x14ac:dyDescent="0.35">
      <c r="A5" t="s">
        <v>55</v>
      </c>
      <c r="B5" s="3">
        <v>4</v>
      </c>
      <c r="C5" s="3">
        <v>151</v>
      </c>
      <c r="D5" s="6"/>
      <c r="E5" s="6"/>
      <c r="F5" s="6"/>
      <c r="G5" s="6"/>
      <c r="H5" s="6"/>
      <c r="I5" s="6"/>
    </row>
    <row r="6" spans="1:9" ht="15.5" x14ac:dyDescent="0.35">
      <c r="A6" t="s">
        <v>51</v>
      </c>
      <c r="B6" s="3">
        <v>5</v>
      </c>
      <c r="C6" s="3">
        <v>145</v>
      </c>
      <c r="D6" s="6"/>
      <c r="E6" s="6"/>
      <c r="F6" s="6"/>
      <c r="G6" s="6"/>
      <c r="H6" s="6"/>
      <c r="I6" s="6"/>
    </row>
    <row r="7" spans="1:9" ht="15.5" x14ac:dyDescent="0.35">
      <c r="A7" t="s">
        <v>58</v>
      </c>
      <c r="B7" s="3">
        <v>6</v>
      </c>
      <c r="C7" s="3">
        <v>145</v>
      </c>
      <c r="D7" s="6"/>
      <c r="E7" s="6"/>
      <c r="F7" s="6"/>
      <c r="G7" s="6"/>
      <c r="H7" s="6"/>
      <c r="I7" s="6"/>
    </row>
    <row r="8" spans="1:9" ht="15.5" x14ac:dyDescent="0.35">
      <c r="A8" t="s">
        <v>59</v>
      </c>
      <c r="B8" s="3">
        <v>7</v>
      </c>
      <c r="C8" s="3">
        <v>141</v>
      </c>
      <c r="D8" s="6"/>
      <c r="E8" s="6"/>
      <c r="F8" s="6"/>
      <c r="G8" s="6"/>
      <c r="H8" s="6"/>
      <c r="I8" s="6"/>
    </row>
    <row r="9" spans="1:9" ht="15.5" x14ac:dyDescent="0.35">
      <c r="A9" t="s">
        <v>60</v>
      </c>
      <c r="B9" s="3">
        <v>8</v>
      </c>
      <c r="C9" s="3">
        <v>166</v>
      </c>
      <c r="D9" s="6"/>
      <c r="E9" s="6"/>
      <c r="F9" s="6"/>
      <c r="G9" s="6"/>
      <c r="H9" s="6"/>
      <c r="I9" s="6"/>
    </row>
    <row r="10" spans="1:9" ht="15.5" x14ac:dyDescent="0.35">
      <c r="A10" t="s">
        <v>52</v>
      </c>
      <c r="B10" s="3">
        <v>9</v>
      </c>
      <c r="C10" s="3">
        <v>151</v>
      </c>
      <c r="D10" s="6"/>
      <c r="E10" s="6"/>
      <c r="F10" s="6"/>
      <c r="G10" s="6"/>
      <c r="H10" s="6"/>
      <c r="I10" s="6"/>
    </row>
    <row r="11" spans="1:9" ht="15.5" x14ac:dyDescent="0.35">
      <c r="A11" t="s">
        <v>61</v>
      </c>
      <c r="B11" s="3">
        <v>10</v>
      </c>
      <c r="C11" s="3">
        <v>164</v>
      </c>
      <c r="D11" s="6"/>
      <c r="E11" s="6"/>
      <c r="F11" s="6"/>
      <c r="G11" s="6"/>
      <c r="H11" s="6"/>
      <c r="I11" s="6"/>
    </row>
    <row r="12" spans="1:9" ht="15.5" x14ac:dyDescent="0.35">
      <c r="A12" t="s">
        <v>62</v>
      </c>
      <c r="B12" s="3">
        <v>11</v>
      </c>
      <c r="C12" s="3">
        <v>151</v>
      </c>
      <c r="D12" s="6"/>
      <c r="E12" s="6"/>
      <c r="F12" s="6"/>
      <c r="G12" s="6"/>
      <c r="H12" s="6"/>
      <c r="I12" s="6"/>
    </row>
    <row r="13" spans="1:9" ht="15.5" x14ac:dyDescent="0.35">
      <c r="A13" t="s">
        <v>63</v>
      </c>
      <c r="B13" s="3">
        <v>12</v>
      </c>
      <c r="C13" s="3">
        <v>176</v>
      </c>
      <c r="D13" s="6"/>
      <c r="E13" s="6"/>
      <c r="F13" s="6"/>
      <c r="G13" s="6"/>
      <c r="H13" s="6"/>
      <c r="I13" s="6"/>
    </row>
    <row r="14" spans="1:9" ht="15.5" x14ac:dyDescent="0.35">
      <c r="A14" t="s">
        <v>53</v>
      </c>
      <c r="B14" s="3">
        <v>13</v>
      </c>
      <c r="C14" s="3">
        <v>170</v>
      </c>
      <c r="D14" s="6"/>
      <c r="E14" s="6"/>
      <c r="F14" s="6"/>
      <c r="G14" s="6"/>
      <c r="H14" s="6"/>
      <c r="I14" s="6"/>
    </row>
    <row r="15" spans="1:9" ht="15.5" x14ac:dyDescent="0.35">
      <c r="A15" t="s">
        <v>64</v>
      </c>
      <c r="B15" s="3">
        <v>14</v>
      </c>
      <c r="C15" s="3">
        <v>180</v>
      </c>
      <c r="D15" s="6"/>
      <c r="E15" s="6"/>
      <c r="F15" s="6"/>
      <c r="G15" s="6"/>
      <c r="H15" s="6"/>
      <c r="I15" s="6"/>
    </row>
    <row r="16" spans="1:9" ht="15.5" x14ac:dyDescent="0.35">
      <c r="A16" t="s">
        <v>65</v>
      </c>
      <c r="B16" s="3">
        <v>15</v>
      </c>
      <c r="C16" s="3">
        <v>156</v>
      </c>
      <c r="D16" s="6"/>
      <c r="E16" s="6"/>
      <c r="F16" s="6"/>
      <c r="G16" s="6"/>
      <c r="H16" s="6"/>
      <c r="I16" s="6"/>
    </row>
    <row r="17" spans="1:9" ht="15.5" x14ac:dyDescent="0.35">
      <c r="A17" t="s">
        <v>66</v>
      </c>
      <c r="B17" s="3">
        <v>16</v>
      </c>
      <c r="C17" s="3">
        <v>187</v>
      </c>
      <c r="D17" s="6"/>
      <c r="E17" s="6"/>
      <c r="F17" s="6"/>
      <c r="G17" s="6"/>
      <c r="H17" s="6"/>
      <c r="I17" s="6"/>
    </row>
    <row r="18" spans="1:9" ht="15.5" x14ac:dyDescent="0.35">
      <c r="A18" t="s">
        <v>54</v>
      </c>
      <c r="B18" s="3">
        <v>17</v>
      </c>
      <c r="C18" s="4">
        <v>166</v>
      </c>
      <c r="D18" s="6"/>
      <c r="E18" s="6"/>
      <c r="F18" s="6"/>
      <c r="G18" s="6"/>
      <c r="H18" s="6"/>
      <c r="I18" s="6"/>
    </row>
    <row r="19" spans="1:9" ht="15.5" x14ac:dyDescent="0.35">
      <c r="A19" t="s">
        <v>67</v>
      </c>
      <c r="B19" s="3">
        <v>18</v>
      </c>
      <c r="C19" s="4">
        <v>182</v>
      </c>
      <c r="D19" s="6"/>
      <c r="E19" s="6"/>
      <c r="F19" s="6"/>
      <c r="G19" s="6"/>
      <c r="H19" s="6"/>
      <c r="I19" s="6"/>
    </row>
    <row r="20" spans="1:9" ht="15.5" x14ac:dyDescent="0.35">
      <c r="A20" t="s">
        <v>68</v>
      </c>
      <c r="B20" s="3">
        <v>19</v>
      </c>
      <c r="C20" s="3">
        <v>154</v>
      </c>
      <c r="D20" s="6"/>
      <c r="E20" s="6"/>
      <c r="F20" s="6"/>
      <c r="G20" s="6"/>
      <c r="H20" s="6"/>
      <c r="I20" s="6"/>
    </row>
    <row r="21" spans="1:9" ht="15.5" x14ac:dyDescent="0.35">
      <c r="A21" t="s">
        <v>69</v>
      </c>
      <c r="B21" s="3">
        <v>20</v>
      </c>
      <c r="C21" s="3">
        <v>169</v>
      </c>
      <c r="D21" s="6"/>
      <c r="E21" s="6"/>
      <c r="F21" s="6"/>
      <c r="G21" s="6"/>
      <c r="H21" s="6"/>
      <c r="I21" s="6"/>
    </row>
    <row r="25" spans="1:9" x14ac:dyDescent="0.35">
      <c r="D25" s="6"/>
    </row>
    <row r="26" spans="1:9" x14ac:dyDescent="0.35">
      <c r="D26" s="6"/>
    </row>
    <row r="27" spans="1:9" x14ac:dyDescent="0.35">
      <c r="D27" s="6"/>
    </row>
    <row r="28" spans="1:9" x14ac:dyDescent="0.35">
      <c r="D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 Deco</vt:lpstr>
      <vt:lpstr>decomposition with cycle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Bhupesh Joshi</cp:lastModifiedBy>
  <cp:lastPrinted>2014-08-05T08:02:18Z</cp:lastPrinted>
  <dcterms:created xsi:type="dcterms:W3CDTF">2014-07-25T00:05:06Z</dcterms:created>
  <dcterms:modified xsi:type="dcterms:W3CDTF">2016-07-28T17:23:46Z</dcterms:modified>
</cp:coreProperties>
</file>