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SALES 2017\"/>
    </mc:Choice>
  </mc:AlternateContent>
  <bookViews>
    <workbookView xWindow="0" yWindow="0" windowWidth="24000" windowHeight="8745" firstSheet="1" activeTab="2"/>
  </bookViews>
  <sheets>
    <sheet name="Sheet1" sheetId="3" state="hidden" r:id="rId1"/>
    <sheet name="Sheet2" sheetId="4" r:id="rId2"/>
    <sheet name="Apr2017" sheetId="2" r:id="rId3"/>
  </sheets>
  <definedNames>
    <definedName name="Slicer_Airline">#N/A</definedName>
    <definedName name="Slicer_Date">#N/A</definedName>
  </definedNames>
  <calcPr calcId="152511"/>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2" l="1"/>
  <c r="I30" i="2"/>
  <c r="K31" i="2" l="1"/>
  <c r="K29" i="2"/>
  <c r="K28" i="2"/>
  <c r="I31" i="2" l="1"/>
  <c r="I29" i="2"/>
  <c r="H31" i="2"/>
  <c r="H30" i="2"/>
  <c r="H29" i="2"/>
  <c r="F30" i="2"/>
  <c r="F29" i="2"/>
  <c r="G30" i="2" l="1"/>
  <c r="G29" i="2"/>
  <c r="M33" i="2"/>
  <c r="I28" i="2" l="1"/>
  <c r="H28" i="2"/>
  <c r="F28" i="2"/>
  <c r="G28" i="2" l="1"/>
  <c r="E31" i="2"/>
  <c r="E29" i="2"/>
  <c r="E28" i="2"/>
  <c r="D31" i="2"/>
  <c r="D30" i="2"/>
  <c r="D29" i="2"/>
  <c r="D28" i="2"/>
  <c r="C31" i="2"/>
  <c r="C30" i="2"/>
  <c r="C29" i="2"/>
  <c r="C28" i="2"/>
  <c r="B31" i="2"/>
  <c r="B30" i="2"/>
  <c r="B29" i="2"/>
  <c r="B28" i="2"/>
  <c r="B33" i="2" l="1"/>
  <c r="D33" i="2"/>
  <c r="E33" i="2"/>
  <c r="B26" i="2"/>
  <c r="F31" i="2" l="1"/>
  <c r="G31" i="2" s="1"/>
  <c r="F33" i="2" l="1"/>
  <c r="G33" i="2" s="1"/>
  <c r="I33" i="2"/>
  <c r="H33" i="2"/>
  <c r="C33" i="2"/>
  <c r="L33" i="2" l="1"/>
  <c r="J33" i="2" l="1"/>
  <c r="K33" i="2" l="1"/>
</calcChain>
</file>

<file path=xl/sharedStrings.xml><?xml version="1.0" encoding="utf-8"?>
<sst xmlns="http://schemas.openxmlformats.org/spreadsheetml/2006/main" count="483" uniqueCount="38">
  <si>
    <t>Airline</t>
  </si>
  <si>
    <t>PHILIPPINE AIRLINES</t>
  </si>
  <si>
    <t>DELTA AIRLINES</t>
  </si>
  <si>
    <t>UNITED AIRLINES</t>
  </si>
  <si>
    <t>ASIANA AIRLINES</t>
  </si>
  <si>
    <t>Grand Total</t>
  </si>
  <si>
    <t>Values</t>
  </si>
  <si>
    <t>Sum of Ticket Sales</t>
  </si>
  <si>
    <t>Total Sum of Ticket Sales</t>
  </si>
  <si>
    <t>Total Sum of Commission</t>
  </si>
  <si>
    <t>Sum of Commission</t>
  </si>
  <si>
    <t>CENTURY TRAVEL AGENCY INC.</t>
  </si>
  <si>
    <t>Daily Sales Report</t>
  </si>
  <si>
    <t>Ticket Sales</t>
  </si>
  <si>
    <t>Commission</t>
  </si>
  <si>
    <t>Total Average of Rate</t>
  </si>
  <si>
    <t>Average of Rate</t>
  </si>
  <si>
    <t>MONTH TO DATE</t>
  </si>
  <si>
    <t>Date</t>
  </si>
  <si>
    <t>BUDGET</t>
  </si>
  <si>
    <t># OF TICKETS</t>
  </si>
  <si>
    <t>%age</t>
  </si>
  <si>
    <t>Summary</t>
  </si>
  <si>
    <t>Total Count of Tickets</t>
  </si>
  <si>
    <t>Count of Tickets</t>
  </si>
  <si>
    <t>**For details-Daily</t>
  </si>
  <si>
    <t>**For details-Monthly</t>
  </si>
  <si>
    <t>PAL-Overriding</t>
  </si>
  <si>
    <t>April 2017</t>
  </si>
  <si>
    <t>Tickets</t>
  </si>
  <si>
    <t>Customer</t>
  </si>
  <si>
    <t>Passenger</t>
  </si>
  <si>
    <t>Total Rec.</t>
  </si>
  <si>
    <t>Tax</t>
  </si>
  <si>
    <t>a</t>
  </si>
  <si>
    <t>Rate</t>
  </si>
  <si>
    <t>Rate2</t>
  </si>
  <si>
    <t>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</si>
</sst>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m\-yy"/>
    <numFmt numFmtId="165" formatCode="0_);\(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theme="4" tint="0.79998168889431442"/>
      </patternFill>
    </fill>
    <fill>
      <patternFill patternType="solid">
        <fgColor theme="9" tint="0.79998168889431442"/>
        <bgColor theme="4" tint="0.79998168889431442"/>
      </patternFill>
    </fill>
    <fill>
      <patternFill patternType="solid">
        <fgColor theme="9" tint="0.59999389629810485"/>
        <bgColor theme="4" tint="0.79998168889431442"/>
      </patternFill>
    </fill>
    <fill>
      <patternFill patternType="solid">
        <fgColor theme="7" tint="0.59999389629810485"/>
        <bgColor theme="4" tint="0.79998168889431442"/>
      </patternFill>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theme="4" tint="0.39997558519241921"/>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theme="4" tint="0.39997558519241921"/>
      </top>
      <bottom style="medium">
        <color indexed="64"/>
      </bottom>
      <diagonal/>
    </border>
    <border>
      <left/>
      <right/>
      <top style="medium">
        <color indexed="64"/>
      </top>
      <bottom/>
      <diagonal/>
    </border>
    <border>
      <left/>
      <right/>
      <top style="thin">
        <color theme="4" tint="0.39997558519241921"/>
      </top>
      <bottom style="medium">
        <color indexed="64"/>
      </bottom>
      <diagonal/>
    </border>
    <border>
      <left style="medium">
        <color indexed="64"/>
      </left>
      <right style="medium">
        <color indexed="64"/>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79">
    <xf numFmtId="0" fontId="0" fillId="0" borderId="0" xfId="0"/>
    <xf numFmtId="0" fontId="0" fillId="0" borderId="0" xfId="0" pivotButton="1"/>
    <xf numFmtId="43" fontId="0" fillId="0" borderId="0" xfId="0" applyNumberFormat="1"/>
    <xf numFmtId="0" fontId="0" fillId="0" borderId="0" xfId="0" quotePrefix="1"/>
    <xf numFmtId="0" fontId="1" fillId="0" borderId="0" xfId="0" quotePrefix="1" applyFont="1"/>
    <xf numFmtId="0" fontId="1" fillId="2" borderId="10" xfId="0" applyFont="1" applyFill="1" applyBorder="1"/>
    <xf numFmtId="10" fontId="0" fillId="0" borderId="0" xfId="0" applyNumberFormat="1"/>
    <xf numFmtId="0" fontId="0" fillId="0" borderId="0" xfId="0" applyAlignment="1">
      <alignment horizontal="center" wrapText="1"/>
    </xf>
    <xf numFmtId="0" fontId="1" fillId="0" borderId="0" xfId="0" applyFont="1" applyFill="1" applyBorder="1"/>
    <xf numFmtId="43" fontId="1" fillId="0" borderId="0" xfId="0" applyNumberFormat="1" applyFont="1" applyFill="1" applyBorder="1"/>
    <xf numFmtId="43" fontId="0" fillId="0" borderId="0" xfId="0" applyNumberFormat="1" applyFill="1"/>
    <xf numFmtId="10" fontId="0" fillId="0" borderId="0" xfId="0" applyNumberFormat="1" applyFill="1"/>
    <xf numFmtId="1" fontId="0" fillId="0" borderId="0" xfId="0" applyNumberFormat="1" applyFill="1"/>
    <xf numFmtId="10" fontId="1" fillId="0" borderId="0" xfId="2" applyNumberFormat="1" applyFont="1" applyFill="1" applyBorder="1"/>
    <xf numFmtId="165" fontId="1" fillId="0" borderId="0" xfId="0" applyNumberFormat="1" applyFont="1" applyFill="1" applyBorder="1" applyAlignment="1">
      <alignment horizontal="center"/>
    </xf>
    <xf numFmtId="10" fontId="1" fillId="0" borderId="0" xfId="2" applyNumberFormat="1" applyFont="1" applyFill="1" applyBorder="1" applyAlignment="1">
      <alignment horizontal="center"/>
    </xf>
    <xf numFmtId="37" fontId="1" fillId="0" borderId="0" xfId="0" applyNumberFormat="1" applyFont="1" applyFill="1" applyBorder="1" applyAlignment="1">
      <alignment horizontal="center"/>
    </xf>
    <xf numFmtId="0" fontId="0" fillId="0" borderId="0" xfId="0" applyFill="1"/>
    <xf numFmtId="0" fontId="1" fillId="0" borderId="0" xfId="0" applyFont="1"/>
    <xf numFmtId="0" fontId="0" fillId="0" borderId="0" xfId="0" pivotButton="1" applyAlignment="1">
      <alignment horizontal="center" wrapText="1"/>
    </xf>
    <xf numFmtId="0" fontId="3" fillId="2" borderId="7" xfId="0" applyFont="1" applyFill="1" applyBorder="1" applyAlignment="1">
      <alignment horizontal="center" wrapText="1"/>
    </xf>
    <xf numFmtId="43" fontId="0" fillId="0" borderId="3" xfId="1" applyFont="1" applyBorder="1"/>
    <xf numFmtId="10" fontId="0" fillId="0" borderId="0" xfId="2" applyNumberFormat="1" applyFont="1" applyBorder="1" applyAlignment="1">
      <alignment horizontal="center"/>
    </xf>
    <xf numFmtId="43" fontId="0" fillId="0" borderId="0" xfId="0" applyNumberFormat="1" applyBorder="1"/>
    <xf numFmtId="37" fontId="0" fillId="0" borderId="4" xfId="0" applyNumberFormat="1" applyBorder="1" applyAlignment="1">
      <alignment horizontal="center"/>
    </xf>
    <xf numFmtId="10" fontId="0" fillId="0" borderId="0" xfId="2" applyNumberFormat="1" applyFont="1" applyBorder="1"/>
    <xf numFmtId="165" fontId="0" fillId="0" borderId="4" xfId="0" applyNumberFormat="1" applyBorder="1" applyAlignment="1">
      <alignment horizontal="center"/>
    </xf>
    <xf numFmtId="0" fontId="1" fillId="2" borderId="15" xfId="0" applyFont="1" applyFill="1" applyBorder="1" applyAlignment="1">
      <alignment horizontal="center"/>
    </xf>
    <xf numFmtId="0" fontId="0" fillId="0" borderId="11" xfId="0" applyBorder="1"/>
    <xf numFmtId="0" fontId="1" fillId="2" borderId="12" xfId="0" applyFont="1" applyFill="1" applyBorder="1"/>
    <xf numFmtId="0" fontId="3" fillId="5" borderId="6" xfId="0" applyFont="1" applyFill="1" applyBorder="1" applyAlignment="1">
      <alignment horizontal="center"/>
    </xf>
    <xf numFmtId="0" fontId="1" fillId="5" borderId="5" xfId="0" applyFont="1" applyFill="1" applyBorder="1" applyAlignment="1">
      <alignment horizontal="center"/>
    </xf>
    <xf numFmtId="0" fontId="3" fillId="5" borderId="5" xfId="0" applyFont="1" applyFill="1" applyBorder="1" applyAlignment="1">
      <alignment horizontal="center"/>
    </xf>
    <xf numFmtId="0" fontId="3" fillId="5" borderId="7" xfId="0" applyFont="1" applyFill="1" applyBorder="1" applyAlignment="1">
      <alignment horizontal="center" wrapText="1"/>
    </xf>
    <xf numFmtId="0" fontId="3" fillId="6" borderId="6" xfId="0" applyFont="1" applyFill="1" applyBorder="1" applyAlignment="1">
      <alignment horizontal="center"/>
    </xf>
    <xf numFmtId="0" fontId="3" fillId="6" borderId="5" xfId="0" applyFont="1" applyFill="1" applyBorder="1" applyAlignment="1">
      <alignment horizontal="center"/>
    </xf>
    <xf numFmtId="0" fontId="3" fillId="6" borderId="7" xfId="0" applyFont="1" applyFill="1" applyBorder="1" applyAlignment="1">
      <alignment horizontal="center" wrapText="1"/>
    </xf>
    <xf numFmtId="43" fontId="1" fillId="4" borderId="8" xfId="0" applyNumberFormat="1" applyFont="1" applyFill="1" applyBorder="1"/>
    <xf numFmtId="10" fontId="1" fillId="4" borderId="14" xfId="2" applyNumberFormat="1" applyFont="1" applyFill="1" applyBorder="1"/>
    <xf numFmtId="43" fontId="1" fillId="4" borderId="14" xfId="0" applyNumberFormat="1" applyFont="1" applyFill="1" applyBorder="1"/>
    <xf numFmtId="165" fontId="1" fillId="4" borderId="9" xfId="0" applyNumberFormat="1" applyFont="1" applyFill="1" applyBorder="1" applyAlignment="1">
      <alignment horizontal="center"/>
    </xf>
    <xf numFmtId="43" fontId="1" fillId="3" borderId="8" xfId="0" applyNumberFormat="1" applyFont="1" applyFill="1" applyBorder="1"/>
    <xf numFmtId="10" fontId="1" fillId="3" borderId="14" xfId="2" applyNumberFormat="1" applyFont="1" applyFill="1" applyBorder="1" applyAlignment="1">
      <alignment horizontal="center"/>
    </xf>
    <xf numFmtId="43" fontId="1" fillId="3" borderId="14" xfId="0" applyNumberFormat="1" applyFont="1" applyFill="1" applyBorder="1"/>
    <xf numFmtId="37" fontId="1" fillId="3" borderId="9" xfId="0" applyNumberFormat="1" applyFont="1" applyFill="1" applyBorder="1" applyAlignment="1">
      <alignment horizontal="center"/>
    </xf>
    <xf numFmtId="0" fontId="0" fillId="0" borderId="0" xfId="0" applyAlignment="1">
      <alignment wrapText="1"/>
    </xf>
    <xf numFmtId="14" fontId="0" fillId="0" borderId="0" xfId="0" applyNumberFormat="1" applyAlignment="1">
      <alignment wrapText="1"/>
    </xf>
    <xf numFmtId="43" fontId="1" fillId="0" borderId="0" xfId="0" applyNumberFormat="1" applyFont="1" applyFill="1" applyBorder="1" applyAlignment="1">
      <alignment wrapText="1"/>
    </xf>
    <xf numFmtId="10" fontId="1" fillId="0" borderId="0" xfId="0" applyNumberFormat="1" applyFont="1" applyFill="1" applyBorder="1" applyAlignment="1">
      <alignment wrapText="1"/>
    </xf>
    <xf numFmtId="1" fontId="1" fillId="0" borderId="0" xfId="0" applyNumberFormat="1" applyFont="1" applyFill="1" applyBorder="1" applyAlignment="1">
      <alignment horizontal="center" wrapText="1"/>
    </xf>
    <xf numFmtId="43" fontId="0" fillId="0" borderId="0" xfId="0" applyNumberFormat="1" applyAlignment="1">
      <alignment wrapText="1"/>
    </xf>
    <xf numFmtId="10" fontId="0" fillId="0" borderId="0" xfId="0" applyNumberFormat="1" applyAlignment="1">
      <alignment wrapText="1"/>
    </xf>
    <xf numFmtId="10" fontId="0" fillId="0" borderId="0" xfId="2" applyNumberFormat="1" applyFont="1" applyAlignment="1">
      <alignment wrapText="1"/>
    </xf>
    <xf numFmtId="0" fontId="0" fillId="0" borderId="0" xfId="0" applyNumberFormat="1" applyAlignment="1">
      <alignment wrapText="1"/>
    </xf>
    <xf numFmtId="43" fontId="0" fillId="0" borderId="0" xfId="1" applyFont="1" applyAlignment="1">
      <alignment wrapText="1"/>
    </xf>
    <xf numFmtId="0" fontId="3" fillId="2" borderId="6" xfId="0" applyFont="1" applyFill="1" applyBorder="1" applyAlignment="1">
      <alignment horizontal="center" wrapText="1"/>
    </xf>
    <xf numFmtId="0" fontId="1" fillId="2" borderId="5" xfId="0" applyFont="1" applyFill="1" applyBorder="1" applyAlignment="1">
      <alignment horizontal="center" wrapText="1"/>
    </xf>
    <xf numFmtId="0" fontId="3" fillId="2" borderId="5" xfId="0" applyFont="1" applyFill="1" applyBorder="1" applyAlignment="1">
      <alignment horizontal="center" wrapText="1"/>
    </xf>
    <xf numFmtId="43" fontId="0" fillId="0" borderId="3" xfId="0" applyNumberFormat="1" applyBorder="1" applyAlignment="1">
      <alignment wrapText="1"/>
    </xf>
    <xf numFmtId="10" fontId="0" fillId="0" borderId="0" xfId="0" applyNumberFormat="1" applyBorder="1" applyAlignment="1">
      <alignment wrapText="1"/>
    </xf>
    <xf numFmtId="43" fontId="0" fillId="0" borderId="0" xfId="0" applyNumberFormat="1" applyBorder="1" applyAlignment="1">
      <alignment wrapText="1"/>
    </xf>
    <xf numFmtId="1" fontId="0" fillId="0" borderId="4" xfId="0" applyNumberFormat="1" applyBorder="1" applyAlignment="1">
      <alignment horizontal="center" wrapText="1"/>
    </xf>
    <xf numFmtId="43" fontId="1" fillId="2" borderId="8" xfId="0" applyNumberFormat="1" applyFont="1" applyFill="1" applyBorder="1" applyAlignment="1">
      <alignment wrapText="1"/>
    </xf>
    <xf numFmtId="10" fontId="1" fillId="2" borderId="14" xfId="0" applyNumberFormat="1" applyFont="1" applyFill="1" applyBorder="1" applyAlignment="1">
      <alignment wrapText="1"/>
    </xf>
    <xf numFmtId="43" fontId="1" fillId="2" borderId="14" xfId="0" applyNumberFormat="1" applyFont="1" applyFill="1" applyBorder="1" applyAlignment="1">
      <alignment wrapText="1"/>
    </xf>
    <xf numFmtId="1" fontId="1" fillId="2" borderId="9" xfId="0" applyNumberFormat="1" applyFont="1" applyFill="1" applyBorder="1" applyAlignment="1">
      <alignment horizontal="center" wrapText="1"/>
    </xf>
    <xf numFmtId="0" fontId="0" fillId="0" borderId="0" xfId="0" applyFont="1" applyFill="1" applyBorder="1"/>
    <xf numFmtId="43" fontId="1" fillId="0" borderId="0" xfId="2" applyNumberFormat="1" applyFont="1" applyFill="1" applyBorder="1"/>
    <xf numFmtId="14" fontId="0" fillId="0" borderId="0" xfId="0" applyNumberFormat="1"/>
    <xf numFmtId="0" fontId="0" fillId="7" borderId="0" xfId="0" applyFill="1"/>
    <xf numFmtId="164" fontId="1" fillId="2" borderId="1" xfId="0" applyNumberFormat="1" applyFont="1" applyFill="1" applyBorder="1" applyAlignment="1">
      <alignment horizontal="center" wrapText="1"/>
    </xf>
    <xf numFmtId="164" fontId="1" fillId="2" borderId="13" xfId="0" applyNumberFormat="1" applyFont="1" applyFill="1" applyBorder="1" applyAlignment="1">
      <alignment horizontal="center" wrapText="1"/>
    </xf>
    <xf numFmtId="164" fontId="1" fillId="2" borderId="2" xfId="0" applyNumberFormat="1" applyFont="1" applyFill="1" applyBorder="1" applyAlignment="1">
      <alignment horizontal="center" wrapText="1"/>
    </xf>
    <xf numFmtId="164" fontId="1" fillId="5" borderId="1" xfId="0" applyNumberFormat="1" applyFont="1" applyFill="1" applyBorder="1" applyAlignment="1">
      <alignment horizontal="center"/>
    </xf>
    <xf numFmtId="164" fontId="1" fillId="5" borderId="13" xfId="0" applyNumberFormat="1" applyFont="1" applyFill="1" applyBorder="1" applyAlignment="1">
      <alignment horizontal="center"/>
    </xf>
    <xf numFmtId="164" fontId="1" fillId="5" borderId="2" xfId="0" applyNumberFormat="1" applyFont="1" applyFill="1" applyBorder="1" applyAlignment="1">
      <alignment horizontal="center"/>
    </xf>
    <xf numFmtId="164" fontId="1" fillId="6" borderId="1" xfId="0" applyNumberFormat="1" applyFont="1" applyFill="1" applyBorder="1" applyAlignment="1">
      <alignment horizontal="center"/>
    </xf>
    <xf numFmtId="164" fontId="1" fillId="6" borderId="13" xfId="0" applyNumberFormat="1" applyFont="1" applyFill="1" applyBorder="1" applyAlignment="1">
      <alignment horizontal="center"/>
    </xf>
    <xf numFmtId="164" fontId="1" fillId="6" borderId="2" xfId="0" applyNumberFormat="1" applyFont="1" applyFill="1" applyBorder="1" applyAlignment="1">
      <alignment horizontal="center"/>
    </xf>
  </cellXfs>
  <cellStyles count="3">
    <cellStyle name="Comma" xfId="1" builtinId="3"/>
    <cellStyle name="Normal" xfId="0" builtinId="0"/>
    <cellStyle name="Percent" xfId="2" builtinId="5"/>
  </cellStyles>
  <dxfs count="52">
    <dxf>
      <border>
        <left style="medium">
          <color indexed="64"/>
        </left>
        <right style="medium">
          <color indexed="64"/>
        </right>
        <top style="medium">
          <color indexed="64"/>
        </top>
      </border>
    </dxf>
    <dxf>
      <numFmt numFmtId="35" formatCode="_(* #,##0.00_);_(* \(#,##0.00\);_(* &quot;-&quot;??_);_(@_)"/>
    </dxf>
    <dxf>
      <numFmt numFmtId="14" formatCode="0.0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4" formatCode="0.00%"/>
    </dxf>
    <dxf>
      <numFmt numFmtId="14" formatCode="0.00%"/>
    </dxf>
    <dxf>
      <alignment wrapText="1" readingOrder="0"/>
    </dxf>
    <dxf>
      <alignment wrapText="1" readingOrder="0"/>
    </dxf>
    <dxf>
      <numFmt numFmtId="35" formatCode="_(* #,##0.00_);_(* \(#,##0.00\);_(* &quot;-&quot;??_);_(@_)"/>
    </dxf>
    <dxf>
      <numFmt numFmtId="35" formatCode="_(* #,##0.00_);_(* \(#,##0.00\);_(* &quot;-&quot;??_);_(@_)"/>
    </dxf>
    <dxf>
      <border>
        <left style="medium">
          <color indexed="64"/>
        </left>
        <right style="medium">
          <color indexed="64"/>
        </right>
        <top style="medium">
          <color indexed="64"/>
        </top>
      </border>
    </dxf>
    <dxf>
      <numFmt numFmtId="35" formatCode="_(* #,##0.00_);_(* \(#,##0.00\);_(* &quot;-&quot;??_);_(@_)"/>
    </dxf>
    <dxf>
      <numFmt numFmtId="14" formatCode="0.0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numFmt numFmtId="14" formatCode="0.00%"/>
    </dxf>
    <dxf>
      <numFmt numFmtId="35" formatCode="_(* #,##0.00_);_(* \(#,##0.00\);_(* &quot;-&quot;??_);_(@_)"/>
    </dxf>
    <dxf>
      <border>
        <left style="medium">
          <color indexed="64"/>
        </left>
        <right style="medium">
          <color indexed="64"/>
        </right>
        <top style="medium">
          <color indexed="64"/>
        </top>
      </border>
    </dxf>
    <dxf>
      <numFmt numFmtId="35" formatCode="_(* #,##0.00_);_(* \(#,##0.00\);_(* &quot;-&quot;??_);_(@_)"/>
    </dxf>
    <dxf>
      <numFmt numFmtId="35" formatCode="_(* #,##0.00_);_(* \(#,##0.00\);_(* &quot;-&quot;??_);_(@_)"/>
    </dxf>
    <dxf>
      <alignment wrapText="1" readingOrder="0"/>
    </dxf>
    <dxf>
      <alignment wrapText="1" readingOrder="0"/>
    </dxf>
    <dxf>
      <numFmt numFmtId="14" formatCode="0.00%"/>
    </dxf>
    <dxf>
      <numFmt numFmtId="14" formatCode="0.00%"/>
    </dxf>
    <dxf>
      <numFmt numFmtId="19" formatCode="m/d/yyyy"/>
    </dxf>
    <dxf>
      <font>
        <color rgb="FF9C0006"/>
      </font>
      <fill>
        <patternFill>
          <bgColor rgb="FFFFC7CE"/>
        </patternFill>
      </fill>
    </dxf>
    <dxf>
      <font>
        <color rgb="FF9C0006"/>
      </font>
      <fill>
        <patternFill>
          <bgColor rgb="FFFFC7CE"/>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114300</xdr:colOff>
      <xdr:row>0</xdr:row>
      <xdr:rowOff>47625</xdr:rowOff>
    </xdr:from>
    <xdr:to>
      <xdr:col>11</xdr:col>
      <xdr:colOff>590550</xdr:colOff>
      <xdr:row>7</xdr:row>
      <xdr:rowOff>276225</xdr:rowOff>
    </xdr:to>
    <mc:AlternateContent xmlns:mc="http://schemas.openxmlformats.org/markup-compatibility/2006" xmlns:a14="http://schemas.microsoft.com/office/drawing/2010/main">
      <mc:Choice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934575" y="47625"/>
              <a:ext cx="2000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0</xdr:row>
      <xdr:rowOff>19050</xdr:rowOff>
    </xdr:from>
    <xdr:to>
      <xdr:col>14</xdr:col>
      <xdr:colOff>133350</xdr:colOff>
      <xdr:row>7</xdr:row>
      <xdr:rowOff>209550</xdr:rowOff>
    </xdr:to>
    <mc:AlternateContent xmlns:mc="http://schemas.openxmlformats.org/markup-compatibility/2006" xmlns:a14="http://schemas.microsoft.com/office/drawing/2010/main">
      <mc:Choice Requires="a14">
        <xdr:graphicFrame macro="">
          <xdr:nvGraphicFramePr>
            <xdr:cNvPr id="6" name="Airline"/>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mlns="">
        <xdr:sp macro="" textlink="">
          <xdr:nvSpPr>
            <xdr:cNvPr id="0" name=""/>
            <xdr:cNvSpPr>
              <a:spLocks noTextEdit="1"/>
            </xdr:cNvSpPr>
          </xdr:nvSpPr>
          <xdr:spPr>
            <a:xfrm>
              <a:off x="9077325" y="19050"/>
              <a:ext cx="1762125"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TAI-FIN-001" refreshedDate="42851.37518703704" createdVersion="5" refreshedVersion="5" minRefreshableVersion="3" recordCount="318">
  <cacheSource type="worksheet">
    <worksheetSource name="Table2"/>
  </cacheSource>
  <cacheFields count="12">
    <cacheField name="Tickets" numFmtId="0">
      <sharedItems containsString="0" containsBlank="1" containsNumber="1" containsInteger="1" minValue="1224663368" maxValue="4917282282"/>
    </cacheField>
    <cacheField name="Date" numFmtId="14">
      <sharedItems containsSemiMixedTypes="0" containsNonDate="0" containsDate="1" containsString="0" minDate="2017-04-03T00:00:00" maxDate="2017-04-26T00:00:00" count="16">
        <d v="2017-04-03T00:00:00"/>
        <d v="2017-04-04T00:00:00"/>
        <d v="2017-04-05T00:00:00"/>
        <d v="2017-04-07T00:00:00"/>
        <d v="2017-04-06T00:00:00"/>
        <d v="2017-04-10T00:00:00"/>
        <d v="2017-04-11T00:00:00"/>
        <d v="2017-04-12T00:00:00"/>
        <d v="2017-04-13T00:00:00"/>
        <d v="2017-04-17T00:00:00"/>
        <d v="2017-04-18T00:00:00"/>
        <d v="2017-04-19T00:00:00"/>
        <d v="2017-04-20T00:00:00"/>
        <d v="2017-04-21T00:00:00"/>
        <d v="2017-04-24T00:00:00"/>
        <d v="2017-04-25T00:00:00"/>
      </sharedItems>
    </cacheField>
    <cacheField name="Airline" numFmtId="0">
      <sharedItems count="4">
        <s v="ASIANA AIRLINES"/>
        <s v="DELTA AIRLINES"/>
        <s v="PHILIPPINE AIRLINES"/>
        <s v="UNITED AIRLINES"/>
      </sharedItems>
    </cacheField>
    <cacheField name="Customer" numFmtId="0">
      <sharedItems containsNonDate="0" containsString="0" containsBlank="1"/>
    </cacheField>
    <cacheField name="Passenger" numFmtId="0">
      <sharedItems containsNonDate="0" containsString="0" containsBlank="1"/>
    </cacheField>
    <cacheField name="Total Rec." numFmtId="0">
      <sharedItems containsNonDate="0" containsString="0" containsBlank="1"/>
    </cacheField>
    <cacheField name="Ticket Sales" numFmtId="0">
      <sharedItems containsSemiMixedTypes="0" containsString="0" containsNumber="1" minValue="-5101" maxValue="5101"/>
    </cacheField>
    <cacheField name="Tax" numFmtId="0">
      <sharedItems containsSemiMixedTypes="0" containsString="0" containsNumber="1" minValue="-187.96" maxValue="485.47"/>
    </cacheField>
    <cacheField name="a" numFmtId="0">
      <sharedItems containsMixedTypes="1" containsNumber="1" containsInteger="1" minValue="0" maxValue="0"/>
    </cacheField>
    <cacheField name="Commission" numFmtId="0">
      <sharedItems containsSemiMixedTypes="0" containsString="0" containsNumber="1" minValue="-9.3000000000000007" maxValue="200.04"/>
    </cacheField>
    <cacheField name="Rate" numFmtId="0">
      <sharedItems containsSemiMixedTypes="0" containsString="0" containsNumber="1" minValue="0" maxValue="0.21353658536585368"/>
    </cacheField>
    <cacheField name="Rate2" numFmtId="0">
      <sharedItems containsNonDate="0" containsString="0" containsBlank="1"/>
    </cacheField>
  </cacheFields>
  <extLst>
    <ext xmlns:x14="http://schemas.microsoft.com/office/spreadsheetml/2009/9/main" uri="{725AE2AE-9491-48be-B2B4-4EB974FC3084}">
      <x14:pivotCacheDefinition pivotCacheId="8"/>
    </ext>
  </extLst>
</pivotCacheDefinition>
</file>

<file path=xl/pivotCache/pivotCacheRecords1.xml><?xml version="1.0" encoding="utf-8"?>
<pivotCacheRecords xmlns="http://schemas.openxmlformats.org/spreadsheetml/2006/main" xmlns:r="http://schemas.openxmlformats.org/officeDocument/2006/relationships" count="318">
  <r>
    <n v="1224663370"/>
    <x v="0"/>
    <x v="0"/>
    <m/>
    <m/>
    <m/>
    <n v="672.99999999999989"/>
    <n v="161.69999999999999"/>
    <n v="0"/>
    <n v="47.11"/>
    <n v="7.0000000000000007E-2"/>
    <m/>
  </r>
  <r>
    <n v="1224663371"/>
    <x v="0"/>
    <x v="0"/>
    <m/>
    <m/>
    <m/>
    <n v="672.99999999999989"/>
    <n v="161.69999999999999"/>
    <n v="0"/>
    <n v="47.11"/>
    <n v="7.0000000000000007E-2"/>
    <m/>
  </r>
  <r>
    <n v="1224663372"/>
    <x v="0"/>
    <x v="0"/>
    <m/>
    <m/>
    <m/>
    <n v="384.99999999999994"/>
    <n v="154.02000000000001"/>
    <n v="0"/>
    <n v="26.95"/>
    <n v="7.0000000000000007E-2"/>
    <m/>
  </r>
  <r>
    <n v="1224663375"/>
    <x v="0"/>
    <x v="0"/>
    <m/>
    <m/>
    <m/>
    <n v="413.99999999999994"/>
    <n v="75.87"/>
    <n v="0"/>
    <n v="14.49"/>
    <n v="3.5000000000000003E-2"/>
    <m/>
  </r>
  <r>
    <n v="1224663384"/>
    <x v="1"/>
    <x v="0"/>
    <m/>
    <m/>
    <m/>
    <n v="623.99999999999989"/>
    <n v="103.42"/>
    <n v="0"/>
    <n v="43.68"/>
    <n v="7.0000000000000007E-2"/>
    <m/>
  </r>
  <r>
    <n v="1224663387"/>
    <x v="1"/>
    <x v="0"/>
    <m/>
    <m/>
    <m/>
    <n v="638.99999999999989"/>
    <n v="161.69"/>
    <n v="0"/>
    <n v="44.73"/>
    <n v="7.0000000000000007E-2"/>
    <m/>
  </r>
  <r>
    <n v="1224663388"/>
    <x v="1"/>
    <x v="0"/>
    <m/>
    <m/>
    <m/>
    <n v="638.99999999999989"/>
    <n v="161.69"/>
    <n v="0"/>
    <n v="44.73"/>
    <n v="7.0000000000000007E-2"/>
    <m/>
  </r>
  <r>
    <n v="1224663389"/>
    <x v="1"/>
    <x v="0"/>
    <m/>
    <m/>
    <m/>
    <n v="638.99999999999989"/>
    <n v="161.69"/>
    <n v="0"/>
    <n v="44.73"/>
    <n v="7.0000000000000007E-2"/>
    <m/>
  </r>
  <r>
    <n v="1224663390"/>
    <x v="1"/>
    <x v="0"/>
    <m/>
    <m/>
    <m/>
    <n v="638.99999999999989"/>
    <n v="161.69"/>
    <n v="0"/>
    <n v="44.73"/>
    <n v="7.0000000000000007E-2"/>
    <m/>
  </r>
  <r>
    <n v="1224663391"/>
    <x v="1"/>
    <x v="0"/>
    <m/>
    <m/>
    <m/>
    <n v="638.99999999999989"/>
    <n v="161.69"/>
    <n v="0"/>
    <n v="44.73"/>
    <n v="7.0000000000000007E-2"/>
    <m/>
  </r>
  <r>
    <n v="1224663392"/>
    <x v="1"/>
    <x v="0"/>
    <m/>
    <m/>
    <m/>
    <n v="638.99999999999989"/>
    <n v="161.69"/>
    <n v="0"/>
    <n v="44.73"/>
    <n v="7.0000000000000007E-2"/>
    <m/>
  </r>
  <r>
    <n v="1224663393"/>
    <x v="1"/>
    <x v="0"/>
    <m/>
    <m/>
    <m/>
    <n v="638.99999999999989"/>
    <n v="161.69"/>
    <n v="0"/>
    <n v="44.73"/>
    <n v="7.0000000000000007E-2"/>
    <m/>
  </r>
  <r>
    <n v="1224663394"/>
    <x v="1"/>
    <x v="0"/>
    <m/>
    <m/>
    <m/>
    <n v="638.99999999999989"/>
    <n v="161.69"/>
    <n v="0"/>
    <n v="44.73"/>
    <n v="7.0000000000000007E-2"/>
    <m/>
  </r>
  <r>
    <n v="1224663395"/>
    <x v="1"/>
    <x v="0"/>
    <m/>
    <m/>
    <m/>
    <n v="638.99999999999989"/>
    <n v="161.69"/>
    <n v="0"/>
    <n v="44.73"/>
    <n v="7.0000000000000007E-2"/>
    <m/>
  </r>
  <r>
    <n v="1224663396"/>
    <x v="1"/>
    <x v="0"/>
    <m/>
    <m/>
    <m/>
    <n v="638.99999999999989"/>
    <n v="161.69"/>
    <n v="0"/>
    <n v="44.73"/>
    <n v="7.0000000000000007E-2"/>
    <m/>
  </r>
  <r>
    <n v="1224663397"/>
    <x v="1"/>
    <x v="0"/>
    <m/>
    <m/>
    <m/>
    <n v="638.99999999999989"/>
    <n v="161.69"/>
    <n v="0"/>
    <n v="44.73"/>
    <n v="7.0000000000000007E-2"/>
    <m/>
  </r>
  <r>
    <n v="1224663398"/>
    <x v="1"/>
    <x v="0"/>
    <m/>
    <m/>
    <m/>
    <n v="638.99999999999989"/>
    <n v="161.69"/>
    <n v="0"/>
    <n v="44.73"/>
    <n v="7.0000000000000007E-2"/>
    <m/>
  </r>
  <r>
    <n v="1224663399"/>
    <x v="1"/>
    <x v="0"/>
    <m/>
    <m/>
    <m/>
    <n v="638.99999999999989"/>
    <n v="161.69"/>
    <n v="0"/>
    <n v="44.73"/>
    <n v="7.0000000000000007E-2"/>
    <m/>
  </r>
  <r>
    <n v="1224663400"/>
    <x v="1"/>
    <x v="0"/>
    <m/>
    <m/>
    <m/>
    <n v="638.99999999999989"/>
    <n v="161.69"/>
    <n v="0"/>
    <n v="44.73"/>
    <n v="7.0000000000000007E-2"/>
    <m/>
  </r>
  <r>
    <n v="1224663401"/>
    <x v="1"/>
    <x v="0"/>
    <m/>
    <m/>
    <m/>
    <n v="638.99999999999989"/>
    <n v="161.69"/>
    <n v="0"/>
    <n v="44.73"/>
    <n v="7.0000000000000007E-2"/>
    <m/>
  </r>
  <r>
    <n v="1224663402"/>
    <x v="1"/>
    <x v="0"/>
    <m/>
    <m/>
    <m/>
    <n v="638.99999999999989"/>
    <n v="161.69"/>
    <n v="0"/>
    <n v="44.73"/>
    <n v="7.0000000000000007E-2"/>
    <m/>
  </r>
  <r>
    <n v="1224663403"/>
    <x v="1"/>
    <x v="0"/>
    <m/>
    <m/>
    <m/>
    <n v="638.99999999999989"/>
    <n v="161.69"/>
    <n v="0"/>
    <n v="44.73"/>
    <n v="7.0000000000000007E-2"/>
    <m/>
  </r>
  <r>
    <n v="1224663404"/>
    <x v="1"/>
    <x v="0"/>
    <m/>
    <m/>
    <m/>
    <n v="638.99999999999989"/>
    <n v="161.69"/>
    <n v="0"/>
    <n v="44.73"/>
    <n v="7.0000000000000007E-2"/>
    <m/>
  </r>
  <r>
    <n v="1224663405"/>
    <x v="1"/>
    <x v="0"/>
    <m/>
    <m/>
    <m/>
    <n v="638.99999999999989"/>
    <n v="161.69"/>
    <n v="0"/>
    <n v="44.73"/>
    <n v="7.0000000000000007E-2"/>
    <m/>
  </r>
  <r>
    <n v="1224663406"/>
    <x v="1"/>
    <x v="0"/>
    <m/>
    <m/>
    <m/>
    <n v="638.99999999999989"/>
    <n v="161.69"/>
    <n v="0"/>
    <n v="44.73"/>
    <n v="7.0000000000000007E-2"/>
    <m/>
  </r>
  <r>
    <n v="1224663407"/>
    <x v="1"/>
    <x v="0"/>
    <m/>
    <m/>
    <m/>
    <n v="638.99999999999989"/>
    <n v="161.69"/>
    <n v="0"/>
    <n v="44.73"/>
    <n v="7.0000000000000007E-2"/>
    <m/>
  </r>
  <r>
    <n v="1224663408"/>
    <x v="1"/>
    <x v="0"/>
    <m/>
    <m/>
    <m/>
    <n v="638.99999999999989"/>
    <n v="161.69"/>
    <n v="0"/>
    <n v="44.73"/>
    <n v="7.0000000000000007E-2"/>
    <m/>
  </r>
  <r>
    <n v="1224663409"/>
    <x v="1"/>
    <x v="0"/>
    <m/>
    <m/>
    <m/>
    <n v="638.99999999999989"/>
    <n v="161.69"/>
    <n v="0"/>
    <n v="44.73"/>
    <n v="7.0000000000000007E-2"/>
    <m/>
  </r>
  <r>
    <n v="1224663410"/>
    <x v="1"/>
    <x v="0"/>
    <m/>
    <m/>
    <m/>
    <n v="638.99999999999989"/>
    <n v="161.69"/>
    <n v="0"/>
    <n v="44.73"/>
    <n v="7.0000000000000007E-2"/>
    <m/>
  </r>
  <r>
    <n v="1224663418"/>
    <x v="2"/>
    <x v="0"/>
    <m/>
    <m/>
    <m/>
    <n v="719.99999999999989"/>
    <n v="17.760000000000002"/>
    <n v="0"/>
    <n v="50.4"/>
    <n v="7.0000000000000007E-2"/>
    <m/>
  </r>
  <r>
    <n v="1224663419"/>
    <x v="2"/>
    <x v="0"/>
    <m/>
    <m/>
    <m/>
    <n v="719.99999999999989"/>
    <n v="17.760000000000002"/>
    <n v="0"/>
    <n v="50.4"/>
    <n v="7.0000000000000007E-2"/>
    <m/>
  </r>
  <r>
    <n v="1224664735"/>
    <x v="3"/>
    <x v="0"/>
    <m/>
    <m/>
    <m/>
    <n v="403"/>
    <n v="75.790000000000006"/>
    <n v="0"/>
    <n v="28.21"/>
    <n v="7.0000000000000007E-2"/>
    <m/>
  </r>
  <r>
    <n v="1224664746"/>
    <x v="3"/>
    <x v="0"/>
    <m/>
    <m/>
    <m/>
    <n v="349.99999999999994"/>
    <n v="66"/>
    <n v="0"/>
    <n v="24.5"/>
    <n v="7.0000000000000007E-2"/>
    <m/>
  </r>
  <r>
    <n v="1224664747"/>
    <x v="3"/>
    <x v="0"/>
    <m/>
    <m/>
    <m/>
    <n v="413.99999999999994"/>
    <n v="75.790000000000006"/>
    <n v="0"/>
    <n v="28.98"/>
    <n v="7.0000000000000007E-2"/>
    <m/>
  </r>
  <r>
    <n v="1224663414"/>
    <x v="1"/>
    <x v="1"/>
    <m/>
    <m/>
    <m/>
    <n v="836"/>
    <n v="88.33"/>
    <n v="0"/>
    <n v="32.67"/>
    <n v="3.9078947368421053E-2"/>
    <m/>
  </r>
  <r>
    <n v="1224663415"/>
    <x v="1"/>
    <x v="1"/>
    <m/>
    <m/>
    <m/>
    <n v="1522"/>
    <n v="424.44"/>
    <n v="0"/>
    <n v="76.56"/>
    <n v="5.0302233902759529E-2"/>
    <m/>
  </r>
  <r>
    <n v="1224663424"/>
    <x v="2"/>
    <x v="1"/>
    <m/>
    <m/>
    <m/>
    <n v="1412"/>
    <n v="433.46"/>
    <n v="0"/>
    <n v="56.54"/>
    <n v="4.0042492917847027E-2"/>
    <m/>
  </r>
  <r>
    <n v="1224663428"/>
    <x v="4"/>
    <x v="1"/>
    <m/>
    <m/>
    <m/>
    <n v="1382"/>
    <n v="485.47"/>
    <n v="0"/>
    <n v="55.53"/>
    <n v="4.0180897250361794E-2"/>
    <m/>
  </r>
  <r>
    <n v="1224663431"/>
    <x v="4"/>
    <x v="1"/>
    <m/>
    <m/>
    <m/>
    <n v="1382"/>
    <n v="485.47"/>
    <n v="0"/>
    <n v="55.53"/>
    <n v="4.0180897250361794E-2"/>
    <m/>
  </r>
  <r>
    <n v="1224663434"/>
    <x v="4"/>
    <x v="1"/>
    <m/>
    <m/>
    <m/>
    <n v="1382"/>
    <n v="485.47"/>
    <n v="0"/>
    <n v="55.53"/>
    <n v="4.0180897250361794E-2"/>
    <m/>
  </r>
  <r>
    <n v="1224663437"/>
    <x v="4"/>
    <x v="1"/>
    <m/>
    <m/>
    <m/>
    <n v="1382"/>
    <n v="485.47"/>
    <n v="0"/>
    <n v="55.53"/>
    <n v="4.0180897250361794E-2"/>
    <m/>
  </r>
  <r>
    <n v="1224663446"/>
    <x v="4"/>
    <x v="1"/>
    <m/>
    <m/>
    <m/>
    <n v="579"/>
    <n v="22.1"/>
    <n v="0"/>
    <n v="19.899999999999999"/>
    <n v="3.4369602763385146E-2"/>
    <m/>
  </r>
  <r>
    <n v="1224664736"/>
    <x v="3"/>
    <x v="1"/>
    <m/>
    <m/>
    <m/>
    <n v="1269"/>
    <n v="433.64"/>
    <n v="0"/>
    <n v="50.36"/>
    <n v="3.9684791174152877E-2"/>
    <m/>
  </r>
  <r>
    <n v="1224663412"/>
    <x v="1"/>
    <x v="2"/>
    <m/>
    <m/>
    <m/>
    <n v="249.99999999999997"/>
    <n v="94.6"/>
    <n v="0"/>
    <n v="17.5"/>
    <n v="7.0000000000000007E-2"/>
    <m/>
  </r>
  <r>
    <n v="2172193142"/>
    <x v="3"/>
    <x v="2"/>
    <m/>
    <m/>
    <m/>
    <n v="357.14285714285711"/>
    <n v="0"/>
    <n v="0"/>
    <n v="25"/>
    <n v="7.0000000000000007E-2"/>
    <m/>
  </r>
  <r>
    <n v="1224663368"/>
    <x v="0"/>
    <x v="3"/>
    <m/>
    <m/>
    <m/>
    <n v="114.99999999999999"/>
    <n v="18.39"/>
    <n v="0"/>
    <n v="10.61"/>
    <n v="9.2260869565217396E-2"/>
    <m/>
  </r>
  <r>
    <n v="1224663369"/>
    <x v="0"/>
    <x v="3"/>
    <m/>
    <m/>
    <m/>
    <n v="546"/>
    <n v="122.68"/>
    <n v="0"/>
    <n v="20.32"/>
    <n v="3.7216117216117214E-2"/>
    <m/>
  </r>
  <r>
    <n v="1224663373"/>
    <x v="0"/>
    <x v="3"/>
    <m/>
    <m/>
    <m/>
    <n v="250.00000000000003"/>
    <n v="54.6"/>
    <n v="0"/>
    <n v="15.4"/>
    <n v="6.1599999999999995E-2"/>
    <m/>
  </r>
  <r>
    <n v="1224663374"/>
    <x v="0"/>
    <x v="3"/>
    <m/>
    <m/>
    <m/>
    <n v="811"/>
    <n v="182.36"/>
    <n v="0"/>
    <n v="28.38"/>
    <n v="3.4993834771886556E-2"/>
    <m/>
  </r>
  <r>
    <n v="1224663376"/>
    <x v="0"/>
    <x v="3"/>
    <m/>
    <m/>
    <m/>
    <n v="250.00000000000003"/>
    <n v="54.6"/>
    <n v="0"/>
    <n v="13.4"/>
    <n v="5.3599999999999995E-2"/>
    <m/>
  </r>
  <r>
    <n v="1224663377"/>
    <x v="1"/>
    <x v="3"/>
    <m/>
    <m/>
    <m/>
    <n v="0"/>
    <n v="0"/>
    <n v="0"/>
    <n v="0"/>
    <n v="0"/>
    <m/>
  </r>
  <r>
    <n v="1224663378"/>
    <x v="1"/>
    <x v="3"/>
    <m/>
    <m/>
    <m/>
    <n v="262"/>
    <n v="50.1"/>
    <n v="0"/>
    <n v="9.17"/>
    <n v="3.4999999999999996E-2"/>
    <m/>
  </r>
  <r>
    <n v="1224663379"/>
    <x v="1"/>
    <x v="3"/>
    <m/>
    <m/>
    <m/>
    <n v="261"/>
    <n v="28.49"/>
    <n v="0"/>
    <n v="13.51"/>
    <n v="5.1762452107279693E-2"/>
    <m/>
  </r>
  <r>
    <n v="1224663380"/>
    <x v="1"/>
    <x v="3"/>
    <m/>
    <m/>
    <m/>
    <n v="261"/>
    <n v="28.49"/>
    <n v="0"/>
    <n v="13.51"/>
    <n v="5.1762452107279693E-2"/>
    <m/>
  </r>
  <r>
    <n v="1224663381"/>
    <x v="1"/>
    <x v="3"/>
    <m/>
    <m/>
    <m/>
    <n v="261"/>
    <n v="28.49"/>
    <n v="0"/>
    <n v="13.51"/>
    <n v="5.1762452107279693E-2"/>
    <m/>
  </r>
  <r>
    <n v="1224663382"/>
    <x v="1"/>
    <x v="3"/>
    <m/>
    <m/>
    <m/>
    <n v="230"/>
    <n v="28.49"/>
    <n v="0"/>
    <n v="8.0500000000000007"/>
    <n v="3.5000000000000003E-2"/>
    <m/>
  </r>
  <r>
    <n v="1224663383"/>
    <x v="1"/>
    <x v="3"/>
    <m/>
    <m/>
    <m/>
    <n v="230"/>
    <n v="28.49"/>
    <n v="0"/>
    <n v="8.0500000000000007"/>
    <n v="3.5000000000000003E-2"/>
    <m/>
  </r>
  <r>
    <n v="1224663385"/>
    <x v="1"/>
    <x v="3"/>
    <m/>
    <m/>
    <m/>
    <n v="1208"/>
    <n v="122.66"/>
    <n v="0"/>
    <n v="48.34"/>
    <n v="4.0016556291390733E-2"/>
    <m/>
  </r>
  <r>
    <n v="1224663386"/>
    <x v="1"/>
    <x v="3"/>
    <m/>
    <m/>
    <m/>
    <n v="1208"/>
    <n v="122.66"/>
    <n v="0"/>
    <n v="48.34"/>
    <n v="4.0016556291390733E-2"/>
    <m/>
  </r>
  <r>
    <n v="1224663411"/>
    <x v="1"/>
    <x v="3"/>
    <m/>
    <m/>
    <m/>
    <n v="347"/>
    <n v="28.06"/>
    <n v="0"/>
    <n v="15"/>
    <n v="4.3227665706051875E-2"/>
    <m/>
  </r>
  <r>
    <n v="1224663413"/>
    <x v="1"/>
    <x v="3"/>
    <m/>
    <m/>
    <m/>
    <n v="347"/>
    <n v="28.06"/>
    <n v="0"/>
    <n v="15"/>
    <n v="4.3227665706051875E-2"/>
    <m/>
  </r>
  <r>
    <n v="1224663416"/>
    <x v="1"/>
    <x v="3"/>
    <m/>
    <m/>
    <m/>
    <n v="347"/>
    <n v="28.06"/>
    <n v="0"/>
    <n v="17"/>
    <n v="4.8991354466858789E-2"/>
    <m/>
  </r>
  <r>
    <n v="1224663417"/>
    <x v="2"/>
    <x v="3"/>
    <m/>
    <m/>
    <m/>
    <n v="343"/>
    <n v="22.89"/>
    <n v="0"/>
    <n v="13.11"/>
    <n v="3.8221574344023325E-2"/>
    <m/>
  </r>
  <r>
    <n v="1224663420"/>
    <x v="2"/>
    <x v="3"/>
    <m/>
    <m/>
    <m/>
    <n v="122"/>
    <n v="10.1"/>
    <n v="0"/>
    <n v="4.88"/>
    <n v="0.04"/>
    <m/>
  </r>
  <r>
    <n v="1224663421"/>
    <x v="2"/>
    <x v="3"/>
    <m/>
    <m/>
    <m/>
    <n v="546"/>
    <n v="122.68"/>
    <n v="0"/>
    <n v="21.84"/>
    <n v="0.04"/>
    <m/>
  </r>
  <r>
    <n v="1224663422"/>
    <x v="2"/>
    <x v="3"/>
    <m/>
    <m/>
    <m/>
    <n v="546"/>
    <n v="122.68"/>
    <n v="0"/>
    <n v="21.84"/>
    <n v="0.04"/>
    <m/>
  </r>
  <r>
    <n v="1224663423"/>
    <x v="2"/>
    <x v="3"/>
    <m/>
    <m/>
    <m/>
    <n v="101.98"/>
    <n v="0.02"/>
    <n v="0"/>
    <n v="3.5693000000000006"/>
    <n v="3.5000000000000003E-2"/>
    <m/>
  </r>
  <r>
    <n v="1224663426"/>
    <x v="4"/>
    <x v="3"/>
    <m/>
    <m/>
    <m/>
    <n v="250.00000000000003"/>
    <n v="61.6"/>
    <n v="0"/>
    <n v="8.75"/>
    <n v="3.4999999999999996E-2"/>
    <m/>
  </r>
  <r>
    <n v="1224663427"/>
    <x v="4"/>
    <x v="3"/>
    <m/>
    <m/>
    <m/>
    <n v="250.00000000000003"/>
    <n v="61.6"/>
    <n v="0"/>
    <n v="8.75"/>
    <n v="3.4999999999999996E-2"/>
    <m/>
  </r>
  <r>
    <n v="1224663453"/>
    <x v="4"/>
    <x v="3"/>
    <m/>
    <m/>
    <m/>
    <n v="1225"/>
    <n v="360.76"/>
    <n v="0"/>
    <n v="50"/>
    <n v="4.0816326530612242E-2"/>
    <m/>
  </r>
  <r>
    <n v="1224663455"/>
    <x v="4"/>
    <x v="3"/>
    <m/>
    <m/>
    <m/>
    <n v="1225"/>
    <n v="360.76"/>
    <n v="0"/>
    <n v="50"/>
    <n v="4.0816326530612242E-2"/>
    <m/>
  </r>
  <r>
    <n v="1224663457"/>
    <x v="4"/>
    <x v="3"/>
    <m/>
    <m/>
    <m/>
    <n v="1225"/>
    <n v="360.76"/>
    <n v="0"/>
    <n v="50"/>
    <n v="4.0816326530612242E-2"/>
    <m/>
  </r>
  <r>
    <n v="1224663459"/>
    <x v="4"/>
    <x v="3"/>
    <m/>
    <m/>
    <m/>
    <n v="1977.0000000000002"/>
    <n v="360.76"/>
    <n v="0"/>
    <n v="83.24"/>
    <n v="4.2104198280222549E-2"/>
    <m/>
  </r>
  <r>
    <n v="1224663461"/>
    <x v="3"/>
    <x v="3"/>
    <m/>
    <m/>
    <m/>
    <n v="0"/>
    <n v="0"/>
    <n v="0"/>
    <n v="0"/>
    <n v="0"/>
    <m/>
  </r>
  <r>
    <n v="1224663463"/>
    <x v="3"/>
    <x v="3"/>
    <m/>
    <m/>
    <m/>
    <n v="280"/>
    <n v="28.07"/>
    <s v="  0.00"/>
    <n v="9.8000000000000007"/>
    <n v="3.5000000000000003E-2"/>
    <m/>
  </r>
  <r>
    <n v="1224664738"/>
    <x v="3"/>
    <x v="3"/>
    <m/>
    <m/>
    <m/>
    <n v="82"/>
    <n v="18.39"/>
    <n v="0"/>
    <n v="17.510000000000002"/>
    <n v="0.21353658536585368"/>
    <m/>
  </r>
  <r>
    <n v="1224664739"/>
    <x v="3"/>
    <x v="3"/>
    <m/>
    <m/>
    <m/>
    <n v="82"/>
    <n v="18.39"/>
    <n v="0"/>
    <n v="17.510000000000002"/>
    <n v="0.21353658536585368"/>
    <m/>
  </r>
  <r>
    <n v="1224664740"/>
    <x v="3"/>
    <x v="3"/>
    <m/>
    <m/>
    <m/>
    <n v="82"/>
    <n v="18.39"/>
    <n v="0"/>
    <n v="17.510000000000002"/>
    <n v="0.21353658536585368"/>
    <m/>
  </r>
  <r>
    <n v="1224664741"/>
    <x v="3"/>
    <x v="3"/>
    <m/>
    <m/>
    <m/>
    <n v="122"/>
    <n v="10.1"/>
    <n v="0"/>
    <n v="17.510000000000002"/>
    <n v="0.14352459016393443"/>
    <m/>
  </r>
  <r>
    <n v="1224664742"/>
    <x v="3"/>
    <x v="3"/>
    <m/>
    <m/>
    <m/>
    <n v="122"/>
    <n v="10.1"/>
    <n v="0"/>
    <n v="17.510000000000002"/>
    <n v="0.14352459016393443"/>
    <m/>
  </r>
  <r>
    <n v="1224664743"/>
    <x v="3"/>
    <x v="3"/>
    <m/>
    <m/>
    <m/>
    <n v="122"/>
    <n v="10.1"/>
    <n v="0"/>
    <n v="17.510000000000002"/>
    <n v="0.14352459016393443"/>
    <m/>
  </r>
  <r>
    <n v="1224664744"/>
    <x v="3"/>
    <x v="3"/>
    <m/>
    <m/>
    <m/>
    <n v="82"/>
    <n v="18.39"/>
    <n v="0"/>
    <n v="17.510000000000002"/>
    <n v="0.21353658536585368"/>
    <m/>
  </r>
  <r>
    <n v="1224664745"/>
    <x v="3"/>
    <x v="3"/>
    <m/>
    <m/>
    <m/>
    <n v="122"/>
    <n v="10.1"/>
    <n v="0"/>
    <n v="17.510000000000002"/>
    <n v="0.14352459016393443"/>
    <m/>
  </r>
  <r>
    <n v="1224664749"/>
    <x v="3"/>
    <x v="3"/>
    <m/>
    <m/>
    <m/>
    <n v="230"/>
    <n v="28.49"/>
    <n v="0"/>
    <n v="13.51"/>
    <n v="5.8739130434782606E-2"/>
    <m/>
  </r>
  <r>
    <n v="1224664750"/>
    <x v="3"/>
    <x v="3"/>
    <m/>
    <m/>
    <m/>
    <n v="230"/>
    <n v="28.49"/>
    <n v="0"/>
    <n v="13.51"/>
    <n v="5.8739130434782606E-2"/>
    <m/>
  </r>
  <r>
    <n v="1224664751"/>
    <x v="3"/>
    <x v="3"/>
    <m/>
    <m/>
    <m/>
    <n v="261"/>
    <n v="28.49"/>
    <n v="0"/>
    <n v="13.51"/>
    <n v="5.1762452107279693E-2"/>
    <m/>
  </r>
  <r>
    <n v="1224664752"/>
    <x v="3"/>
    <x v="3"/>
    <m/>
    <m/>
    <m/>
    <n v="261"/>
    <n v="28.49"/>
    <n v="0"/>
    <n v="13.51"/>
    <n v="5.1762452107279693E-2"/>
    <m/>
  </r>
  <r>
    <n v="1224664753"/>
    <x v="5"/>
    <x v="0"/>
    <m/>
    <m/>
    <m/>
    <n v="430"/>
    <n v="66"/>
    <n v="0"/>
    <n v="30.1"/>
    <n v="7.0000000000000007E-2"/>
    <m/>
  </r>
  <r>
    <n v="1224664754"/>
    <x v="5"/>
    <x v="0"/>
    <m/>
    <m/>
    <m/>
    <n v="430"/>
    <n v="66"/>
    <n v="0"/>
    <n v="30.1"/>
    <n v="7.0000000000000007E-2"/>
    <m/>
  </r>
  <r>
    <n v="1224664755"/>
    <x v="5"/>
    <x v="0"/>
    <m/>
    <m/>
    <m/>
    <n v="430"/>
    <n v="66"/>
    <n v="0"/>
    <n v="30.1"/>
    <n v="7.0000000000000007E-2"/>
    <m/>
  </r>
  <r>
    <n v="1224664756"/>
    <x v="5"/>
    <x v="3"/>
    <m/>
    <m/>
    <m/>
    <n v="373"/>
    <n v="28.49"/>
    <n v="0"/>
    <n v="18.510000000000002"/>
    <n v="4.9624664879356573E-2"/>
    <m/>
  </r>
  <r>
    <n v="1224664757"/>
    <x v="5"/>
    <x v="3"/>
    <m/>
    <m/>
    <m/>
    <n v="561"/>
    <n v="104.7"/>
    <n v="0"/>
    <n v="20.3"/>
    <n v="3.6185383244206774E-2"/>
    <m/>
  </r>
  <r>
    <n v="1224664758"/>
    <x v="5"/>
    <x v="1"/>
    <m/>
    <m/>
    <m/>
    <n v="2001.0000000000002"/>
    <n v="135.82"/>
    <n v="0"/>
    <n v="60.18"/>
    <n v="3.0074962518740627E-2"/>
    <m/>
  </r>
  <r>
    <n v="1224664760"/>
    <x v="5"/>
    <x v="1"/>
    <m/>
    <m/>
    <m/>
    <n v="2001.0000000000002"/>
    <n v="135.82"/>
    <n v="0"/>
    <n v="60.18"/>
    <n v="3.0074962518740627E-2"/>
    <m/>
  </r>
  <r>
    <n v="1224664762"/>
    <x v="5"/>
    <x v="1"/>
    <m/>
    <m/>
    <m/>
    <n v="200.00000000000003"/>
    <n v="70.66"/>
    <n v="0"/>
    <n v="13.34"/>
    <n v="6.6699999999999995E-2"/>
    <m/>
  </r>
  <r>
    <n v="1224664764"/>
    <x v="5"/>
    <x v="3"/>
    <m/>
    <m/>
    <m/>
    <n v="590"/>
    <n v="122.68"/>
    <n v="0"/>
    <n v="25.32"/>
    <n v="4.2915254237288133E-2"/>
    <m/>
  </r>
  <r>
    <n v="1224664765"/>
    <x v="5"/>
    <x v="3"/>
    <m/>
    <m/>
    <m/>
    <n v="454.99999999999994"/>
    <n v="129.68"/>
    <n v="0"/>
    <n v="22.32"/>
    <n v="4.9054945054945065E-2"/>
    <m/>
  </r>
  <r>
    <n v="1224664766"/>
    <x v="5"/>
    <x v="0"/>
    <m/>
    <m/>
    <m/>
    <n v="414.99999999999994"/>
    <n v="153.68"/>
    <n v="0"/>
    <n v="29.05"/>
    <n v="7.0000000000000007E-2"/>
    <m/>
  </r>
  <r>
    <n v="1224664767"/>
    <x v="5"/>
    <x v="0"/>
    <m/>
    <m/>
    <m/>
    <n v="414.99999999999994"/>
    <n v="153.68"/>
    <n v="0"/>
    <n v="29.05"/>
    <n v="7.0000000000000007E-2"/>
    <m/>
  </r>
  <r>
    <n v="1224664770"/>
    <x v="5"/>
    <x v="1"/>
    <m/>
    <m/>
    <m/>
    <n v="1269"/>
    <n v="429.22"/>
    <n v="0"/>
    <n v="50.78"/>
    <n v="4.0015760441292354E-2"/>
    <m/>
  </r>
  <r>
    <n v="1224664772"/>
    <x v="5"/>
    <x v="3"/>
    <m/>
    <m/>
    <m/>
    <n v="115.99999999999999"/>
    <n v="18.39"/>
    <n v="0"/>
    <n v="9.61"/>
    <n v="8.2844827586206898E-2"/>
    <m/>
  </r>
  <r>
    <n v="1224664773"/>
    <x v="5"/>
    <x v="3"/>
    <m/>
    <m/>
    <m/>
    <n v="145"/>
    <n v="18.39"/>
    <n v="0"/>
    <n v="9.61"/>
    <n v="6.6275862068965519E-2"/>
    <m/>
  </r>
  <r>
    <n v="1224664774"/>
    <x v="5"/>
    <x v="3"/>
    <m/>
    <m/>
    <m/>
    <n v="145"/>
    <n v="18.39"/>
    <n v="0"/>
    <n v="9.61"/>
    <n v="6.6275862068965519E-2"/>
    <m/>
  </r>
  <r>
    <n v="1224664776"/>
    <x v="5"/>
    <x v="3"/>
    <m/>
    <m/>
    <m/>
    <n v="487"/>
    <n v="54.6"/>
    <n v="0"/>
    <n v="20"/>
    <n v="4.1067761806981518E-2"/>
    <m/>
  </r>
  <r>
    <n v="1224664777"/>
    <x v="5"/>
    <x v="3"/>
    <m/>
    <m/>
    <m/>
    <n v="360"/>
    <n v="28.08"/>
    <n v="0"/>
    <n v="10"/>
    <n v="2.7777777777777776E-2"/>
    <m/>
  </r>
  <r>
    <n v="1224664778"/>
    <x v="6"/>
    <x v="3"/>
    <m/>
    <m/>
    <m/>
    <n v="550"/>
    <n v="122.7"/>
    <n v="0"/>
    <n v="19.250000000000004"/>
    <n v="3.5000000000000003E-2"/>
    <m/>
  </r>
  <r>
    <n v="1224664779"/>
    <x v="6"/>
    <x v="3"/>
    <m/>
    <m/>
    <m/>
    <n v="550"/>
    <n v="122.7"/>
    <n v="0"/>
    <n v="19.25"/>
    <n v="3.5000000000000003E-2"/>
    <m/>
  </r>
  <r>
    <n v="1224664780"/>
    <x v="6"/>
    <x v="3"/>
    <m/>
    <m/>
    <m/>
    <n v="550"/>
    <n v="122.7"/>
    <n v="0"/>
    <n v="19.25"/>
    <n v="3.5000000000000003E-2"/>
    <m/>
  </r>
  <r>
    <n v="1224664781"/>
    <x v="6"/>
    <x v="3"/>
    <m/>
    <m/>
    <m/>
    <n v="413.00000000000006"/>
    <n v="122.7"/>
    <n v="0"/>
    <n v="14.46"/>
    <n v="3.5012106537530265E-2"/>
    <m/>
  </r>
  <r>
    <n v="1224664783"/>
    <x v="6"/>
    <x v="3"/>
    <m/>
    <m/>
    <m/>
    <n v="261"/>
    <n v="28.49"/>
    <n v="0"/>
    <n v="13.51"/>
    <n v="5.1762452107279693E-2"/>
    <m/>
  </r>
  <r>
    <n v="1224664784"/>
    <x v="6"/>
    <x v="3"/>
    <m/>
    <m/>
    <m/>
    <n v="261"/>
    <n v="28.49"/>
    <n v="0"/>
    <n v="13.51"/>
    <n v="5.1762452107279693E-2"/>
    <m/>
  </r>
  <r>
    <n v="1224664785"/>
    <x v="6"/>
    <x v="3"/>
    <m/>
    <m/>
    <m/>
    <n v="373"/>
    <n v="28.49"/>
    <n v="0"/>
    <n v="18.510000000000002"/>
    <n v="4.9624664879356573E-2"/>
    <m/>
  </r>
  <r>
    <n v="1224664788"/>
    <x v="6"/>
    <x v="3"/>
    <m/>
    <m/>
    <m/>
    <n v="373"/>
    <n v="28.49"/>
    <n v="0"/>
    <n v="18.510000000000002"/>
    <n v="4.9624664879356573E-2"/>
    <m/>
  </r>
  <r>
    <n v="1224664789"/>
    <x v="6"/>
    <x v="3"/>
    <m/>
    <m/>
    <m/>
    <n v="373"/>
    <n v="28.49"/>
    <n v="0"/>
    <n v="18.510000000000002"/>
    <n v="4.9624664879356573E-2"/>
    <m/>
  </r>
  <r>
    <n v="1224664790"/>
    <x v="6"/>
    <x v="3"/>
    <m/>
    <m/>
    <m/>
    <n v="261"/>
    <n v="28.49"/>
    <n v="0"/>
    <n v="13.51"/>
    <n v="5.1762452107279693E-2"/>
    <m/>
  </r>
  <r>
    <n v="1224664791"/>
    <x v="6"/>
    <x v="1"/>
    <m/>
    <m/>
    <m/>
    <n v="1269"/>
    <n v="429.06"/>
    <n v="0"/>
    <n v="50.78"/>
    <n v="4.0015760441292354E-2"/>
    <m/>
  </r>
  <r>
    <n v="1224664793"/>
    <x v="6"/>
    <x v="3"/>
    <m/>
    <m/>
    <m/>
    <n v="261"/>
    <n v="28.49"/>
    <n v="0"/>
    <n v="13.51"/>
    <n v="5.1762452107279693E-2"/>
    <m/>
  </r>
  <r>
    <n v="1224664796"/>
    <x v="6"/>
    <x v="1"/>
    <m/>
    <m/>
    <m/>
    <n v="1412"/>
    <n v="433.56"/>
    <n v="0"/>
    <n v="56.480000000000004"/>
    <n v="0.04"/>
    <m/>
  </r>
  <r>
    <n v="1224664798"/>
    <x v="6"/>
    <x v="3"/>
    <m/>
    <m/>
    <m/>
    <n v="1977.0000000000002"/>
    <n v="369.05"/>
    <n v="0"/>
    <n v="74.95"/>
    <n v="3.7910976226605969E-2"/>
    <m/>
  </r>
  <r>
    <n v="1224664800"/>
    <x v="6"/>
    <x v="3"/>
    <m/>
    <m/>
    <m/>
    <n v="1977.0000000000002"/>
    <n v="369.05"/>
    <n v="0"/>
    <n v="74.95"/>
    <n v="3.7910976226605969E-2"/>
    <m/>
  </r>
  <r>
    <n v="1224664802"/>
    <x v="6"/>
    <x v="3"/>
    <m/>
    <m/>
    <m/>
    <n v="1977.0000000000002"/>
    <n v="369.05"/>
    <n v="0"/>
    <n v="74.95"/>
    <n v="3.7910976226605969E-2"/>
    <m/>
  </r>
  <r>
    <n v="1224664804"/>
    <x v="6"/>
    <x v="3"/>
    <m/>
    <m/>
    <m/>
    <n v="1977.0000000000002"/>
    <n v="369.05"/>
    <n v="0"/>
    <n v="74.95"/>
    <n v="3.7910976226605969E-2"/>
    <m/>
  </r>
  <r>
    <n v="1224664806"/>
    <x v="6"/>
    <x v="3"/>
    <m/>
    <m/>
    <m/>
    <n v="1977.0000000000002"/>
    <n v="369.05"/>
    <n v="0"/>
    <n v="74.95"/>
    <n v="3.7910976226605969E-2"/>
    <m/>
  </r>
  <r>
    <n v="1224664808"/>
    <x v="6"/>
    <x v="3"/>
    <m/>
    <m/>
    <m/>
    <n v="261"/>
    <n v="28.49"/>
    <n v="0"/>
    <n v="13.51"/>
    <n v="5.1762452107279693E-2"/>
    <m/>
  </r>
  <r>
    <n v="1224664809"/>
    <x v="6"/>
    <x v="3"/>
    <m/>
    <m/>
    <m/>
    <n v="1977.0000000000002"/>
    <n v="360.76"/>
    <n v="0"/>
    <n v="74.95"/>
    <n v="3.7910976226605969E-2"/>
    <m/>
  </r>
  <r>
    <n v="1224664811"/>
    <x v="6"/>
    <x v="3"/>
    <m/>
    <m/>
    <m/>
    <n v="266"/>
    <n v="32.99"/>
    <n v="0"/>
    <n v="13.51"/>
    <n v="5.0789473684210523E-2"/>
    <m/>
  </r>
  <r>
    <n v="1224664812"/>
    <x v="6"/>
    <x v="3"/>
    <m/>
    <m/>
    <m/>
    <n v="345"/>
    <n v="32.99"/>
    <n v="0"/>
    <n v="17.25"/>
    <n v="0.05"/>
    <m/>
  </r>
  <r>
    <n v="2172233694"/>
    <x v="6"/>
    <x v="2"/>
    <m/>
    <m/>
    <m/>
    <n v="299.99999999999994"/>
    <n v="50.1"/>
    <n v="0"/>
    <n v="21"/>
    <n v="7.0000000000000007E-2"/>
    <m/>
  </r>
  <r>
    <n v="1224664778"/>
    <x v="7"/>
    <x v="3"/>
    <m/>
    <m/>
    <m/>
    <n v="550"/>
    <n v="122.7"/>
    <n v="0"/>
    <n v="19.25"/>
    <n v="3.5000000000000003E-2"/>
    <m/>
  </r>
  <r>
    <n v="1224664779"/>
    <x v="7"/>
    <x v="3"/>
    <m/>
    <m/>
    <m/>
    <n v="550"/>
    <n v="122.7"/>
    <n v="0"/>
    <n v="19.25"/>
    <n v="3.5000000000000003E-2"/>
    <m/>
  </r>
  <r>
    <n v="1224664780"/>
    <x v="7"/>
    <x v="3"/>
    <m/>
    <m/>
    <m/>
    <n v="550"/>
    <n v="122.7"/>
    <n v="0"/>
    <n v="19.25"/>
    <n v="3.5000000000000003E-2"/>
    <m/>
  </r>
  <r>
    <n v="1224664781"/>
    <x v="7"/>
    <x v="3"/>
    <m/>
    <m/>
    <m/>
    <n v="413.00000000000006"/>
    <n v="122.7"/>
    <n v="0"/>
    <n v="14.46"/>
    <n v="3.5012106537530265E-2"/>
    <m/>
  </r>
  <r>
    <n v="1224664782"/>
    <x v="7"/>
    <x v="2"/>
    <m/>
    <m/>
    <m/>
    <n v="299.99999999999994"/>
    <n v="50.1"/>
    <n v="0"/>
    <n v="21"/>
    <n v="7.0000000000000007E-2"/>
    <m/>
  </r>
  <r>
    <n v="1224664783"/>
    <x v="7"/>
    <x v="3"/>
    <m/>
    <m/>
    <m/>
    <n v="261"/>
    <n v="28.49"/>
    <n v="0"/>
    <n v="13.51"/>
    <n v="5.1762452107279693E-2"/>
    <m/>
  </r>
  <r>
    <n v="1224664784"/>
    <x v="7"/>
    <x v="3"/>
    <m/>
    <m/>
    <m/>
    <n v="261"/>
    <n v="28.49"/>
    <n v="0"/>
    <n v="13.51"/>
    <n v="5.1762452107279693E-2"/>
    <m/>
  </r>
  <r>
    <n v="1224664785"/>
    <x v="7"/>
    <x v="3"/>
    <m/>
    <m/>
    <m/>
    <n v="373"/>
    <n v="28.49"/>
    <n v="0"/>
    <n v="18.510000000000002"/>
    <n v="4.9624664879356573E-2"/>
    <m/>
  </r>
  <r>
    <n v="1224664786"/>
    <x v="7"/>
    <x v="2"/>
    <m/>
    <m/>
    <m/>
    <n v="330"/>
    <n v="9.2800000000000011"/>
    <n v="0"/>
    <n v="23.1"/>
    <n v="7.0000000000000007E-2"/>
    <m/>
  </r>
  <r>
    <n v="1224664788"/>
    <x v="7"/>
    <x v="3"/>
    <m/>
    <m/>
    <m/>
    <n v="373"/>
    <n v="28.49"/>
    <n v="0"/>
    <n v="18.510000000000002"/>
    <n v="4.9624664879356573E-2"/>
    <m/>
  </r>
  <r>
    <n v="1224664789"/>
    <x v="7"/>
    <x v="3"/>
    <m/>
    <m/>
    <m/>
    <n v="373"/>
    <n v="28.49"/>
    <n v="0"/>
    <n v="18.510000000000002"/>
    <n v="4.9624664879356573E-2"/>
    <m/>
  </r>
  <r>
    <n v="1224664790"/>
    <x v="7"/>
    <x v="3"/>
    <m/>
    <m/>
    <m/>
    <n v="261"/>
    <n v="28.49"/>
    <n v="0"/>
    <n v="13.51"/>
    <n v="5.1762452107279693E-2"/>
    <m/>
  </r>
  <r>
    <n v="1224664791"/>
    <x v="7"/>
    <x v="1"/>
    <m/>
    <m/>
    <m/>
    <n v="1269"/>
    <n v="429.06"/>
    <n v="0"/>
    <n v="50.78"/>
    <n v="4.0015760441292354E-2"/>
    <m/>
  </r>
  <r>
    <n v="1224664793"/>
    <x v="7"/>
    <x v="3"/>
    <m/>
    <m/>
    <m/>
    <n v="261"/>
    <n v="28.49"/>
    <n v="0"/>
    <n v="13.51"/>
    <n v="5.1762452107279693E-2"/>
    <m/>
  </r>
  <r>
    <n v="1224664794"/>
    <x v="7"/>
    <x v="0"/>
    <m/>
    <m/>
    <m/>
    <n v="390"/>
    <n v="154.07"/>
    <n v="0"/>
    <n v="27.3"/>
    <n v="7.0000000000000007E-2"/>
    <m/>
  </r>
  <r>
    <n v="1224664795"/>
    <x v="7"/>
    <x v="0"/>
    <m/>
    <m/>
    <m/>
    <n v="390"/>
    <n v="154.07"/>
    <n v="0"/>
    <n v="27.3"/>
    <n v="7.0000000000000007E-2"/>
    <m/>
  </r>
  <r>
    <n v="1224664796"/>
    <x v="7"/>
    <x v="1"/>
    <m/>
    <m/>
    <m/>
    <n v="1412"/>
    <n v="433.56"/>
    <n v="0"/>
    <n v="56.44"/>
    <n v="3.9971671388101981E-2"/>
    <m/>
  </r>
  <r>
    <n v="1224664798"/>
    <x v="7"/>
    <x v="3"/>
    <m/>
    <m/>
    <m/>
    <n v="1977.0000000000002"/>
    <n v="369.05"/>
    <n v="0"/>
    <n v="74.95"/>
    <n v="3.7910976226605969E-2"/>
    <m/>
  </r>
  <r>
    <n v="1224664800"/>
    <x v="7"/>
    <x v="3"/>
    <m/>
    <m/>
    <m/>
    <n v="1977.0000000000002"/>
    <n v="369.05"/>
    <n v="0"/>
    <n v="74.95"/>
    <n v="3.7910976226605969E-2"/>
    <m/>
  </r>
  <r>
    <n v="1224664802"/>
    <x v="7"/>
    <x v="3"/>
    <m/>
    <m/>
    <m/>
    <n v="1977.0000000000002"/>
    <n v="369.05"/>
    <n v="0"/>
    <n v="74.95"/>
    <n v="3.7910976226605969E-2"/>
    <m/>
  </r>
  <r>
    <n v="1224664804"/>
    <x v="7"/>
    <x v="3"/>
    <m/>
    <m/>
    <m/>
    <n v="1977.0000000000002"/>
    <n v="369.05"/>
    <n v="0"/>
    <n v="74.95"/>
    <n v="3.7910976226605969E-2"/>
    <m/>
  </r>
  <r>
    <n v="1224664806"/>
    <x v="7"/>
    <x v="3"/>
    <m/>
    <m/>
    <m/>
    <n v="1977.0000000000002"/>
    <n v="369.05"/>
    <n v="0"/>
    <n v="74.95"/>
    <n v="3.7910976226605969E-2"/>
    <m/>
  </r>
  <r>
    <n v="1224664808"/>
    <x v="7"/>
    <x v="3"/>
    <m/>
    <m/>
    <m/>
    <n v="261"/>
    <n v="28.49"/>
    <n v="0"/>
    <n v="13.51"/>
    <n v="5.1762452107279693E-2"/>
    <m/>
  </r>
  <r>
    <n v="1224664809"/>
    <x v="7"/>
    <x v="3"/>
    <m/>
    <m/>
    <m/>
    <n v="1977.0000000000002"/>
    <n v="360.76"/>
    <n v="0"/>
    <n v="74.95"/>
    <n v="3.7910976226605969E-2"/>
    <m/>
  </r>
  <r>
    <n v="1224664811"/>
    <x v="7"/>
    <x v="3"/>
    <m/>
    <m/>
    <m/>
    <n v="266"/>
    <n v="32.99"/>
    <n v="0"/>
    <n v="13.01"/>
    <n v="4.8909774436090223E-2"/>
    <m/>
  </r>
  <r>
    <n v="1224664812"/>
    <x v="7"/>
    <x v="3"/>
    <m/>
    <m/>
    <m/>
    <n v="345"/>
    <n v="32.99"/>
    <n v="0"/>
    <n v="17.010000000000002"/>
    <n v="4.9304347826086961E-2"/>
    <m/>
  </r>
  <r>
    <n v="1224664824"/>
    <x v="8"/>
    <x v="0"/>
    <m/>
    <m/>
    <m/>
    <n v="430"/>
    <n v="66"/>
    <n v="0"/>
    <n v="30.1"/>
    <n v="7.0000000000000007E-2"/>
    <m/>
  </r>
  <r>
    <n v="1224664825"/>
    <x v="8"/>
    <x v="0"/>
    <m/>
    <m/>
    <m/>
    <n v="464.99999999999994"/>
    <n v="153.34"/>
    <n v="0"/>
    <n v="32.549999999999997"/>
    <n v="7.0000000000000007E-2"/>
    <m/>
  </r>
  <r>
    <n v="1224664826"/>
    <x v="8"/>
    <x v="3"/>
    <m/>
    <m/>
    <m/>
    <n v="109"/>
    <n v="10.1"/>
    <n v="0"/>
    <n v="10.9"/>
    <n v="0.1"/>
    <m/>
  </r>
  <r>
    <n v="1224664827"/>
    <x v="8"/>
    <x v="3"/>
    <m/>
    <m/>
    <m/>
    <n v="0"/>
    <n v="0"/>
    <n v="0"/>
    <n v="13.51"/>
    <n v="0"/>
    <m/>
  </r>
  <r>
    <n v="1224664828"/>
    <x v="8"/>
    <x v="0"/>
    <m/>
    <m/>
    <m/>
    <n v="473.99999999999994"/>
    <n v="75.63"/>
    <n v="0"/>
    <n v="33.18"/>
    <n v="7.0000000000000007E-2"/>
    <m/>
  </r>
  <r>
    <n v="1224664829"/>
    <x v="8"/>
    <x v="3"/>
    <m/>
    <m/>
    <m/>
    <n v="261"/>
    <n v="28.49"/>
    <n v="0"/>
    <n v="13.51"/>
    <n v="5.1762452107279693E-2"/>
    <m/>
  </r>
  <r>
    <n v="1224664830"/>
    <x v="8"/>
    <x v="3"/>
    <m/>
    <m/>
    <m/>
    <n v="261"/>
    <n v="28.49"/>
    <n v="0"/>
    <n v="13.51"/>
    <n v="5.1762452107279693E-2"/>
    <m/>
  </r>
  <r>
    <n v="1224664831"/>
    <x v="8"/>
    <x v="3"/>
    <m/>
    <m/>
    <m/>
    <n v="261"/>
    <n v="28.49"/>
    <n v="0"/>
    <n v="13.51"/>
    <n v="5.1762452107279693E-2"/>
    <m/>
  </r>
  <r>
    <n v="1224664832"/>
    <x v="8"/>
    <x v="0"/>
    <m/>
    <m/>
    <m/>
    <n v="374.99999999999994"/>
    <n v="148.97999999999999"/>
    <n v="0"/>
    <n v="26.25"/>
    <n v="7.0000000000000007E-2"/>
    <m/>
  </r>
  <r>
    <n v="1224664833"/>
    <x v="8"/>
    <x v="3"/>
    <m/>
    <m/>
    <m/>
    <n v="0"/>
    <n v="0"/>
    <n v="0"/>
    <n v="18.510000000000002"/>
    <n v="0"/>
    <m/>
  </r>
  <r>
    <n v="1224664834"/>
    <x v="8"/>
    <x v="3"/>
    <m/>
    <m/>
    <m/>
    <n v="373"/>
    <n v="28.49"/>
    <n v="0"/>
    <n v="18.510000000000002"/>
    <n v="4.9624664879356573E-2"/>
    <m/>
  </r>
  <r>
    <n v="1224665731"/>
    <x v="8"/>
    <x v="3"/>
    <m/>
    <m/>
    <m/>
    <n v="202"/>
    <n v="32.99"/>
    <n v="0"/>
    <n v="10.01"/>
    <n v="4.9554455445544557E-2"/>
    <m/>
  </r>
  <r>
    <n v="1224665732"/>
    <x v="8"/>
    <x v="3"/>
    <m/>
    <m/>
    <m/>
    <n v="202"/>
    <n v="32.99"/>
    <n v="0"/>
    <n v="10.01"/>
    <n v="4.9554455445544557E-2"/>
    <m/>
  </r>
  <r>
    <n v="1224665733"/>
    <x v="8"/>
    <x v="3"/>
    <m/>
    <m/>
    <m/>
    <n v="202"/>
    <n v="32.99"/>
    <n v="0"/>
    <n v="10.01"/>
    <n v="4.9554455445544557E-2"/>
    <m/>
  </r>
  <r>
    <n v="1224665734"/>
    <x v="8"/>
    <x v="3"/>
    <m/>
    <m/>
    <m/>
    <n v="202"/>
    <n v="32.99"/>
    <n v="0"/>
    <n v="10.01"/>
    <n v="4.9554455445544557E-2"/>
    <m/>
  </r>
  <r>
    <n v="1224665735"/>
    <x v="8"/>
    <x v="3"/>
    <m/>
    <m/>
    <m/>
    <n v="202"/>
    <n v="32.99"/>
    <n v="0"/>
    <n v="10.01"/>
    <n v="4.9554455445544557E-2"/>
    <m/>
  </r>
  <r>
    <n v="1224665736"/>
    <x v="8"/>
    <x v="3"/>
    <m/>
    <m/>
    <m/>
    <n v="202"/>
    <n v="32.99"/>
    <n v="0"/>
    <n v="10.01"/>
    <n v="4.9554455445544557E-2"/>
    <m/>
  </r>
  <r>
    <n v="1224665737"/>
    <x v="8"/>
    <x v="3"/>
    <m/>
    <m/>
    <m/>
    <n v="202"/>
    <n v="32.99"/>
    <n v="0"/>
    <n v="10.01"/>
    <n v="4.9554455445544557E-2"/>
    <m/>
  </r>
  <r>
    <n v="1224665738"/>
    <x v="8"/>
    <x v="3"/>
    <m/>
    <m/>
    <m/>
    <n v="202"/>
    <n v="32.99"/>
    <n v="0"/>
    <n v="10.01"/>
    <n v="4.9554455445544557E-2"/>
    <m/>
  </r>
  <r>
    <n v="1224665739"/>
    <x v="8"/>
    <x v="3"/>
    <m/>
    <m/>
    <m/>
    <n v="202"/>
    <n v="32.99"/>
    <n v="0"/>
    <n v="10.01"/>
    <n v="4.9554455445544557E-2"/>
    <m/>
  </r>
  <r>
    <n v="1224665740"/>
    <x v="8"/>
    <x v="3"/>
    <m/>
    <m/>
    <m/>
    <n v="202"/>
    <n v="32.99"/>
    <n v="0"/>
    <n v="10.01"/>
    <n v="4.9554455445544557E-2"/>
    <m/>
  </r>
  <r>
    <n v="1224665741"/>
    <x v="8"/>
    <x v="3"/>
    <m/>
    <m/>
    <m/>
    <n v="202"/>
    <n v="32.99"/>
    <n v="0"/>
    <n v="10.01"/>
    <n v="4.9554455445544557E-2"/>
    <m/>
  </r>
  <r>
    <n v="1224665742"/>
    <x v="8"/>
    <x v="3"/>
    <m/>
    <m/>
    <m/>
    <n v="202"/>
    <n v="32.99"/>
    <n v="0"/>
    <n v="10.01"/>
    <n v="4.9554455445544557E-2"/>
    <m/>
  </r>
  <r>
    <n v="1224665743"/>
    <x v="8"/>
    <x v="0"/>
    <m/>
    <m/>
    <m/>
    <n v="464.99999999999994"/>
    <n v="153.34"/>
    <n v="0"/>
    <n v="32.549999999999997"/>
    <n v="7.0000000000000007E-2"/>
    <m/>
  </r>
  <r>
    <n v="1224665744"/>
    <x v="8"/>
    <x v="0"/>
    <m/>
    <m/>
    <m/>
    <n v="430"/>
    <n v="153.34"/>
    <n v="0"/>
    <n v="30.1"/>
    <n v="7.0000000000000007E-2"/>
    <m/>
  </r>
  <r>
    <n v="1224665745"/>
    <x v="9"/>
    <x v="3"/>
    <m/>
    <m/>
    <m/>
    <n v="550"/>
    <n v="122.85"/>
    <n v="0"/>
    <n v="25.15"/>
    <n v="4.5727272727272728E-2"/>
    <m/>
  </r>
  <r>
    <n v="1224665748"/>
    <x v="9"/>
    <x v="3"/>
    <m/>
    <m/>
    <m/>
    <n v="261"/>
    <n v="28.49"/>
    <n v="0"/>
    <n v="10"/>
    <n v="3.8314176245210725E-2"/>
    <m/>
  </r>
  <r>
    <n v="1224665749"/>
    <x v="9"/>
    <x v="1"/>
    <m/>
    <m/>
    <m/>
    <n v="1412"/>
    <n v="434.44"/>
    <n v="0"/>
    <n v="53.56"/>
    <n v="3.7932011331444762E-2"/>
    <m/>
  </r>
  <r>
    <n v="1224665751"/>
    <x v="9"/>
    <x v="3"/>
    <m/>
    <m/>
    <m/>
    <n v="1375"/>
    <n v="360.76"/>
    <n v="0"/>
    <n v="48.13"/>
    <n v="3.5003636363636369E-2"/>
    <m/>
  </r>
  <r>
    <n v="1224665753"/>
    <x v="9"/>
    <x v="2"/>
    <m/>
    <m/>
    <m/>
    <n v="569.99999999999989"/>
    <n v="108.25"/>
    <n v="0"/>
    <n v="39.9"/>
    <n v="7.0000000000000007E-2"/>
    <m/>
  </r>
  <r>
    <n v="1224665754"/>
    <x v="9"/>
    <x v="2"/>
    <m/>
    <m/>
    <m/>
    <n v="569.99999999999989"/>
    <n v="108.25"/>
    <n v="0"/>
    <n v="39.9"/>
    <n v="7.0000000000000007E-2"/>
    <m/>
  </r>
  <r>
    <n v="1224665755"/>
    <x v="9"/>
    <x v="2"/>
    <m/>
    <m/>
    <m/>
    <n v="456"/>
    <n v="108.25"/>
    <n v="0"/>
    <n v="31.92"/>
    <n v="7.0000000000000007E-2"/>
    <m/>
  </r>
  <r>
    <n v="1224665756"/>
    <x v="9"/>
    <x v="2"/>
    <m/>
    <m/>
    <m/>
    <n v="456"/>
    <n v="108.25"/>
    <n v="0"/>
    <n v="31.92"/>
    <n v="7.0000000000000007E-2"/>
    <m/>
  </r>
  <r>
    <n v="1224665758"/>
    <x v="9"/>
    <x v="3"/>
    <m/>
    <m/>
    <m/>
    <n v="250.00000000000003"/>
    <n v="61.6"/>
    <n v="0"/>
    <n v="12.5"/>
    <n v="4.9999999999999996E-2"/>
    <m/>
  </r>
  <r>
    <n v="1224665759"/>
    <x v="9"/>
    <x v="3"/>
    <m/>
    <m/>
    <m/>
    <n v="280"/>
    <n v="28.25"/>
    <n v="0"/>
    <n v="12.5"/>
    <n v="4.4642857142857144E-2"/>
    <m/>
  </r>
  <r>
    <n v="1224665760"/>
    <x v="9"/>
    <x v="3"/>
    <m/>
    <m/>
    <m/>
    <n v="261"/>
    <n v="28.49"/>
    <n v="0"/>
    <n v="10"/>
    <n v="3.8314176245210725E-2"/>
    <m/>
  </r>
  <r>
    <n v="1224665761"/>
    <x v="9"/>
    <x v="0"/>
    <m/>
    <m/>
    <m/>
    <n v="1029"/>
    <n v="166.33"/>
    <n v="0"/>
    <n v="72.03"/>
    <n v="7.0000000000000007E-2"/>
    <m/>
  </r>
  <r>
    <n v="1224665762"/>
    <x v="9"/>
    <x v="0"/>
    <m/>
    <m/>
    <m/>
    <n v="1029"/>
    <n v="166.33"/>
    <n v="0"/>
    <n v="72.03"/>
    <n v="7.0000000000000007E-2"/>
    <m/>
  </r>
  <r>
    <n v="1224665763"/>
    <x v="9"/>
    <x v="0"/>
    <m/>
    <m/>
    <m/>
    <n v="1029"/>
    <n v="166.33"/>
    <n v="0"/>
    <n v="72.03"/>
    <n v="7.0000000000000007E-2"/>
    <m/>
  </r>
  <r>
    <n v="1224665764"/>
    <x v="9"/>
    <x v="0"/>
    <m/>
    <m/>
    <m/>
    <n v="1029"/>
    <n v="166.33"/>
    <n v="0"/>
    <n v="72.03"/>
    <n v="7.0000000000000007E-2"/>
    <m/>
  </r>
  <r>
    <n v="1224665766"/>
    <x v="9"/>
    <x v="0"/>
    <m/>
    <m/>
    <m/>
    <n v="1029"/>
    <n v="166.33"/>
    <n v="0"/>
    <n v="72.03"/>
    <n v="7.0000000000000007E-2"/>
    <m/>
  </r>
  <r>
    <n v="1224665767"/>
    <x v="9"/>
    <x v="3"/>
    <m/>
    <m/>
    <m/>
    <n v="5101"/>
    <n v="187.96"/>
    <n v="0"/>
    <n v="200.04"/>
    <n v="3.9215840031366397E-2"/>
    <m/>
  </r>
  <r>
    <n v="1224665768"/>
    <x v="9"/>
    <x v="3"/>
    <m/>
    <m/>
    <m/>
    <n v="2235"/>
    <n v="53.49"/>
    <n v="0"/>
    <n v="90.51"/>
    <n v="4.0496644295302017E-2"/>
    <m/>
  </r>
  <r>
    <n v="1224665769"/>
    <x v="9"/>
    <x v="3"/>
    <m/>
    <m/>
    <m/>
    <n v="250.00000000000003"/>
    <n v="54.6"/>
    <n v="0"/>
    <n v="12.5"/>
    <n v="4.9999999999999996E-2"/>
    <m/>
  </r>
  <r>
    <n v="1224665770"/>
    <x v="9"/>
    <x v="3"/>
    <m/>
    <m/>
    <m/>
    <n v="250.00000000000003"/>
    <n v="54.6"/>
    <n v="0"/>
    <n v="12.5"/>
    <n v="4.9999999999999996E-2"/>
    <m/>
  </r>
  <r>
    <n v="1224665771"/>
    <x v="9"/>
    <x v="3"/>
    <m/>
    <m/>
    <m/>
    <n v="280"/>
    <n v="28.25"/>
    <n v="0"/>
    <n v="12.5"/>
    <n v="4.4642857142857144E-2"/>
    <m/>
  </r>
  <r>
    <n v="1224665772"/>
    <x v="9"/>
    <x v="3"/>
    <m/>
    <m/>
    <m/>
    <n v="280"/>
    <n v="28.25"/>
    <n v="0"/>
    <n v="12.5"/>
    <n v="4.4642857142857144E-2"/>
    <m/>
  </r>
  <r>
    <n v="1224665773"/>
    <x v="10"/>
    <x v="3"/>
    <m/>
    <m/>
    <m/>
    <n v="261"/>
    <n v="28.49"/>
    <n v="0"/>
    <n v="13.51"/>
    <n v="5.1762452107279693E-2"/>
    <m/>
  </r>
  <r>
    <n v="1224665774"/>
    <x v="10"/>
    <x v="3"/>
    <m/>
    <m/>
    <m/>
    <n v="261"/>
    <n v="28.49"/>
    <n v="0"/>
    <n v="13.51"/>
    <n v="5.1762452107279693E-2"/>
    <m/>
  </r>
  <r>
    <n v="1224665775"/>
    <x v="10"/>
    <x v="3"/>
    <m/>
    <m/>
    <m/>
    <n v="261"/>
    <n v="28.49"/>
    <n v="0"/>
    <n v="13.51"/>
    <n v="5.1762452107279693E-2"/>
    <m/>
  </r>
  <r>
    <n v="1224665776"/>
    <x v="10"/>
    <x v="3"/>
    <m/>
    <m/>
    <m/>
    <n v="261"/>
    <n v="28.49"/>
    <n v="0"/>
    <n v="13.51"/>
    <n v="5.1762452107279693E-2"/>
    <m/>
  </r>
  <r>
    <n v="2449329167"/>
    <x v="10"/>
    <x v="0"/>
    <m/>
    <m/>
    <m/>
    <n v="1649.9999999999998"/>
    <n v="42.580000000000013"/>
    <n v="0"/>
    <n v="115.5"/>
    <n v="7.0000000000000007E-2"/>
    <m/>
  </r>
  <r>
    <n v="1224665782"/>
    <x v="10"/>
    <x v="0"/>
    <m/>
    <m/>
    <m/>
    <n v="430"/>
    <n v="154.21"/>
    <n v="0"/>
    <n v="30.1"/>
    <n v="7.0000000000000007E-2"/>
    <m/>
  </r>
  <r>
    <n v="1224665783"/>
    <x v="10"/>
    <x v="2"/>
    <m/>
    <m/>
    <m/>
    <n v="309.99999999999994"/>
    <n v="94.6"/>
    <n v="0"/>
    <n v="21.7"/>
    <n v="7.0000000000000007E-2"/>
    <m/>
  </r>
  <r>
    <n v="1224665784"/>
    <x v="10"/>
    <x v="3"/>
    <m/>
    <m/>
    <m/>
    <n v="290"/>
    <n v="28.49"/>
    <n v="0"/>
    <n v="14.51"/>
    <n v="5.0034482758620692E-2"/>
    <m/>
  </r>
  <r>
    <n v="1224665785"/>
    <x v="10"/>
    <x v="3"/>
    <m/>
    <m/>
    <m/>
    <n v="164"/>
    <n v="28.49"/>
    <n v="0"/>
    <n v="6.51"/>
    <n v="3.9695121951219513E-2"/>
    <m/>
  </r>
  <r>
    <n v="1224665786"/>
    <x v="10"/>
    <x v="1"/>
    <m/>
    <m/>
    <m/>
    <n v="936"/>
    <n v="89.51"/>
    <n v="0"/>
    <n v="37.49"/>
    <n v="4.0053418803418804E-2"/>
    <m/>
  </r>
  <r>
    <n v="1224665787"/>
    <x v="10"/>
    <x v="0"/>
    <m/>
    <m/>
    <m/>
    <n v="473.99999999999994"/>
    <n v="75.94"/>
    <n v="0"/>
    <n v="33.18"/>
    <n v="7.0000000000000007E-2"/>
    <m/>
  </r>
  <r>
    <n v="1224665788"/>
    <x v="10"/>
    <x v="3"/>
    <m/>
    <m/>
    <m/>
    <n v="280"/>
    <n v="28.23"/>
    <n v="0"/>
    <n v="13.77"/>
    <n v="4.9178571428571426E-2"/>
    <m/>
  </r>
  <r>
    <n v="1224665789"/>
    <x v="10"/>
    <x v="0"/>
    <m/>
    <m/>
    <m/>
    <n v="975.99999999999977"/>
    <n v="75.94"/>
    <n v="0"/>
    <n v="68.319999999999993"/>
    <n v="7.0000000000000007E-2"/>
    <m/>
  </r>
  <r>
    <n v="1224665790"/>
    <x v="10"/>
    <x v="0"/>
    <m/>
    <m/>
    <m/>
    <n v="972"/>
    <n v="48.91"/>
    <n v="0"/>
    <n v="68.040000000000006"/>
    <n v="7.0000000000000007E-2"/>
    <m/>
  </r>
  <r>
    <n v="1224665791"/>
    <x v="10"/>
    <x v="0"/>
    <m/>
    <m/>
    <m/>
    <n v="972"/>
    <n v="48.91"/>
    <n v="0"/>
    <n v="68.040000000000006"/>
    <n v="7.0000000000000007E-2"/>
    <m/>
  </r>
  <r>
    <n v="1224665792"/>
    <x v="10"/>
    <x v="0"/>
    <m/>
    <m/>
    <m/>
    <n v="472.99999999999994"/>
    <n v="48.91"/>
    <n v="0"/>
    <n v="33.11"/>
    <n v="7.0000000000000007E-2"/>
    <m/>
  </r>
  <r>
    <n v="1224665793"/>
    <x v="10"/>
    <x v="0"/>
    <m/>
    <m/>
    <m/>
    <n v="472.99999999999994"/>
    <n v="48.91"/>
    <n v="0"/>
    <n v="33.11"/>
    <n v="7.0000000000000007E-2"/>
    <m/>
  </r>
  <r>
    <n v="2172316860"/>
    <x v="10"/>
    <x v="2"/>
    <m/>
    <m/>
    <m/>
    <n v="680"/>
    <n v="108.20000000000005"/>
    <n v="0"/>
    <n v="47.6"/>
    <n v="7.0000000000000007E-2"/>
    <m/>
  </r>
  <r>
    <n v="2172316861"/>
    <x v="10"/>
    <x v="2"/>
    <m/>
    <m/>
    <m/>
    <n v="680"/>
    <n v="108.20000000000005"/>
    <n v="0"/>
    <n v="47.6"/>
    <n v="7.0000000000000007E-2"/>
    <m/>
  </r>
  <r>
    <n v="2172316862"/>
    <x v="10"/>
    <x v="2"/>
    <m/>
    <m/>
    <m/>
    <n v="680"/>
    <n v="108.20000000000005"/>
    <n v="0"/>
    <n v="47.6"/>
    <n v="7.0000000000000007E-2"/>
    <m/>
  </r>
  <r>
    <n v="1224665796"/>
    <x v="11"/>
    <x v="3"/>
    <m/>
    <m/>
    <m/>
    <n v="122"/>
    <n v="10.1"/>
    <n v="0"/>
    <n v="11.9"/>
    <n v="9.7540983606557385E-2"/>
    <m/>
  </r>
  <r>
    <n v="1224665800"/>
    <x v="11"/>
    <x v="3"/>
    <m/>
    <m/>
    <m/>
    <n v="58"/>
    <n v="0"/>
    <n v="0"/>
    <n v="10"/>
    <n v="0.17241379310344829"/>
    <m/>
  </r>
  <r>
    <n v="1224665801"/>
    <x v="11"/>
    <x v="3"/>
    <m/>
    <m/>
    <m/>
    <n v="400"/>
    <n v="61.6"/>
    <n v="0"/>
    <n v="14"/>
    <n v="3.5000000000000003E-2"/>
    <m/>
  </r>
  <r>
    <n v="1224665767"/>
    <x v="11"/>
    <x v="3"/>
    <m/>
    <m/>
    <m/>
    <n v="-5101"/>
    <n v="-187.96"/>
    <n v="0"/>
    <n v="0"/>
    <n v="0"/>
    <m/>
  </r>
  <r>
    <n v="1224665768"/>
    <x v="11"/>
    <x v="3"/>
    <m/>
    <m/>
    <m/>
    <n v="-2235"/>
    <n v="-53.49"/>
    <n v="0"/>
    <n v="0"/>
    <n v="0"/>
    <m/>
  </r>
  <r>
    <n v="1224665803"/>
    <x v="11"/>
    <x v="3"/>
    <m/>
    <m/>
    <m/>
    <n v="899.99999999999989"/>
    <n v="129.83000000000001"/>
    <n v="0"/>
    <n v="29.17"/>
    <n v="3.241111111111112E-2"/>
    <m/>
  </r>
  <r>
    <n v="1224665804"/>
    <x v="11"/>
    <x v="3"/>
    <m/>
    <m/>
    <m/>
    <n v="164"/>
    <n v="28.49"/>
    <n v="0"/>
    <n v="13.51"/>
    <n v="8.2378048780487809E-2"/>
    <m/>
  </r>
  <r>
    <n v="1224665805"/>
    <x v="12"/>
    <x v="3"/>
    <m/>
    <m/>
    <m/>
    <n v="373"/>
    <n v="28.49"/>
    <n v="0"/>
    <n v="18.510000000000002"/>
    <n v="4.9624664879356573E-2"/>
    <m/>
  </r>
  <r>
    <n v="1224665806"/>
    <x v="12"/>
    <x v="0"/>
    <m/>
    <m/>
    <m/>
    <n v="430"/>
    <n v="66"/>
    <n v="0"/>
    <n v="30.1"/>
    <n v="7.0000000000000007E-2"/>
    <m/>
  </r>
  <r>
    <n v="1224665807"/>
    <x v="12"/>
    <x v="0"/>
    <m/>
    <m/>
    <m/>
    <n v="430"/>
    <n v="66"/>
    <n v="0"/>
    <n v="30.1"/>
    <n v="7.0000000000000007E-2"/>
    <m/>
  </r>
  <r>
    <n v="1224665808"/>
    <x v="12"/>
    <x v="0"/>
    <m/>
    <m/>
    <m/>
    <n v="430"/>
    <n v="66"/>
    <n v="0"/>
    <n v="30.1"/>
    <n v="7.0000000000000007E-2"/>
    <m/>
  </r>
  <r>
    <n v="1224665809"/>
    <x v="12"/>
    <x v="3"/>
    <m/>
    <m/>
    <m/>
    <n v="280"/>
    <n v="28.19"/>
    <n v="0"/>
    <n v="15"/>
    <n v="5.3571428571428568E-2"/>
    <m/>
  </r>
  <r>
    <n v="1224665810"/>
    <x v="12"/>
    <x v="3"/>
    <m/>
    <m/>
    <m/>
    <n v="212"/>
    <n v="32.99"/>
    <n v="0"/>
    <n v="15.01"/>
    <n v="7.0801886792452834E-2"/>
    <m/>
  </r>
  <r>
    <n v="1224665811"/>
    <x v="12"/>
    <x v="3"/>
    <m/>
    <m/>
    <m/>
    <n v="261"/>
    <n v="28.49"/>
    <n v="0"/>
    <n v="13.51"/>
    <n v="5.1762452107279693E-2"/>
    <m/>
  </r>
  <r>
    <n v="1224665812"/>
    <x v="12"/>
    <x v="3"/>
    <m/>
    <m/>
    <m/>
    <n v="261"/>
    <n v="28.49"/>
    <n v="0"/>
    <n v="13.51"/>
    <n v="5.1762452107279693E-2"/>
    <m/>
  </r>
  <r>
    <n v="1224665813"/>
    <x v="12"/>
    <x v="3"/>
    <m/>
    <m/>
    <m/>
    <n v="605"/>
    <n v="129.79"/>
    <n v="0"/>
    <n v="25.21"/>
    <n v="4.166942148760331E-2"/>
    <m/>
  </r>
  <r>
    <n v="1224665814"/>
    <x v="12"/>
    <x v="3"/>
    <m/>
    <m/>
    <m/>
    <n v="280"/>
    <n v="28.19"/>
    <n v="0"/>
    <n v="15"/>
    <n v="5.3571428571428568E-2"/>
    <m/>
  </r>
  <r>
    <n v="1224665815"/>
    <x v="12"/>
    <x v="3"/>
    <m/>
    <m/>
    <m/>
    <n v="261"/>
    <n v="28.49"/>
    <n v="0"/>
    <n v="13.51"/>
    <n v="5.1762452107279693E-2"/>
    <m/>
  </r>
  <r>
    <n v="1224665816"/>
    <x v="12"/>
    <x v="3"/>
    <m/>
    <m/>
    <m/>
    <n v="280"/>
    <n v="28.19"/>
    <n v="0"/>
    <n v="0"/>
    <n v="0"/>
    <m/>
  </r>
  <r>
    <n v="1224665817"/>
    <x v="12"/>
    <x v="3"/>
    <m/>
    <m/>
    <m/>
    <n v="280"/>
    <n v="28.19"/>
    <n v="0"/>
    <n v="0"/>
    <n v="0"/>
    <m/>
  </r>
  <r>
    <m/>
    <x v="12"/>
    <x v="2"/>
    <m/>
    <m/>
    <m/>
    <n v="-489.99999999999989"/>
    <n v="-28.15"/>
    <n v="0"/>
    <n v="-9.3000000000000007"/>
    <n v="1.8979591836734696E-2"/>
    <m/>
  </r>
  <r>
    <m/>
    <x v="12"/>
    <x v="2"/>
    <m/>
    <m/>
    <m/>
    <n v="-489.99999999999989"/>
    <n v="-28.15"/>
    <n v="0"/>
    <n v="-9.3000000000000007"/>
    <n v="1.8979591836734696E-2"/>
    <m/>
  </r>
  <r>
    <m/>
    <x v="12"/>
    <x v="2"/>
    <m/>
    <m/>
    <m/>
    <n v="-489.99999999999989"/>
    <n v="-28.15"/>
    <n v="0"/>
    <n v="-9.3000000000000007"/>
    <n v="1.8979591836734696E-2"/>
    <m/>
  </r>
  <r>
    <n v="1224665818"/>
    <x v="12"/>
    <x v="1"/>
    <m/>
    <m/>
    <m/>
    <n v="734"/>
    <n v="65.09"/>
    <n v="0"/>
    <n v="28.91"/>
    <n v="3.9386920980926429E-2"/>
    <m/>
  </r>
  <r>
    <n v="1224665819"/>
    <x v="12"/>
    <x v="1"/>
    <m/>
    <m/>
    <m/>
    <n v="734"/>
    <n v="65.09"/>
    <n v="0"/>
    <n v="28.91"/>
    <n v="3.9386920980926429E-2"/>
    <m/>
  </r>
  <r>
    <n v="1224665821"/>
    <x v="12"/>
    <x v="1"/>
    <m/>
    <m/>
    <m/>
    <n v="184"/>
    <n v="0"/>
    <n v="0"/>
    <n v="0"/>
    <n v="0"/>
    <m/>
  </r>
  <r>
    <n v="1224665822"/>
    <x v="12"/>
    <x v="3"/>
    <m/>
    <m/>
    <m/>
    <n v="250.00000000000003"/>
    <n v="54.6"/>
    <n v="0"/>
    <n v="8.75"/>
    <n v="3.4999999999999996E-2"/>
    <m/>
  </r>
  <r>
    <n v="1224665823"/>
    <x v="12"/>
    <x v="3"/>
    <m/>
    <m/>
    <m/>
    <n v="240"/>
    <n v="28.19"/>
    <n v="0"/>
    <n v="13.81"/>
    <n v="5.7541666666666672E-2"/>
    <m/>
  </r>
  <r>
    <n v="1224665824"/>
    <x v="12"/>
    <x v="3"/>
    <m/>
    <m/>
    <m/>
    <n v="320"/>
    <n v="28.19"/>
    <n v="0"/>
    <n v="13.81"/>
    <n v="4.315625E-2"/>
    <m/>
  </r>
  <r>
    <n v="1224665825"/>
    <x v="13"/>
    <x v="3"/>
    <m/>
    <m/>
    <m/>
    <n v="227"/>
    <n v="28.49"/>
    <n v="0"/>
    <n v="7.95"/>
    <n v="3.5022026431718062E-2"/>
    <m/>
  </r>
  <r>
    <n v="1224665826"/>
    <x v="13"/>
    <x v="3"/>
    <m/>
    <m/>
    <m/>
    <n v="227"/>
    <n v="28.49"/>
    <n v="0"/>
    <n v="7.94"/>
    <n v="3.4977973568281938E-2"/>
    <m/>
  </r>
  <r>
    <n v="1224665827"/>
    <x v="13"/>
    <x v="0"/>
    <m/>
    <m/>
    <m/>
    <n v="413.99999999999994"/>
    <n v="75.67"/>
    <n v="0"/>
    <n v="28.98"/>
    <n v="7.0000000000000007E-2"/>
    <m/>
  </r>
  <r>
    <n v="1224665828"/>
    <x v="13"/>
    <x v="3"/>
    <m/>
    <m/>
    <m/>
    <n v="178"/>
    <n v="28.49"/>
    <n v="0"/>
    <n v="14.51"/>
    <n v="8.1516853932584274E-2"/>
    <m/>
  </r>
  <r>
    <n v="1224665829"/>
    <x v="13"/>
    <x v="3"/>
    <m/>
    <m/>
    <m/>
    <n v="261"/>
    <n v="28.49"/>
    <n v="0"/>
    <n v="13.51"/>
    <n v="5.1762452107279693E-2"/>
    <m/>
  </r>
  <r>
    <n v="1224665830"/>
    <x v="13"/>
    <x v="3"/>
    <m/>
    <m/>
    <m/>
    <n v="227"/>
    <n v="28.49"/>
    <n v="0"/>
    <n v="7.95"/>
    <n v="3.5022026431718062E-2"/>
    <m/>
  </r>
  <r>
    <n v="4917282203"/>
    <x v="13"/>
    <x v="3"/>
    <m/>
    <m/>
    <m/>
    <n v="261"/>
    <n v="28.49"/>
    <n v="0"/>
    <n v="13.51"/>
    <n v="5.1762452107279693E-2"/>
    <m/>
  </r>
  <r>
    <n v="4917282204"/>
    <x v="13"/>
    <x v="3"/>
    <m/>
    <m/>
    <m/>
    <n v="261"/>
    <n v="28.49"/>
    <n v="0"/>
    <n v="13.51"/>
    <n v="5.1762452107279693E-2"/>
    <m/>
  </r>
  <r>
    <n v="4917282205"/>
    <x v="13"/>
    <x v="3"/>
    <m/>
    <m/>
    <m/>
    <n v="261"/>
    <n v="28.49"/>
    <n v="0"/>
    <n v="13.51"/>
    <n v="5.1762452107279693E-2"/>
    <m/>
  </r>
  <r>
    <n v="4917282206"/>
    <x v="13"/>
    <x v="1"/>
    <m/>
    <m/>
    <m/>
    <n v="1428"/>
    <n v="434.19"/>
    <n v="0"/>
    <n v="53.81"/>
    <n v="3.7682072829131656E-2"/>
    <m/>
  </r>
  <r>
    <n v="4917282208"/>
    <x v="13"/>
    <x v="1"/>
    <m/>
    <m/>
    <m/>
    <n v="1428"/>
    <n v="434.19"/>
    <n v="0"/>
    <n v="53.81"/>
    <n v="3.7682072829131656E-2"/>
    <m/>
  </r>
  <r>
    <n v="4917282210"/>
    <x v="13"/>
    <x v="1"/>
    <m/>
    <m/>
    <m/>
    <n v="1428"/>
    <n v="434.19"/>
    <n v="0"/>
    <n v="53.81"/>
    <n v="3.7682072829131656E-2"/>
    <m/>
  </r>
  <r>
    <n v="4917282212"/>
    <x v="13"/>
    <x v="3"/>
    <m/>
    <m/>
    <m/>
    <n v="261"/>
    <n v="28.49"/>
    <n v="0"/>
    <n v="13.51"/>
    <n v="5.1762452107279693E-2"/>
    <m/>
  </r>
  <r>
    <n v="4917282213"/>
    <x v="13"/>
    <x v="3"/>
    <m/>
    <m/>
    <m/>
    <n v="546"/>
    <n v="122.78"/>
    <n v="0"/>
    <n v="19.11"/>
    <n v="3.4999999999999996E-2"/>
    <m/>
  </r>
  <r>
    <n v="4917282214"/>
    <x v="13"/>
    <x v="3"/>
    <m/>
    <m/>
    <m/>
    <n v="261"/>
    <n v="28.49"/>
    <n v="0"/>
    <n v="13.51"/>
    <n v="5.1762452107279693E-2"/>
    <m/>
  </r>
  <r>
    <n v="4917282215"/>
    <x v="13"/>
    <x v="3"/>
    <m/>
    <m/>
    <m/>
    <n v="261"/>
    <n v="28.49"/>
    <n v="0"/>
    <n v="13.51"/>
    <n v="5.1762452107279693E-2"/>
    <m/>
  </r>
  <r>
    <n v="4917282216"/>
    <x v="13"/>
    <x v="3"/>
    <m/>
    <m/>
    <m/>
    <n v="261"/>
    <n v="28.49"/>
    <n v="0"/>
    <n v="13.51"/>
    <n v="5.1762452107279693E-2"/>
    <m/>
  </r>
  <r>
    <n v="4917282217"/>
    <x v="13"/>
    <x v="1"/>
    <m/>
    <m/>
    <m/>
    <n v="1412"/>
    <n v="424.99"/>
    <n v="0"/>
    <n v="71.010000000000005"/>
    <n v="5.0290368271954676E-2"/>
    <m/>
  </r>
  <r>
    <n v="4917282219"/>
    <x v="13"/>
    <x v="1"/>
    <m/>
    <m/>
    <m/>
    <n v="1412"/>
    <n v="424.99"/>
    <n v="0"/>
    <n v="71.010000000000005"/>
    <n v="5.0290368271954676E-2"/>
    <m/>
  </r>
  <r>
    <n v="4917282221"/>
    <x v="13"/>
    <x v="3"/>
    <m/>
    <m/>
    <m/>
    <n v="261"/>
    <n v="28.49"/>
    <n v="0"/>
    <n v="13.51"/>
    <n v="5.1762452107279693E-2"/>
    <m/>
  </r>
  <r>
    <n v="4917282222"/>
    <x v="13"/>
    <x v="3"/>
    <m/>
    <m/>
    <m/>
    <n v="261"/>
    <n v="28.49"/>
    <n v="0"/>
    <n v="13.51"/>
    <n v="5.1762452107279693E-2"/>
    <m/>
  </r>
  <r>
    <n v="4917282223"/>
    <x v="13"/>
    <x v="1"/>
    <m/>
    <m/>
    <m/>
    <n v="1428"/>
    <n v="434.56"/>
    <n v="0"/>
    <n v="56.44"/>
    <n v="3.9523809523809524E-2"/>
    <m/>
  </r>
  <r>
    <n v="4917282225"/>
    <x v="13"/>
    <x v="1"/>
    <m/>
    <m/>
    <m/>
    <n v="1428"/>
    <n v="434.56"/>
    <n v="0"/>
    <n v="56.44"/>
    <n v="3.9523809523809524E-2"/>
    <m/>
  </r>
  <r>
    <n v="4917282227"/>
    <x v="13"/>
    <x v="3"/>
    <m/>
    <m/>
    <m/>
    <n v="373"/>
    <n v="28.49"/>
    <n v="0"/>
    <n v="18.510000000000002"/>
    <n v="4.9624664879356573E-2"/>
    <m/>
  </r>
  <r>
    <n v="4917282228"/>
    <x v="13"/>
    <x v="3"/>
    <m/>
    <m/>
    <m/>
    <n v="261"/>
    <n v="28.49"/>
    <n v="0"/>
    <n v="13.51"/>
    <n v="5.1762452107279693E-2"/>
    <m/>
  </r>
  <r>
    <n v="4917282229"/>
    <x v="13"/>
    <x v="3"/>
    <m/>
    <m/>
    <m/>
    <n v="261"/>
    <n v="28.49"/>
    <n v="0"/>
    <n v="13.51"/>
    <n v="5.1762452107279693E-2"/>
    <m/>
  </r>
  <r>
    <n v="4917282230"/>
    <x v="13"/>
    <x v="3"/>
    <m/>
    <m/>
    <m/>
    <n v="373"/>
    <n v="28.49"/>
    <n v="0"/>
    <n v="18.510000000000002"/>
    <n v="4.9624664879356573E-2"/>
    <m/>
  </r>
  <r>
    <n v="4917282231"/>
    <x v="13"/>
    <x v="3"/>
    <m/>
    <m/>
    <m/>
    <n v="373"/>
    <n v="28.49"/>
    <n v="0"/>
    <n v="18.510000000000002"/>
    <n v="4.9624664879356573E-2"/>
    <m/>
  </r>
  <r>
    <n v="4917282232"/>
    <x v="13"/>
    <x v="3"/>
    <m/>
    <m/>
    <m/>
    <n v="250"/>
    <n v="54.6"/>
    <n v="0"/>
    <n v="12.5"/>
    <n v="0.05"/>
    <m/>
  </r>
  <r>
    <n v="4917282233"/>
    <x v="13"/>
    <x v="3"/>
    <m/>
    <m/>
    <m/>
    <n v="280"/>
    <n v="28.18"/>
    <n v="0"/>
    <n v="12.5"/>
    <n v="4.4642857142857144E-2"/>
    <m/>
  </r>
  <r>
    <n v="4917282234"/>
    <x v="13"/>
    <x v="1"/>
    <m/>
    <m/>
    <m/>
    <n v="1428"/>
    <n v="434.56"/>
    <n v="0"/>
    <n v="53.44"/>
    <n v="3.742296918767507E-2"/>
    <m/>
  </r>
  <r>
    <n v="4917282237"/>
    <x v="13"/>
    <x v="3"/>
    <m/>
    <m/>
    <m/>
    <n v="2820"/>
    <n v="360.76"/>
    <n v="0"/>
    <n v="125.24"/>
    <n v="4.4411347517730494E-2"/>
    <m/>
  </r>
  <r>
    <n v="4917282239"/>
    <x v="13"/>
    <x v="0"/>
    <m/>
    <m/>
    <m/>
    <n v="537.42857142857133"/>
    <n v="153.46"/>
    <n v="0"/>
    <n v="37.619999999999997"/>
    <n v="7.0000000000000007E-2"/>
    <m/>
  </r>
  <r>
    <n v="4917282240"/>
    <x v="13"/>
    <x v="0"/>
    <m/>
    <m/>
    <m/>
    <n v="537.42857142857133"/>
    <n v="153.46"/>
    <n v="0"/>
    <n v="37.619999999999997"/>
    <n v="7.0000000000000007E-2"/>
    <m/>
  </r>
  <r>
    <n v="4917282241"/>
    <x v="13"/>
    <x v="1"/>
    <m/>
    <m/>
    <m/>
    <n v="1692"/>
    <n v="220.89"/>
    <n v="0"/>
    <n v="74.11"/>
    <n v="4.3800236406619383E-2"/>
    <m/>
  </r>
  <r>
    <n v="4917282243"/>
    <x v="13"/>
    <x v="3"/>
    <m/>
    <m/>
    <m/>
    <n v="2006"/>
    <n v="32.6"/>
    <n v="0"/>
    <n v="100.4"/>
    <n v="5.0049850448654037E-2"/>
    <m/>
  </r>
  <r>
    <n v="4917282244"/>
    <x v="13"/>
    <x v="3"/>
    <m/>
    <m/>
    <m/>
    <n v="1893"/>
    <n v="360.76"/>
    <n v="0"/>
    <n v="85.24"/>
    <n v="4.5029054410987847E-2"/>
    <m/>
  </r>
  <r>
    <n v="4917282246"/>
    <x v="13"/>
    <x v="3"/>
    <m/>
    <m/>
    <m/>
    <n v="261"/>
    <n v="28.49"/>
    <n v="0"/>
    <n v="13.51"/>
    <n v="5.1762452107279693E-2"/>
    <m/>
  </r>
  <r>
    <n v="4917282247"/>
    <x v="13"/>
    <x v="3"/>
    <m/>
    <m/>
    <m/>
    <n v="261"/>
    <n v="28.49"/>
    <n v="0"/>
    <n v="13.51"/>
    <n v="5.1762452107279693E-2"/>
    <m/>
  </r>
  <r>
    <n v="4917282248"/>
    <x v="13"/>
    <x v="3"/>
    <m/>
    <m/>
    <m/>
    <n v="261"/>
    <n v="28.49"/>
    <n v="0"/>
    <n v="13.51"/>
    <n v="5.1762452107279693E-2"/>
    <m/>
  </r>
  <r>
    <n v="4917282249"/>
    <x v="14"/>
    <x v="0"/>
    <m/>
    <m/>
    <m/>
    <n v="430"/>
    <n v="66"/>
    <n v="0"/>
    <n v="30.1"/>
    <n v="7.0000000000000007E-2"/>
    <m/>
  </r>
  <r>
    <n v="4917282250"/>
    <x v="14"/>
    <x v="0"/>
    <m/>
    <m/>
    <m/>
    <n v="430"/>
    <n v="66"/>
    <n v="0"/>
    <n v="30.1"/>
    <n v="7.0000000000000007E-2"/>
    <m/>
  </r>
  <r>
    <n v="4917282251"/>
    <x v="14"/>
    <x v="0"/>
    <m/>
    <m/>
    <m/>
    <n v="430"/>
    <n v="66"/>
    <n v="0"/>
    <n v="30.1"/>
    <n v="7.0000000000000007E-2"/>
    <m/>
  </r>
  <r>
    <n v="4917282252"/>
    <x v="14"/>
    <x v="0"/>
    <m/>
    <m/>
    <m/>
    <n v="430"/>
    <n v="66"/>
    <n v="0"/>
    <n v="30.1"/>
    <n v="7.0000000000000007E-2"/>
    <m/>
  </r>
  <r>
    <n v="4917282253"/>
    <x v="14"/>
    <x v="0"/>
    <m/>
    <m/>
    <m/>
    <n v="430"/>
    <n v="66"/>
    <n v="0"/>
    <n v="30.1"/>
    <n v="7.0000000000000007E-2"/>
    <m/>
  </r>
  <r>
    <n v="4917282254"/>
    <x v="14"/>
    <x v="0"/>
    <m/>
    <m/>
    <m/>
    <n v="430"/>
    <n v="66"/>
    <n v="0"/>
    <n v="30.1"/>
    <n v="7.0000000000000007E-2"/>
    <m/>
  </r>
  <r>
    <n v="4917282255"/>
    <x v="14"/>
    <x v="0"/>
    <m/>
    <m/>
    <m/>
    <n v="430"/>
    <n v="66"/>
    <n v="0"/>
    <n v="30.1"/>
    <n v="7.0000000000000007E-2"/>
    <m/>
  </r>
  <r>
    <n v="4917282256"/>
    <x v="14"/>
    <x v="0"/>
    <m/>
    <m/>
    <m/>
    <n v="221.99999999999997"/>
    <n v="75.680000000000007"/>
    <n v="0"/>
    <n v="15.54"/>
    <n v="7.0000000000000007E-2"/>
    <m/>
  </r>
  <r>
    <n v="4917282257"/>
    <x v="14"/>
    <x v="3"/>
    <m/>
    <m/>
    <m/>
    <n v="250"/>
    <n v="54.6"/>
    <n v="0"/>
    <n v="8.75"/>
    <n v="3.5000000000000003E-2"/>
    <m/>
  </r>
  <r>
    <n v="4917282258"/>
    <x v="14"/>
    <x v="3"/>
    <m/>
    <m/>
    <m/>
    <n v="250"/>
    <n v="54.6"/>
    <n v="0"/>
    <n v="8.75"/>
    <n v="3.5000000000000003E-2"/>
    <m/>
  </r>
  <r>
    <n v="4917282260"/>
    <x v="14"/>
    <x v="3"/>
    <m/>
    <m/>
    <m/>
    <n v="262"/>
    <n v="50.1"/>
    <n v="0"/>
    <n v="13.9"/>
    <n v="5.3053435114503819E-2"/>
    <m/>
  </r>
  <r>
    <n v="4917282261"/>
    <x v="14"/>
    <x v="3"/>
    <m/>
    <m/>
    <m/>
    <n v="197"/>
    <n v="50.1"/>
    <n v="0"/>
    <n v="12.9"/>
    <n v="6.5482233502538068E-2"/>
    <m/>
  </r>
  <r>
    <n v="4917282263"/>
    <x v="14"/>
    <x v="3"/>
    <m/>
    <m/>
    <m/>
    <n v="261"/>
    <n v="28.49"/>
    <n v="0"/>
    <n v="13.51"/>
    <n v="5.1762452107279693E-2"/>
    <m/>
  </r>
  <r>
    <n v="4917282264"/>
    <x v="14"/>
    <x v="3"/>
    <m/>
    <m/>
    <m/>
    <n v="73"/>
    <n v="10.1"/>
    <n v="0"/>
    <n v="2.56"/>
    <n v="3.5068493150684929E-2"/>
    <m/>
  </r>
  <r>
    <n v="4917282265"/>
    <x v="14"/>
    <x v="3"/>
    <m/>
    <m/>
    <m/>
    <n v="492"/>
    <n v="122.76"/>
    <n v="0"/>
    <n v="19.239999999999998"/>
    <n v="3.9105691056910565E-2"/>
    <m/>
  </r>
  <r>
    <n v="4917282266"/>
    <x v="14"/>
    <x v="1"/>
    <m/>
    <m/>
    <m/>
    <n v="1173"/>
    <n v="142.02000000000001"/>
    <n v="0"/>
    <n v="46.98"/>
    <n v="4.0051150895140664E-2"/>
    <m/>
  </r>
  <r>
    <n v="4917282267"/>
    <x v="14"/>
    <x v="3"/>
    <m/>
    <m/>
    <m/>
    <n v="218"/>
    <n v="29.2"/>
    <n v="0"/>
    <n v="12.8"/>
    <n v="5.8715596330275233E-2"/>
    <m/>
  </r>
  <r>
    <n v="4917282268"/>
    <x v="14"/>
    <x v="3"/>
    <m/>
    <m/>
    <m/>
    <n v="218"/>
    <n v="29.2"/>
    <n v="0"/>
    <n v="12.8"/>
    <n v="5.8715596330275233E-2"/>
    <m/>
  </r>
  <r>
    <n v="4917282269"/>
    <x v="15"/>
    <x v="3"/>
    <m/>
    <m/>
    <m/>
    <n v="29"/>
    <n v="0"/>
    <n v="0"/>
    <n v="0"/>
    <n v="0"/>
    <m/>
  </r>
  <r>
    <n v="4917282270"/>
    <x v="15"/>
    <x v="1"/>
    <m/>
    <m/>
    <m/>
    <n v="1395"/>
    <n v="434.44"/>
    <n v="0"/>
    <n v="69.55"/>
    <n v="4.9856630824372757E-2"/>
    <m/>
  </r>
  <r>
    <n v="4917282273"/>
    <x v="15"/>
    <x v="3"/>
    <m/>
    <m/>
    <m/>
    <n v="261"/>
    <n v="28.49"/>
    <n v="0"/>
    <n v="13.51"/>
    <n v="5.1762452107279693E-2"/>
    <m/>
  </r>
  <r>
    <n v="4917282276"/>
    <x v="15"/>
    <x v="1"/>
    <m/>
    <m/>
    <m/>
    <n v="1133"/>
    <n v="375.3"/>
    <n v="0"/>
    <n v="40.700000000000003"/>
    <n v="3.5922330097087382E-2"/>
    <m/>
  </r>
  <r>
    <n v="4917282277"/>
    <x v="15"/>
    <x v="3"/>
    <m/>
    <m/>
    <m/>
    <n v="261"/>
    <n v="28.49"/>
    <n v="0"/>
    <n v="13.51"/>
    <n v="5.1762452107279693E-2"/>
    <m/>
  </r>
  <r>
    <n v="4917282278"/>
    <x v="15"/>
    <x v="3"/>
    <m/>
    <m/>
    <m/>
    <n v="218"/>
    <n v="32.99"/>
    <n v="0"/>
    <n v="13.01"/>
    <n v="5.9678899082568806E-2"/>
    <m/>
  </r>
  <r>
    <n v="4917282279"/>
    <x v="15"/>
    <x v="3"/>
    <m/>
    <m/>
    <m/>
    <n v="244"/>
    <n v="28.49"/>
    <n v="0"/>
    <n v="8.5399999999999991"/>
    <n v="3.4999999999999996E-2"/>
    <m/>
  </r>
  <r>
    <n v="4917282280"/>
    <x v="15"/>
    <x v="3"/>
    <m/>
    <m/>
    <m/>
    <n v="244"/>
    <n v="28.49"/>
    <n v="0"/>
    <n v="8.5399999999999991"/>
    <n v="3.4999999999999996E-2"/>
    <m/>
  </r>
  <r>
    <n v="4917282281"/>
    <x v="15"/>
    <x v="3"/>
    <m/>
    <m/>
    <m/>
    <n v="250.00000000000003"/>
    <n v="54.6"/>
    <n v="0"/>
    <n v="8.75"/>
    <n v="3.4999999999999996E-2"/>
    <m/>
  </r>
  <r>
    <n v="4917282282"/>
    <x v="15"/>
    <x v="3"/>
    <m/>
    <m/>
    <m/>
    <n v="250.00000000000003"/>
    <n v="54.6"/>
    <n v="0"/>
    <n v="8.75"/>
    <n v="3.4999999999999996E-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7:I12" firstHeaderRow="1" firstDataRow="3" firstDataCol="1"/>
  <pivotFields count="12">
    <pivotField dataField="1" compact="0" outline="0" showAll="0" defaultSubtotal="0"/>
    <pivotField axis="axisCol" compact="0" numFmtId="14" outline="0" showAll="0" defaultSubtotal="0">
      <items count="16">
        <item h="1" x="0"/>
        <item h="1" x="1"/>
        <item h="1" x="2"/>
        <item h="1" x="4"/>
        <item h="1" x="3"/>
        <item h="1" x="5"/>
        <item h="1" x="6"/>
        <item h="1" x="7"/>
        <item h="1" x="8"/>
        <item h="1" x="9"/>
        <item h="1" x="10"/>
        <item h="1" x="11"/>
        <item h="1" x="12"/>
        <item h="1" x="13"/>
        <item h="1" x="14"/>
        <item x="15"/>
      </items>
    </pivotField>
    <pivotField axis="axisRow" compact="0" outline="0" showAll="0">
      <items count="5">
        <item x="0"/>
        <item x="1"/>
        <item x="2"/>
        <item x="3"/>
        <item t="default"/>
      </items>
    </pivotField>
    <pivotField compact="0" outline="0" showAll="0"/>
    <pivotField compact="0" outline="0" showAll="0"/>
    <pivotField compact="0" outline="0" showAll="0"/>
    <pivotField dataField="1" compact="0" outline="0" showAll="0" defaultSubtotal="0"/>
    <pivotField compact="0" outline="0" showAll="0"/>
    <pivotField compact="0" outline="0" showAll="0"/>
    <pivotField dataField="1" compact="0" outline="0" showAll="0" defaultSubtotal="0"/>
    <pivotField dataField="1" compact="0" outline="0" showAll="0" defaultSubtotal="0"/>
    <pivotField compact="0" outline="0" showAll="0" defaultSubtotal="0"/>
  </pivotFields>
  <rowFields count="1">
    <field x="2"/>
  </rowFields>
  <rowItems count="3">
    <i>
      <x v="1"/>
    </i>
    <i>
      <x v="3"/>
    </i>
    <i t="grand">
      <x/>
    </i>
  </rowItems>
  <colFields count="2">
    <field x="1"/>
    <field x="-2"/>
  </colFields>
  <colItems count="8">
    <i>
      <x v="15"/>
      <x/>
    </i>
    <i r="1" i="1">
      <x v="1"/>
    </i>
    <i r="1" i="2">
      <x v="2"/>
    </i>
    <i r="1" i="3">
      <x v="3"/>
    </i>
    <i t="grand">
      <x/>
    </i>
    <i t="grand" i="1">
      <x/>
    </i>
    <i t="grand" i="2">
      <x/>
    </i>
    <i t="grand" i="3">
      <x/>
    </i>
  </colItems>
  <dataFields count="4">
    <dataField name="Sum of Ticket Sales" fld="6" baseField="0" baseItem="0"/>
    <dataField name="Average of Rate" fld="10" subtotal="average" baseField="2" baseItem="0" numFmtId="10"/>
    <dataField name="Sum of Commission" fld="9" baseField="0" baseItem="0"/>
    <dataField name="Count of Tickets" fld="0" subtotal="count" baseField="0" baseItem="0"/>
  </dataFields>
  <formats count="12">
    <format dxfId="41">
      <pivotArea type="topRight" dataOnly="0" labelOnly="1" outline="0" offset="G1:H1" fieldPosition="0"/>
    </format>
    <format dxfId="40">
      <pivotArea outline="0" collapsedLevelsAreSubtotals="1" fieldPosition="0"/>
    </format>
    <format dxfId="39">
      <pivotArea outline="0" fieldPosition="0">
        <references count="1">
          <reference field="4294967294" count="1">
            <x v="1"/>
          </reference>
        </references>
      </pivotArea>
    </format>
    <format dxfId="38">
      <pivotArea field="2" type="button" dataOnly="0" labelOnly="1" outline="0" axis="axisRow" fieldPosition="0"/>
    </format>
    <format dxfId="37">
      <pivotArea field="2" type="button" dataOnly="0" labelOnly="1" outline="0" axis="axisRow" fieldPosition="0"/>
    </format>
    <format dxfId="36">
      <pivotArea field="1" dataOnly="0" labelOnly="1" grandCol="1" outline="0" axis="axisCol" fieldPosition="0">
        <references count="1">
          <reference field="4294967294" count="1" selected="0">
            <x v="0"/>
          </reference>
        </references>
      </pivotArea>
    </format>
    <format dxfId="35">
      <pivotArea field="1" dataOnly="0" labelOnly="1" grandCol="1" outline="0" axis="axisCol" fieldPosition="0">
        <references count="1">
          <reference field="4294967294" count="1" selected="0">
            <x v="1"/>
          </reference>
        </references>
      </pivotArea>
    </format>
    <format dxfId="34">
      <pivotArea field="1" dataOnly="0" labelOnly="1" grandCol="1" outline="0" axis="axisCol" fieldPosition="0">
        <references count="1">
          <reference field="4294967294" count="1" selected="0">
            <x v="2"/>
          </reference>
        </references>
      </pivotArea>
    </format>
    <format dxfId="33">
      <pivotArea field="1" dataOnly="0" labelOnly="1" grandCol="1" outline="0" axis="axisCol" fieldPosition="0">
        <references count="1">
          <reference field="4294967294" count="1" selected="0">
            <x v="3"/>
          </reference>
        </references>
      </pivotArea>
    </format>
    <format dxfId="32">
      <pivotArea outline="0" collapsedLevelsAreSubtotals="1" fieldPosition="0">
        <references count="2">
          <reference field="4294967294" count="4" selected="0">
            <x v="0"/>
            <x v="1"/>
            <x v="2"/>
            <x v="3"/>
          </reference>
          <reference field="1" count="0" selected="0"/>
        </references>
      </pivotArea>
    </format>
    <format dxfId="31">
      <pivotArea dataOnly="0" labelOnly="1" outline="0" fieldPosition="0">
        <references count="1">
          <reference field="1" count="0"/>
        </references>
      </pivotArea>
    </format>
    <format dxfId="30">
      <pivotArea dataOnly="0" labelOnly="1" outline="0" fieldPosition="0">
        <references count="2">
          <reference field="4294967294" count="4">
            <x v="0"/>
            <x v="1"/>
            <x v="2"/>
            <x v="3"/>
          </reference>
          <reference field="1" count="0" selected="0"/>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17:E23" firstHeaderRow="1" firstDataRow="2" firstDataCol="1"/>
  <pivotFields count="12">
    <pivotField dataField="1" compact="0" outline="0" showAll="0"/>
    <pivotField compact="0" numFmtId="14" outline="0" showAll="0"/>
    <pivotField axis="axisRow" compact="0" outline="0" showAll="0">
      <items count="5">
        <item x="0"/>
        <item x="1"/>
        <item x="2"/>
        <item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dataField="1" compact="0" numFmtId="10" outline="0" showAll="0"/>
    <pivotField compact="0" outline="0" showAll="0"/>
  </pivotFields>
  <rowFields count="1">
    <field x="2"/>
  </rowFields>
  <rowItems count="5">
    <i>
      <x/>
    </i>
    <i>
      <x v="1"/>
    </i>
    <i>
      <x v="2"/>
    </i>
    <i>
      <x v="3"/>
    </i>
    <i t="grand">
      <x/>
    </i>
  </rowItems>
  <colFields count="1">
    <field x="-2"/>
  </colFields>
  <colItems count="4">
    <i>
      <x/>
    </i>
    <i i="1">
      <x v="1"/>
    </i>
    <i i="2">
      <x v="2"/>
    </i>
    <i i="3">
      <x v="3"/>
    </i>
  </colItems>
  <dataFields count="4">
    <dataField name="Sum of Ticket Sales" fld="6" baseField="0" baseItem="0" numFmtId="43"/>
    <dataField name="Average of Rate" fld="10" subtotal="average" baseField="2" baseItem="0" numFmtId="10"/>
    <dataField name="Sum of Commission" fld="9" baseField="0" baseItem="0" numFmtId="43"/>
    <dataField name="Count of Tickets" fld="0" subtotal="count" baseField="0" baseItem="0"/>
  </dataFields>
  <formats count="6">
    <format dxfId="47">
      <pivotArea dataOnly="0" labelOnly="1" outline="0" fieldPosition="0">
        <references count="1">
          <reference field="4294967294" count="1">
            <x v="1"/>
          </reference>
        </references>
      </pivotArea>
    </format>
    <format dxfId="46">
      <pivotArea outline="0" fieldPosition="0">
        <references count="1">
          <reference field="4294967294" count="1">
            <x v="1"/>
          </reference>
        </references>
      </pivotArea>
    </format>
    <format dxfId="45">
      <pivotArea outline="0" collapsedLevelsAreSubtotals="1" fieldPosition="0"/>
    </format>
    <format dxfId="44">
      <pivotArea dataOnly="0" labelOnly="1" outline="0" fieldPosition="0">
        <references count="1">
          <reference field="4294967294" count="4">
            <x v="0"/>
            <x v="1"/>
            <x v="2"/>
            <x v="3"/>
          </reference>
        </references>
      </pivotArea>
    </format>
    <format dxfId="43">
      <pivotArea outline="0" collapsedLevelsAreSubtotals="1" fieldPosition="0">
        <references count="1">
          <reference field="4294967294" count="1" selected="0">
            <x v="0"/>
          </reference>
        </references>
      </pivotArea>
    </format>
    <format dxfId="4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s>
  <data>
    <tabular pivotCacheId="8">
      <items count="16">
        <i x="0"/>
        <i x="1"/>
        <i x="2"/>
        <i x="4"/>
        <i x="3"/>
        <i x="5"/>
        <i x="6"/>
        <i x="7"/>
        <i x="8"/>
        <i x="9"/>
        <i x="10"/>
        <i x="11"/>
        <i x="12"/>
        <i x="13"/>
        <i x="14"/>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irline" sourceName="Airline">
  <pivotTables>
    <pivotTable tabId="2" name="PivotTable1"/>
  </pivotTables>
  <data>
    <tabular pivotCacheId="8">
      <items count="4">
        <i x="1" s="1"/>
        <i x="3" s="1"/>
        <i x="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artItem="11" rowHeight="241300"/>
  <slicer name="Airline" cache="Slicer_Airline" caption="Airline" rowHeight="241300"/>
</slicers>
</file>

<file path=xl/tables/table1.xml><?xml version="1.0" encoding="utf-8"?>
<table xmlns="http://schemas.openxmlformats.org/spreadsheetml/2006/main" id="1" name="Table1" displayName="Table1" ref="A1:L88" totalsRowShown="0">
  <autoFilter ref="A1:L88">
    <filterColumn colId="1">
      <filters>
        <dateGroupItem year="2017" month="4" day="7" dateTimeGrouping="day"/>
      </filters>
    </filterColumn>
  </autoFilter>
  <tableColumns count="12">
    <tableColumn id="1" name="Tickets"/>
    <tableColumn id="2" name="Date" dataDxfId="51"/>
    <tableColumn id="3" name="Airline"/>
    <tableColumn id="4" name="Customer"/>
    <tableColumn id="5" name="Passenger"/>
    <tableColumn id="6" name="Total Rec."/>
    <tableColumn id="7" name="Ticket Sales"/>
    <tableColumn id="8" name="Tax"/>
    <tableColumn id="9" name="a"/>
    <tableColumn id="10" name="Commission"/>
    <tableColumn id="11" name="Rate"/>
    <tableColumn id="12" name="Rate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L319" totalsRowShown="0">
  <autoFilter ref="A1:L319"/>
  <tableColumns count="12">
    <tableColumn id="1" name="Tickets"/>
    <tableColumn id="2" name="Date" dataDxfId="48"/>
    <tableColumn id="3" name="Airline"/>
    <tableColumn id="4" name="Customer"/>
    <tableColumn id="5" name="Passenger"/>
    <tableColumn id="6" name="Total Rec."/>
    <tableColumn id="7" name="Ticket Sales"/>
    <tableColumn id="8" name="Tax"/>
    <tableColumn id="9" name="a"/>
    <tableColumn id="10" name="Commission"/>
    <tableColumn id="11" name="Rate"/>
    <tableColumn id="12" name="Rat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70" workbookViewId="0">
      <selection activeCell="J2" sqref="J2:J88"/>
    </sheetView>
  </sheetViews>
  <sheetFormatPr defaultRowHeight="15" x14ac:dyDescent="0.25"/>
  <cols>
    <col min="1" max="1" width="9.28515625" customWidth="1"/>
    <col min="4" max="4" width="11.7109375" customWidth="1"/>
    <col min="5" max="5" width="12.140625" customWidth="1"/>
    <col min="6" max="6" width="11.7109375" customWidth="1"/>
    <col min="7" max="7" width="13.42578125" customWidth="1"/>
    <col min="10" max="10" width="14" customWidth="1"/>
  </cols>
  <sheetData>
    <row r="1" spans="1:12" x14ac:dyDescent="0.25">
      <c r="A1" t="s">
        <v>29</v>
      </c>
      <c r="B1" t="s">
        <v>18</v>
      </c>
      <c r="C1" t="s">
        <v>0</v>
      </c>
      <c r="D1" t="s">
        <v>30</v>
      </c>
      <c r="E1" t="s">
        <v>31</v>
      </c>
      <c r="F1" t="s">
        <v>32</v>
      </c>
      <c r="G1" t="s">
        <v>13</v>
      </c>
      <c r="H1" t="s">
        <v>33</v>
      </c>
      <c r="I1" t="s">
        <v>34</v>
      </c>
      <c r="J1" t="s">
        <v>14</v>
      </c>
      <c r="K1" t="s">
        <v>35</v>
      </c>
      <c r="L1" t="s">
        <v>36</v>
      </c>
    </row>
    <row r="2" spans="1:12" hidden="1" x14ac:dyDescent="0.25">
      <c r="A2">
        <v>1224663370</v>
      </c>
      <c r="B2" s="68">
        <v>42828</v>
      </c>
      <c r="C2" t="s">
        <v>4</v>
      </c>
      <c r="G2">
        <v>672.99999999999989</v>
      </c>
      <c r="H2">
        <v>161.69999999999999</v>
      </c>
      <c r="I2">
        <v>0</v>
      </c>
      <c r="J2">
        <v>47.11</v>
      </c>
      <c r="K2">
        <v>7.0000000000000007E-2</v>
      </c>
    </row>
    <row r="3" spans="1:12" hidden="1" x14ac:dyDescent="0.25">
      <c r="A3">
        <v>1224663371</v>
      </c>
      <c r="B3" s="68">
        <v>42828</v>
      </c>
      <c r="C3" t="s">
        <v>4</v>
      </c>
      <c r="G3">
        <v>672.99999999999989</v>
      </c>
      <c r="H3">
        <v>161.69999999999999</v>
      </c>
      <c r="I3">
        <v>0</v>
      </c>
      <c r="J3">
        <v>47.11</v>
      </c>
      <c r="K3">
        <v>7.0000000000000007E-2</v>
      </c>
    </row>
    <row r="4" spans="1:12" hidden="1" x14ac:dyDescent="0.25">
      <c r="A4">
        <v>1224663372</v>
      </c>
      <c r="B4" s="68">
        <v>42828</v>
      </c>
      <c r="C4" t="s">
        <v>4</v>
      </c>
      <c r="G4">
        <v>384.99999999999994</v>
      </c>
      <c r="H4">
        <v>154.02000000000001</v>
      </c>
      <c r="I4">
        <v>0</v>
      </c>
      <c r="J4">
        <v>26.95</v>
      </c>
      <c r="K4">
        <v>7.0000000000000007E-2</v>
      </c>
    </row>
    <row r="5" spans="1:12" hidden="1" x14ac:dyDescent="0.25">
      <c r="A5">
        <v>1224663375</v>
      </c>
      <c r="B5" s="68">
        <v>42828</v>
      </c>
      <c r="C5" t="s">
        <v>4</v>
      </c>
      <c r="G5">
        <v>413.99999999999994</v>
      </c>
      <c r="H5">
        <v>75.87</v>
      </c>
      <c r="I5">
        <v>0</v>
      </c>
      <c r="J5">
        <v>14.49</v>
      </c>
      <c r="K5">
        <v>3.5000000000000003E-2</v>
      </c>
    </row>
    <row r="6" spans="1:12" hidden="1" x14ac:dyDescent="0.25">
      <c r="A6">
        <v>1224663384</v>
      </c>
      <c r="B6" s="68">
        <v>42829</v>
      </c>
      <c r="C6" t="s">
        <v>4</v>
      </c>
      <c r="G6">
        <v>623.99999999999989</v>
      </c>
      <c r="H6">
        <v>103.42</v>
      </c>
      <c r="I6">
        <v>0</v>
      </c>
      <c r="J6">
        <v>43.68</v>
      </c>
      <c r="K6">
        <v>7.0000000000000007E-2</v>
      </c>
    </row>
    <row r="7" spans="1:12" hidden="1" x14ac:dyDescent="0.25">
      <c r="A7">
        <v>1224663387</v>
      </c>
      <c r="B7" s="68">
        <v>42829</v>
      </c>
      <c r="C7" t="s">
        <v>4</v>
      </c>
      <c r="G7">
        <v>638.99999999999989</v>
      </c>
      <c r="H7">
        <v>161.69</v>
      </c>
      <c r="I7">
        <v>0</v>
      </c>
      <c r="J7">
        <v>44.73</v>
      </c>
      <c r="K7">
        <v>7.0000000000000007E-2</v>
      </c>
    </row>
    <row r="8" spans="1:12" hidden="1" x14ac:dyDescent="0.25">
      <c r="A8">
        <v>1224663388</v>
      </c>
      <c r="B8" s="68">
        <v>42829</v>
      </c>
      <c r="C8" t="s">
        <v>4</v>
      </c>
      <c r="G8">
        <v>638.99999999999989</v>
      </c>
      <c r="H8">
        <v>161.69</v>
      </c>
      <c r="I8">
        <v>0</v>
      </c>
      <c r="J8">
        <v>44.73</v>
      </c>
      <c r="K8">
        <v>7.0000000000000007E-2</v>
      </c>
    </row>
    <row r="9" spans="1:12" hidden="1" x14ac:dyDescent="0.25">
      <c r="A9">
        <v>1224663389</v>
      </c>
      <c r="B9" s="68">
        <v>42829</v>
      </c>
      <c r="C9" t="s">
        <v>4</v>
      </c>
      <c r="G9">
        <v>638.99999999999989</v>
      </c>
      <c r="H9">
        <v>161.69</v>
      </c>
      <c r="I9">
        <v>0</v>
      </c>
      <c r="J9">
        <v>44.73</v>
      </c>
      <c r="K9">
        <v>7.0000000000000007E-2</v>
      </c>
    </row>
    <row r="10" spans="1:12" hidden="1" x14ac:dyDescent="0.25">
      <c r="A10">
        <v>1224663390</v>
      </c>
      <c r="B10" s="68">
        <v>42829</v>
      </c>
      <c r="C10" t="s">
        <v>4</v>
      </c>
      <c r="G10">
        <v>638.99999999999989</v>
      </c>
      <c r="H10">
        <v>161.69</v>
      </c>
      <c r="I10">
        <v>0</v>
      </c>
      <c r="J10">
        <v>44.73</v>
      </c>
      <c r="K10">
        <v>7.0000000000000007E-2</v>
      </c>
    </row>
    <row r="11" spans="1:12" hidden="1" x14ac:dyDescent="0.25">
      <c r="A11">
        <v>1224663391</v>
      </c>
      <c r="B11" s="68">
        <v>42829</v>
      </c>
      <c r="C11" t="s">
        <v>4</v>
      </c>
      <c r="G11">
        <v>638.99999999999989</v>
      </c>
      <c r="H11">
        <v>161.69</v>
      </c>
      <c r="I11">
        <v>0</v>
      </c>
      <c r="J11">
        <v>44.73</v>
      </c>
      <c r="K11">
        <v>7.0000000000000007E-2</v>
      </c>
    </row>
    <row r="12" spans="1:12" hidden="1" x14ac:dyDescent="0.25">
      <c r="A12">
        <v>1224663392</v>
      </c>
      <c r="B12" s="68">
        <v>42829</v>
      </c>
      <c r="C12" t="s">
        <v>4</v>
      </c>
      <c r="G12">
        <v>638.99999999999989</v>
      </c>
      <c r="H12">
        <v>161.69</v>
      </c>
      <c r="I12">
        <v>0</v>
      </c>
      <c r="J12">
        <v>44.73</v>
      </c>
      <c r="K12">
        <v>7.0000000000000007E-2</v>
      </c>
    </row>
    <row r="13" spans="1:12" hidden="1" x14ac:dyDescent="0.25">
      <c r="A13">
        <v>1224663393</v>
      </c>
      <c r="B13" s="68">
        <v>42829</v>
      </c>
      <c r="C13" t="s">
        <v>4</v>
      </c>
      <c r="G13">
        <v>638.99999999999989</v>
      </c>
      <c r="H13">
        <v>161.69</v>
      </c>
      <c r="I13">
        <v>0</v>
      </c>
      <c r="J13">
        <v>44.73</v>
      </c>
      <c r="K13">
        <v>7.0000000000000007E-2</v>
      </c>
    </row>
    <row r="14" spans="1:12" hidden="1" x14ac:dyDescent="0.25">
      <c r="A14">
        <v>1224663394</v>
      </c>
      <c r="B14" s="68">
        <v>42829</v>
      </c>
      <c r="C14" t="s">
        <v>4</v>
      </c>
      <c r="G14">
        <v>638.99999999999989</v>
      </c>
      <c r="H14">
        <v>161.69</v>
      </c>
      <c r="I14">
        <v>0</v>
      </c>
      <c r="J14">
        <v>44.73</v>
      </c>
      <c r="K14">
        <v>7.0000000000000007E-2</v>
      </c>
    </row>
    <row r="15" spans="1:12" hidden="1" x14ac:dyDescent="0.25">
      <c r="A15">
        <v>1224663395</v>
      </c>
      <c r="B15" s="68">
        <v>42829</v>
      </c>
      <c r="C15" t="s">
        <v>4</v>
      </c>
      <c r="G15">
        <v>638.99999999999989</v>
      </c>
      <c r="H15">
        <v>161.69</v>
      </c>
      <c r="I15">
        <v>0</v>
      </c>
      <c r="J15">
        <v>44.73</v>
      </c>
      <c r="K15">
        <v>7.0000000000000007E-2</v>
      </c>
    </row>
    <row r="16" spans="1:12" hidden="1" x14ac:dyDescent="0.25">
      <c r="A16">
        <v>1224663396</v>
      </c>
      <c r="B16" s="68">
        <v>42829</v>
      </c>
      <c r="C16" t="s">
        <v>4</v>
      </c>
      <c r="G16">
        <v>638.99999999999989</v>
      </c>
      <c r="H16">
        <v>161.69</v>
      </c>
      <c r="I16">
        <v>0</v>
      </c>
      <c r="J16">
        <v>44.73</v>
      </c>
      <c r="K16">
        <v>7.0000000000000007E-2</v>
      </c>
    </row>
    <row r="17" spans="1:11" hidden="1" x14ac:dyDescent="0.25">
      <c r="A17">
        <v>1224663397</v>
      </c>
      <c r="B17" s="68">
        <v>42829</v>
      </c>
      <c r="C17" t="s">
        <v>4</v>
      </c>
      <c r="G17">
        <v>638.99999999999989</v>
      </c>
      <c r="H17">
        <v>161.69</v>
      </c>
      <c r="I17">
        <v>0</v>
      </c>
      <c r="J17">
        <v>44.73</v>
      </c>
      <c r="K17">
        <v>7.0000000000000007E-2</v>
      </c>
    </row>
    <row r="18" spans="1:11" hidden="1" x14ac:dyDescent="0.25">
      <c r="A18">
        <v>1224663398</v>
      </c>
      <c r="B18" s="68">
        <v>42829</v>
      </c>
      <c r="C18" t="s">
        <v>4</v>
      </c>
      <c r="G18">
        <v>638.99999999999989</v>
      </c>
      <c r="H18">
        <v>161.69</v>
      </c>
      <c r="I18">
        <v>0</v>
      </c>
      <c r="J18">
        <v>44.73</v>
      </c>
      <c r="K18">
        <v>7.0000000000000007E-2</v>
      </c>
    </row>
    <row r="19" spans="1:11" hidden="1" x14ac:dyDescent="0.25">
      <c r="A19">
        <v>1224663399</v>
      </c>
      <c r="B19" s="68">
        <v>42829</v>
      </c>
      <c r="C19" t="s">
        <v>4</v>
      </c>
      <c r="G19">
        <v>638.99999999999989</v>
      </c>
      <c r="H19">
        <v>161.69</v>
      </c>
      <c r="I19">
        <v>0</v>
      </c>
      <c r="J19">
        <v>44.73</v>
      </c>
      <c r="K19">
        <v>7.0000000000000007E-2</v>
      </c>
    </row>
    <row r="20" spans="1:11" hidden="1" x14ac:dyDescent="0.25">
      <c r="A20">
        <v>1224663400</v>
      </c>
      <c r="B20" s="68">
        <v>42829</v>
      </c>
      <c r="C20" t="s">
        <v>4</v>
      </c>
      <c r="G20">
        <v>638.99999999999989</v>
      </c>
      <c r="H20">
        <v>161.69</v>
      </c>
      <c r="I20">
        <v>0</v>
      </c>
      <c r="J20">
        <v>44.73</v>
      </c>
      <c r="K20">
        <v>7.0000000000000007E-2</v>
      </c>
    </row>
    <row r="21" spans="1:11" hidden="1" x14ac:dyDescent="0.25">
      <c r="A21">
        <v>1224663401</v>
      </c>
      <c r="B21" s="68">
        <v>42829</v>
      </c>
      <c r="C21" t="s">
        <v>4</v>
      </c>
      <c r="G21">
        <v>638.99999999999989</v>
      </c>
      <c r="H21">
        <v>161.69</v>
      </c>
      <c r="I21">
        <v>0</v>
      </c>
      <c r="J21">
        <v>44.73</v>
      </c>
      <c r="K21">
        <v>7.0000000000000007E-2</v>
      </c>
    </row>
    <row r="22" spans="1:11" hidden="1" x14ac:dyDescent="0.25">
      <c r="A22">
        <v>1224663402</v>
      </c>
      <c r="B22" s="68">
        <v>42829</v>
      </c>
      <c r="C22" t="s">
        <v>4</v>
      </c>
      <c r="G22">
        <v>638.99999999999989</v>
      </c>
      <c r="H22">
        <v>161.69</v>
      </c>
      <c r="I22">
        <v>0</v>
      </c>
      <c r="J22">
        <v>44.73</v>
      </c>
      <c r="K22">
        <v>7.0000000000000007E-2</v>
      </c>
    </row>
    <row r="23" spans="1:11" hidden="1" x14ac:dyDescent="0.25">
      <c r="A23">
        <v>1224663403</v>
      </c>
      <c r="B23" s="68">
        <v>42829</v>
      </c>
      <c r="C23" t="s">
        <v>4</v>
      </c>
      <c r="G23">
        <v>638.99999999999989</v>
      </c>
      <c r="H23">
        <v>161.69</v>
      </c>
      <c r="I23">
        <v>0</v>
      </c>
      <c r="J23">
        <v>44.73</v>
      </c>
      <c r="K23">
        <v>7.0000000000000007E-2</v>
      </c>
    </row>
    <row r="24" spans="1:11" hidden="1" x14ac:dyDescent="0.25">
      <c r="A24">
        <v>1224663404</v>
      </c>
      <c r="B24" s="68">
        <v>42829</v>
      </c>
      <c r="C24" t="s">
        <v>4</v>
      </c>
      <c r="G24">
        <v>638.99999999999989</v>
      </c>
      <c r="H24">
        <v>161.69</v>
      </c>
      <c r="I24">
        <v>0</v>
      </c>
      <c r="J24">
        <v>44.73</v>
      </c>
      <c r="K24">
        <v>7.0000000000000007E-2</v>
      </c>
    </row>
    <row r="25" spans="1:11" hidden="1" x14ac:dyDescent="0.25">
      <c r="A25">
        <v>1224663405</v>
      </c>
      <c r="B25" s="68">
        <v>42829</v>
      </c>
      <c r="C25" t="s">
        <v>4</v>
      </c>
      <c r="G25">
        <v>638.99999999999989</v>
      </c>
      <c r="H25">
        <v>161.69</v>
      </c>
      <c r="I25">
        <v>0</v>
      </c>
      <c r="J25">
        <v>44.73</v>
      </c>
      <c r="K25">
        <v>7.0000000000000007E-2</v>
      </c>
    </row>
    <row r="26" spans="1:11" hidden="1" x14ac:dyDescent="0.25">
      <c r="A26">
        <v>1224663406</v>
      </c>
      <c r="B26" s="68">
        <v>42829</v>
      </c>
      <c r="C26" t="s">
        <v>4</v>
      </c>
      <c r="G26">
        <v>638.99999999999989</v>
      </c>
      <c r="H26">
        <v>161.69</v>
      </c>
      <c r="I26">
        <v>0</v>
      </c>
      <c r="J26">
        <v>44.73</v>
      </c>
      <c r="K26">
        <v>7.0000000000000007E-2</v>
      </c>
    </row>
    <row r="27" spans="1:11" hidden="1" x14ac:dyDescent="0.25">
      <c r="A27">
        <v>1224663407</v>
      </c>
      <c r="B27" s="68">
        <v>42829</v>
      </c>
      <c r="C27" t="s">
        <v>4</v>
      </c>
      <c r="G27">
        <v>638.99999999999989</v>
      </c>
      <c r="H27">
        <v>161.69</v>
      </c>
      <c r="I27">
        <v>0</v>
      </c>
      <c r="J27">
        <v>44.73</v>
      </c>
      <c r="K27">
        <v>7.0000000000000007E-2</v>
      </c>
    </row>
    <row r="28" spans="1:11" hidden="1" x14ac:dyDescent="0.25">
      <c r="A28">
        <v>1224663408</v>
      </c>
      <c r="B28" s="68">
        <v>42829</v>
      </c>
      <c r="C28" t="s">
        <v>4</v>
      </c>
      <c r="G28">
        <v>638.99999999999989</v>
      </c>
      <c r="H28">
        <v>161.69</v>
      </c>
      <c r="I28">
        <v>0</v>
      </c>
      <c r="J28">
        <v>44.73</v>
      </c>
      <c r="K28">
        <v>7.0000000000000007E-2</v>
      </c>
    </row>
    <row r="29" spans="1:11" hidden="1" x14ac:dyDescent="0.25">
      <c r="A29">
        <v>1224663409</v>
      </c>
      <c r="B29" s="68">
        <v>42829</v>
      </c>
      <c r="C29" t="s">
        <v>4</v>
      </c>
      <c r="G29">
        <v>638.99999999999989</v>
      </c>
      <c r="H29">
        <v>161.69</v>
      </c>
      <c r="I29">
        <v>0</v>
      </c>
      <c r="J29">
        <v>44.73</v>
      </c>
      <c r="K29">
        <v>7.0000000000000007E-2</v>
      </c>
    </row>
    <row r="30" spans="1:11" hidden="1" x14ac:dyDescent="0.25">
      <c r="A30">
        <v>1224663410</v>
      </c>
      <c r="B30" s="68">
        <v>42829</v>
      </c>
      <c r="C30" t="s">
        <v>4</v>
      </c>
      <c r="G30">
        <v>638.99999999999989</v>
      </c>
      <c r="H30">
        <v>161.69</v>
      </c>
      <c r="I30">
        <v>0</v>
      </c>
      <c r="J30">
        <v>44.73</v>
      </c>
      <c r="K30">
        <v>7.0000000000000007E-2</v>
      </c>
    </row>
    <row r="31" spans="1:11" hidden="1" x14ac:dyDescent="0.25">
      <c r="A31">
        <v>1224663418</v>
      </c>
      <c r="B31" s="68">
        <v>42830</v>
      </c>
      <c r="C31" t="s">
        <v>4</v>
      </c>
      <c r="G31">
        <v>719.99999999999989</v>
      </c>
      <c r="H31">
        <v>17.760000000000002</v>
      </c>
      <c r="I31">
        <v>0</v>
      </c>
      <c r="J31">
        <v>50.4</v>
      </c>
      <c r="K31">
        <v>7.0000000000000007E-2</v>
      </c>
    </row>
    <row r="32" spans="1:11" hidden="1" x14ac:dyDescent="0.25">
      <c r="A32">
        <v>1224663419</v>
      </c>
      <c r="B32" s="68">
        <v>42830</v>
      </c>
      <c r="C32" t="s">
        <v>4</v>
      </c>
      <c r="G32">
        <v>719.99999999999989</v>
      </c>
      <c r="H32">
        <v>17.760000000000002</v>
      </c>
      <c r="I32">
        <v>0</v>
      </c>
      <c r="J32">
        <v>50.4</v>
      </c>
      <c r="K32">
        <v>7.0000000000000007E-2</v>
      </c>
    </row>
    <row r="33" spans="1:11" hidden="1" x14ac:dyDescent="0.25">
      <c r="A33">
        <v>1224663414</v>
      </c>
      <c r="B33" s="68">
        <v>42829</v>
      </c>
      <c r="C33" t="s">
        <v>2</v>
      </c>
      <c r="G33">
        <v>836</v>
      </c>
      <c r="H33">
        <v>88.33</v>
      </c>
      <c r="I33">
        <v>0</v>
      </c>
      <c r="J33">
        <v>32.67</v>
      </c>
      <c r="K33">
        <v>3.9078947368421053E-2</v>
      </c>
    </row>
    <row r="34" spans="1:11" hidden="1" x14ac:dyDescent="0.25">
      <c r="A34">
        <v>1224663415</v>
      </c>
      <c r="B34" s="68">
        <v>42829</v>
      </c>
      <c r="C34" t="s">
        <v>2</v>
      </c>
      <c r="G34">
        <v>1522</v>
      </c>
      <c r="H34">
        <v>424.44</v>
      </c>
      <c r="I34">
        <v>0</v>
      </c>
      <c r="J34">
        <v>76.56</v>
      </c>
      <c r="K34">
        <v>5.0302233902759529E-2</v>
      </c>
    </row>
    <row r="35" spans="1:11" hidden="1" x14ac:dyDescent="0.25">
      <c r="A35">
        <v>1224663424</v>
      </c>
      <c r="B35" s="68">
        <v>42830</v>
      </c>
      <c r="C35" t="s">
        <v>2</v>
      </c>
      <c r="G35">
        <v>1412</v>
      </c>
      <c r="H35">
        <v>433.46</v>
      </c>
      <c r="I35">
        <v>0</v>
      </c>
      <c r="J35">
        <v>56.54</v>
      </c>
      <c r="K35">
        <v>4.0042492917847027E-2</v>
      </c>
    </row>
    <row r="36" spans="1:11" hidden="1" x14ac:dyDescent="0.25">
      <c r="A36">
        <v>1224663428</v>
      </c>
      <c r="B36" s="68">
        <v>42831</v>
      </c>
      <c r="C36" t="s">
        <v>2</v>
      </c>
      <c r="G36">
        <v>1382</v>
      </c>
      <c r="H36">
        <v>485.47</v>
      </c>
      <c r="I36">
        <v>0</v>
      </c>
      <c r="J36">
        <v>55.53</v>
      </c>
      <c r="K36">
        <v>4.0180897250361794E-2</v>
      </c>
    </row>
    <row r="37" spans="1:11" hidden="1" x14ac:dyDescent="0.25">
      <c r="A37">
        <v>1224663431</v>
      </c>
      <c r="B37" s="68">
        <v>42831</v>
      </c>
      <c r="C37" t="s">
        <v>2</v>
      </c>
      <c r="G37">
        <v>1382</v>
      </c>
      <c r="H37">
        <v>485.47</v>
      </c>
      <c r="I37">
        <v>0</v>
      </c>
      <c r="J37">
        <v>55.53</v>
      </c>
      <c r="K37">
        <v>4.0180897250361794E-2</v>
      </c>
    </row>
    <row r="38" spans="1:11" hidden="1" x14ac:dyDescent="0.25">
      <c r="A38">
        <v>1224663434</v>
      </c>
      <c r="B38" s="68">
        <v>42831</v>
      </c>
      <c r="C38" t="s">
        <v>2</v>
      </c>
      <c r="G38">
        <v>1382</v>
      </c>
      <c r="H38">
        <v>485.47</v>
      </c>
      <c r="I38">
        <v>0</v>
      </c>
      <c r="J38">
        <v>55.53</v>
      </c>
      <c r="K38">
        <v>4.0180897250361794E-2</v>
      </c>
    </row>
    <row r="39" spans="1:11" hidden="1" x14ac:dyDescent="0.25">
      <c r="A39">
        <v>1224663437</v>
      </c>
      <c r="B39" s="68">
        <v>42831</v>
      </c>
      <c r="C39" t="s">
        <v>2</v>
      </c>
      <c r="G39">
        <v>1382</v>
      </c>
      <c r="H39">
        <v>485.47</v>
      </c>
      <c r="I39">
        <v>0</v>
      </c>
      <c r="J39">
        <v>55.53</v>
      </c>
      <c r="K39">
        <v>4.0180897250361794E-2</v>
      </c>
    </row>
    <row r="40" spans="1:11" hidden="1" x14ac:dyDescent="0.25">
      <c r="A40">
        <v>1224663446</v>
      </c>
      <c r="B40" s="68">
        <v>42831</v>
      </c>
      <c r="C40" t="s">
        <v>2</v>
      </c>
      <c r="G40">
        <v>579</v>
      </c>
      <c r="H40">
        <v>22.1</v>
      </c>
      <c r="I40">
        <v>0</v>
      </c>
      <c r="J40">
        <v>19.899999999999999</v>
      </c>
      <c r="K40">
        <v>3.4369602763385146E-2</v>
      </c>
    </row>
    <row r="41" spans="1:11" hidden="1" x14ac:dyDescent="0.25">
      <c r="A41">
        <v>1224663412</v>
      </c>
      <c r="B41" s="68">
        <v>42829</v>
      </c>
      <c r="C41" t="s">
        <v>1</v>
      </c>
      <c r="G41">
        <v>249.99999999999997</v>
      </c>
      <c r="H41">
        <v>94.6</v>
      </c>
      <c r="I41">
        <v>0</v>
      </c>
      <c r="J41">
        <v>17.5</v>
      </c>
      <c r="K41">
        <v>7.0000000000000007E-2</v>
      </c>
    </row>
    <row r="42" spans="1:11" hidden="1" x14ac:dyDescent="0.25">
      <c r="A42">
        <v>1224663368</v>
      </c>
      <c r="B42" s="68">
        <v>42828</v>
      </c>
      <c r="C42" t="s">
        <v>3</v>
      </c>
      <c r="G42">
        <v>114.99999999999999</v>
      </c>
      <c r="H42">
        <v>18.39</v>
      </c>
      <c r="I42">
        <v>0</v>
      </c>
      <c r="J42">
        <v>10.61</v>
      </c>
      <c r="K42">
        <v>9.2260869565217396E-2</v>
      </c>
    </row>
    <row r="43" spans="1:11" hidden="1" x14ac:dyDescent="0.25">
      <c r="A43">
        <v>1224663369</v>
      </c>
      <c r="B43" s="68">
        <v>42828</v>
      </c>
      <c r="C43" t="s">
        <v>3</v>
      </c>
      <c r="G43">
        <v>546</v>
      </c>
      <c r="H43">
        <v>122.68</v>
      </c>
      <c r="I43">
        <v>0</v>
      </c>
      <c r="J43">
        <v>20.32</v>
      </c>
      <c r="K43">
        <v>3.7216117216117214E-2</v>
      </c>
    </row>
    <row r="44" spans="1:11" hidden="1" x14ac:dyDescent="0.25">
      <c r="A44">
        <v>1224663373</v>
      </c>
      <c r="B44" s="68">
        <v>42828</v>
      </c>
      <c r="C44" t="s">
        <v>3</v>
      </c>
      <c r="G44">
        <v>250.00000000000003</v>
      </c>
      <c r="H44">
        <v>54.6</v>
      </c>
      <c r="I44">
        <v>0</v>
      </c>
      <c r="J44">
        <v>15.4</v>
      </c>
      <c r="K44">
        <v>6.1599999999999995E-2</v>
      </c>
    </row>
    <row r="45" spans="1:11" hidden="1" x14ac:dyDescent="0.25">
      <c r="A45">
        <v>1224663374</v>
      </c>
      <c r="B45" s="68">
        <v>42828</v>
      </c>
      <c r="C45" t="s">
        <v>3</v>
      </c>
      <c r="G45">
        <v>811</v>
      </c>
      <c r="H45">
        <v>182.36</v>
      </c>
      <c r="I45">
        <v>0</v>
      </c>
      <c r="J45">
        <v>28.38</v>
      </c>
      <c r="K45">
        <v>3.4993834771886556E-2</v>
      </c>
    </row>
    <row r="46" spans="1:11" hidden="1" x14ac:dyDescent="0.25">
      <c r="A46">
        <v>1224663376</v>
      </c>
      <c r="B46" s="68">
        <v>42828</v>
      </c>
      <c r="C46" t="s">
        <v>3</v>
      </c>
      <c r="G46">
        <v>250.00000000000003</v>
      </c>
      <c r="H46">
        <v>54.6</v>
      </c>
      <c r="I46">
        <v>0</v>
      </c>
      <c r="J46">
        <v>13.4</v>
      </c>
      <c r="K46">
        <v>5.3599999999999995E-2</v>
      </c>
    </row>
    <row r="47" spans="1:11" hidden="1" x14ac:dyDescent="0.25">
      <c r="A47">
        <v>1224663377</v>
      </c>
      <c r="B47" s="68">
        <v>42829</v>
      </c>
      <c r="C47" t="s">
        <v>3</v>
      </c>
      <c r="G47">
        <v>0</v>
      </c>
      <c r="H47">
        <v>0</v>
      </c>
      <c r="I47">
        <v>0</v>
      </c>
      <c r="J47">
        <v>0</v>
      </c>
      <c r="K47">
        <v>0</v>
      </c>
    </row>
    <row r="48" spans="1:11" hidden="1" x14ac:dyDescent="0.25">
      <c r="A48">
        <v>1224663378</v>
      </c>
      <c r="B48" s="68">
        <v>42829</v>
      </c>
      <c r="C48" t="s">
        <v>3</v>
      </c>
      <c r="G48">
        <v>262</v>
      </c>
      <c r="H48">
        <v>50.1</v>
      </c>
      <c r="I48">
        <v>0</v>
      </c>
      <c r="J48">
        <v>9.17</v>
      </c>
      <c r="K48">
        <v>3.4999999999999996E-2</v>
      </c>
    </row>
    <row r="49" spans="1:11" hidden="1" x14ac:dyDescent="0.25">
      <c r="A49">
        <v>1224663379</v>
      </c>
      <c r="B49" s="68">
        <v>42829</v>
      </c>
      <c r="C49" t="s">
        <v>3</v>
      </c>
      <c r="G49">
        <v>261</v>
      </c>
      <c r="H49">
        <v>28.49</v>
      </c>
      <c r="I49">
        <v>0</v>
      </c>
      <c r="J49">
        <v>13.51</v>
      </c>
      <c r="K49">
        <v>5.1762452107279693E-2</v>
      </c>
    </row>
    <row r="50" spans="1:11" hidden="1" x14ac:dyDescent="0.25">
      <c r="A50">
        <v>1224663380</v>
      </c>
      <c r="B50" s="68">
        <v>42829</v>
      </c>
      <c r="C50" t="s">
        <v>3</v>
      </c>
      <c r="G50">
        <v>261</v>
      </c>
      <c r="H50">
        <v>28.49</v>
      </c>
      <c r="I50">
        <v>0</v>
      </c>
      <c r="J50">
        <v>13.51</v>
      </c>
      <c r="K50">
        <v>5.1762452107279693E-2</v>
      </c>
    </row>
    <row r="51" spans="1:11" hidden="1" x14ac:dyDescent="0.25">
      <c r="A51">
        <v>1224663381</v>
      </c>
      <c r="B51" s="68">
        <v>42829</v>
      </c>
      <c r="C51" t="s">
        <v>3</v>
      </c>
      <c r="G51">
        <v>261</v>
      </c>
      <c r="H51">
        <v>28.49</v>
      </c>
      <c r="I51">
        <v>0</v>
      </c>
      <c r="J51">
        <v>13.51</v>
      </c>
      <c r="K51">
        <v>5.1762452107279693E-2</v>
      </c>
    </row>
    <row r="52" spans="1:11" hidden="1" x14ac:dyDescent="0.25">
      <c r="A52">
        <v>1224663382</v>
      </c>
      <c r="B52" s="68">
        <v>42829</v>
      </c>
      <c r="C52" t="s">
        <v>3</v>
      </c>
      <c r="G52">
        <v>230</v>
      </c>
      <c r="H52">
        <v>28.49</v>
      </c>
      <c r="I52">
        <v>0</v>
      </c>
      <c r="J52">
        <v>8.0500000000000007</v>
      </c>
      <c r="K52">
        <v>3.5000000000000003E-2</v>
      </c>
    </row>
    <row r="53" spans="1:11" hidden="1" x14ac:dyDescent="0.25">
      <c r="A53">
        <v>1224663383</v>
      </c>
      <c r="B53" s="68">
        <v>42829</v>
      </c>
      <c r="C53" t="s">
        <v>3</v>
      </c>
      <c r="G53">
        <v>230</v>
      </c>
      <c r="H53">
        <v>28.49</v>
      </c>
      <c r="I53">
        <v>0</v>
      </c>
      <c r="J53">
        <v>8.0500000000000007</v>
      </c>
      <c r="K53">
        <v>3.5000000000000003E-2</v>
      </c>
    </row>
    <row r="54" spans="1:11" hidden="1" x14ac:dyDescent="0.25">
      <c r="A54">
        <v>1224663385</v>
      </c>
      <c r="B54" s="68">
        <v>42829</v>
      </c>
      <c r="C54" t="s">
        <v>3</v>
      </c>
      <c r="G54">
        <v>1208</v>
      </c>
      <c r="H54">
        <v>122.66</v>
      </c>
      <c r="I54">
        <v>0</v>
      </c>
      <c r="J54">
        <v>48.34</v>
      </c>
      <c r="K54">
        <v>4.0016556291390733E-2</v>
      </c>
    </row>
    <row r="55" spans="1:11" hidden="1" x14ac:dyDescent="0.25">
      <c r="A55">
        <v>1224663386</v>
      </c>
      <c r="B55" s="68">
        <v>42829</v>
      </c>
      <c r="C55" t="s">
        <v>3</v>
      </c>
      <c r="G55">
        <v>1208</v>
      </c>
      <c r="H55">
        <v>122.66</v>
      </c>
      <c r="I55">
        <v>0</v>
      </c>
      <c r="J55">
        <v>48.34</v>
      </c>
      <c r="K55">
        <v>4.0016556291390733E-2</v>
      </c>
    </row>
    <row r="56" spans="1:11" hidden="1" x14ac:dyDescent="0.25">
      <c r="A56">
        <v>1224663411</v>
      </c>
      <c r="B56" s="68">
        <v>42829</v>
      </c>
      <c r="C56" t="s">
        <v>3</v>
      </c>
      <c r="G56">
        <v>347</v>
      </c>
      <c r="H56">
        <v>28.06</v>
      </c>
      <c r="I56">
        <v>0</v>
      </c>
      <c r="J56">
        <v>15</v>
      </c>
      <c r="K56">
        <v>4.3227665706051875E-2</v>
      </c>
    </row>
    <row r="57" spans="1:11" hidden="1" x14ac:dyDescent="0.25">
      <c r="A57">
        <v>1224663413</v>
      </c>
      <c r="B57" s="68">
        <v>42829</v>
      </c>
      <c r="C57" t="s">
        <v>3</v>
      </c>
      <c r="G57">
        <v>347</v>
      </c>
      <c r="H57">
        <v>28.06</v>
      </c>
      <c r="I57">
        <v>0</v>
      </c>
      <c r="J57">
        <v>15</v>
      </c>
      <c r="K57">
        <v>4.3227665706051875E-2</v>
      </c>
    </row>
    <row r="58" spans="1:11" hidden="1" x14ac:dyDescent="0.25">
      <c r="A58">
        <v>1224663416</v>
      </c>
      <c r="B58" s="68">
        <v>42829</v>
      </c>
      <c r="C58" t="s">
        <v>3</v>
      </c>
      <c r="G58">
        <v>347</v>
      </c>
      <c r="H58">
        <v>28.06</v>
      </c>
      <c r="I58">
        <v>0</v>
      </c>
      <c r="J58">
        <v>17</v>
      </c>
      <c r="K58">
        <v>4.8991354466858789E-2</v>
      </c>
    </row>
    <row r="59" spans="1:11" hidden="1" x14ac:dyDescent="0.25">
      <c r="A59">
        <v>1224663417</v>
      </c>
      <c r="B59" s="68">
        <v>42830</v>
      </c>
      <c r="C59" t="s">
        <v>3</v>
      </c>
      <c r="G59">
        <v>343</v>
      </c>
      <c r="H59">
        <v>22.89</v>
      </c>
      <c r="I59">
        <v>0</v>
      </c>
      <c r="J59">
        <v>13.11</v>
      </c>
      <c r="K59">
        <v>3.8221574344023325E-2</v>
      </c>
    </row>
    <row r="60" spans="1:11" hidden="1" x14ac:dyDescent="0.25">
      <c r="A60">
        <v>1224663420</v>
      </c>
      <c r="B60" s="68">
        <v>42830</v>
      </c>
      <c r="C60" t="s">
        <v>3</v>
      </c>
      <c r="G60">
        <v>122</v>
      </c>
      <c r="H60">
        <v>10.1</v>
      </c>
      <c r="I60">
        <v>0</v>
      </c>
      <c r="J60">
        <v>4.88</v>
      </c>
      <c r="K60">
        <v>0.04</v>
      </c>
    </row>
    <row r="61" spans="1:11" hidden="1" x14ac:dyDescent="0.25">
      <c r="A61">
        <v>1224663421</v>
      </c>
      <c r="B61" s="68">
        <v>42830</v>
      </c>
      <c r="C61" t="s">
        <v>3</v>
      </c>
      <c r="G61">
        <v>546</v>
      </c>
      <c r="H61">
        <v>122.68</v>
      </c>
      <c r="I61">
        <v>0</v>
      </c>
      <c r="J61">
        <v>21.84</v>
      </c>
      <c r="K61">
        <v>0.04</v>
      </c>
    </row>
    <row r="62" spans="1:11" hidden="1" x14ac:dyDescent="0.25">
      <c r="A62">
        <v>1224663422</v>
      </c>
      <c r="B62" s="68">
        <v>42830</v>
      </c>
      <c r="C62" t="s">
        <v>3</v>
      </c>
      <c r="G62">
        <v>546</v>
      </c>
      <c r="H62">
        <v>122.68</v>
      </c>
      <c r="I62">
        <v>0</v>
      </c>
      <c r="J62">
        <v>21.84</v>
      </c>
      <c r="K62">
        <v>0.04</v>
      </c>
    </row>
    <row r="63" spans="1:11" hidden="1" x14ac:dyDescent="0.25">
      <c r="A63">
        <v>1224663423</v>
      </c>
      <c r="B63" s="68">
        <v>42830</v>
      </c>
      <c r="C63" t="s">
        <v>3</v>
      </c>
      <c r="G63">
        <v>101.98</v>
      </c>
      <c r="H63">
        <v>0.02</v>
      </c>
      <c r="I63">
        <v>0</v>
      </c>
      <c r="J63">
        <v>3.5693000000000006</v>
      </c>
      <c r="K63">
        <v>3.5000000000000003E-2</v>
      </c>
    </row>
    <row r="64" spans="1:11" hidden="1" x14ac:dyDescent="0.25">
      <c r="A64">
        <v>1224663426</v>
      </c>
      <c r="B64" s="68">
        <v>42831</v>
      </c>
      <c r="C64" t="s">
        <v>3</v>
      </c>
      <c r="G64">
        <v>250.00000000000003</v>
      </c>
      <c r="H64">
        <v>61.6</v>
      </c>
      <c r="I64">
        <v>0</v>
      </c>
      <c r="J64">
        <v>8.75</v>
      </c>
      <c r="K64">
        <v>3.4999999999999996E-2</v>
      </c>
    </row>
    <row r="65" spans="1:11" hidden="1" x14ac:dyDescent="0.25">
      <c r="A65">
        <v>1224663427</v>
      </c>
      <c r="B65" s="68">
        <v>42831</v>
      </c>
      <c r="C65" t="s">
        <v>3</v>
      </c>
      <c r="G65">
        <v>250.00000000000003</v>
      </c>
      <c r="H65">
        <v>61.6</v>
      </c>
      <c r="I65">
        <v>0</v>
      </c>
      <c r="J65">
        <v>8.75</v>
      </c>
      <c r="K65">
        <v>3.4999999999999996E-2</v>
      </c>
    </row>
    <row r="66" spans="1:11" hidden="1" x14ac:dyDescent="0.25">
      <c r="A66">
        <v>1224663453</v>
      </c>
      <c r="B66" s="68">
        <v>42831</v>
      </c>
      <c r="C66" t="s">
        <v>3</v>
      </c>
      <c r="G66">
        <v>1225</v>
      </c>
      <c r="H66">
        <v>360.76</v>
      </c>
      <c r="I66">
        <v>0</v>
      </c>
      <c r="J66">
        <v>50</v>
      </c>
      <c r="K66">
        <v>4.0816326530612242E-2</v>
      </c>
    </row>
    <row r="67" spans="1:11" hidden="1" x14ac:dyDescent="0.25">
      <c r="A67">
        <v>1224663455</v>
      </c>
      <c r="B67" s="68">
        <v>42831</v>
      </c>
      <c r="C67" t="s">
        <v>3</v>
      </c>
      <c r="G67">
        <v>1225</v>
      </c>
      <c r="H67">
        <v>360.76</v>
      </c>
      <c r="I67">
        <v>0</v>
      </c>
      <c r="J67">
        <v>50</v>
      </c>
      <c r="K67">
        <v>4.0816326530612242E-2</v>
      </c>
    </row>
    <row r="68" spans="1:11" hidden="1" x14ac:dyDescent="0.25">
      <c r="A68">
        <v>1224663457</v>
      </c>
      <c r="B68" s="68">
        <v>42831</v>
      </c>
      <c r="C68" t="s">
        <v>3</v>
      </c>
      <c r="G68">
        <v>1225</v>
      </c>
      <c r="H68">
        <v>360.76</v>
      </c>
      <c r="I68">
        <v>0</v>
      </c>
      <c r="J68">
        <v>50</v>
      </c>
      <c r="K68">
        <v>4.0816326530612242E-2</v>
      </c>
    </row>
    <row r="69" spans="1:11" hidden="1" x14ac:dyDescent="0.25">
      <c r="A69">
        <v>1224663459</v>
      </c>
      <c r="B69" s="68">
        <v>42831</v>
      </c>
      <c r="C69" t="s">
        <v>3</v>
      </c>
      <c r="G69">
        <v>1977.0000000000002</v>
      </c>
      <c r="H69">
        <v>360.76</v>
      </c>
      <c r="I69">
        <v>0</v>
      </c>
      <c r="J69">
        <v>83.24</v>
      </c>
      <c r="K69">
        <v>4.2104198280222549E-2</v>
      </c>
    </row>
    <row r="70" spans="1:11" x14ac:dyDescent="0.25">
      <c r="A70">
        <v>1224663461</v>
      </c>
      <c r="B70" s="68">
        <v>42832</v>
      </c>
      <c r="C70" t="s">
        <v>3</v>
      </c>
      <c r="G70">
        <v>0</v>
      </c>
      <c r="H70">
        <v>0</v>
      </c>
      <c r="I70">
        <v>0</v>
      </c>
      <c r="J70">
        <v>0</v>
      </c>
      <c r="K70">
        <v>0</v>
      </c>
    </row>
    <row r="71" spans="1:11" x14ac:dyDescent="0.25">
      <c r="A71">
        <v>1224663463</v>
      </c>
      <c r="B71" s="68">
        <v>42832</v>
      </c>
      <c r="C71" t="s">
        <v>3</v>
      </c>
      <c r="G71">
        <v>280</v>
      </c>
      <c r="H71">
        <v>28.07</v>
      </c>
      <c r="I71" t="s">
        <v>37</v>
      </c>
      <c r="J71">
        <v>9.8000000000000007</v>
      </c>
      <c r="K71">
        <v>3.5000000000000003E-2</v>
      </c>
    </row>
    <row r="72" spans="1:11" x14ac:dyDescent="0.25">
      <c r="A72">
        <v>1224664735</v>
      </c>
      <c r="B72" s="68">
        <v>42832</v>
      </c>
      <c r="C72" t="s">
        <v>4</v>
      </c>
      <c r="G72">
        <v>403</v>
      </c>
      <c r="H72">
        <v>75.790000000000006</v>
      </c>
      <c r="I72">
        <v>0</v>
      </c>
      <c r="J72">
        <v>28.21</v>
      </c>
      <c r="K72">
        <v>7.0000000000000007E-2</v>
      </c>
    </row>
    <row r="73" spans="1:11" x14ac:dyDescent="0.25">
      <c r="A73">
        <v>1224664736</v>
      </c>
      <c r="B73" s="68">
        <v>42832</v>
      </c>
      <c r="C73" t="s">
        <v>2</v>
      </c>
      <c r="G73">
        <v>1269</v>
      </c>
      <c r="H73">
        <v>433.64</v>
      </c>
      <c r="I73">
        <v>0</v>
      </c>
      <c r="J73">
        <v>50.36</v>
      </c>
      <c r="K73">
        <v>3.9684791174152877E-2</v>
      </c>
    </row>
    <row r="74" spans="1:11" x14ac:dyDescent="0.25">
      <c r="A74">
        <v>1224664738</v>
      </c>
      <c r="B74" s="68">
        <v>42832</v>
      </c>
      <c r="C74" t="s">
        <v>3</v>
      </c>
      <c r="G74">
        <v>82</v>
      </c>
      <c r="H74">
        <v>18.39</v>
      </c>
      <c r="I74">
        <v>0</v>
      </c>
      <c r="J74">
        <v>17.510000000000002</v>
      </c>
      <c r="K74">
        <v>0.21353658536585368</v>
      </c>
    </row>
    <row r="75" spans="1:11" x14ac:dyDescent="0.25">
      <c r="A75">
        <v>1224664739</v>
      </c>
      <c r="B75" s="68">
        <v>42832</v>
      </c>
      <c r="C75" t="s">
        <v>3</v>
      </c>
      <c r="G75">
        <v>82</v>
      </c>
      <c r="H75">
        <v>18.39</v>
      </c>
      <c r="I75">
        <v>0</v>
      </c>
      <c r="J75">
        <v>17.510000000000002</v>
      </c>
      <c r="K75">
        <v>0.21353658536585368</v>
      </c>
    </row>
    <row r="76" spans="1:11" x14ac:dyDescent="0.25">
      <c r="A76">
        <v>1224664740</v>
      </c>
      <c r="B76" s="68">
        <v>42832</v>
      </c>
      <c r="C76" t="s">
        <v>3</v>
      </c>
      <c r="G76">
        <v>82</v>
      </c>
      <c r="H76">
        <v>18.39</v>
      </c>
      <c r="I76">
        <v>0</v>
      </c>
      <c r="J76">
        <v>17.510000000000002</v>
      </c>
      <c r="K76">
        <v>0.21353658536585368</v>
      </c>
    </row>
    <row r="77" spans="1:11" x14ac:dyDescent="0.25">
      <c r="A77">
        <v>1224664741</v>
      </c>
      <c r="B77" s="68">
        <v>42832</v>
      </c>
      <c r="C77" t="s">
        <v>3</v>
      </c>
      <c r="G77">
        <v>122</v>
      </c>
      <c r="H77">
        <v>10.1</v>
      </c>
      <c r="I77">
        <v>0</v>
      </c>
      <c r="J77">
        <v>17.510000000000002</v>
      </c>
      <c r="K77">
        <v>0.14352459016393443</v>
      </c>
    </row>
    <row r="78" spans="1:11" x14ac:dyDescent="0.25">
      <c r="A78">
        <v>1224664742</v>
      </c>
      <c r="B78" s="68">
        <v>42832</v>
      </c>
      <c r="C78" t="s">
        <v>3</v>
      </c>
      <c r="G78">
        <v>122</v>
      </c>
      <c r="H78">
        <v>10.1</v>
      </c>
      <c r="I78">
        <v>0</v>
      </c>
      <c r="J78">
        <v>17.510000000000002</v>
      </c>
      <c r="K78">
        <v>0.14352459016393443</v>
      </c>
    </row>
    <row r="79" spans="1:11" x14ac:dyDescent="0.25">
      <c r="A79">
        <v>1224664743</v>
      </c>
      <c r="B79" s="68">
        <v>42832</v>
      </c>
      <c r="C79" t="s">
        <v>3</v>
      </c>
      <c r="G79">
        <v>122</v>
      </c>
      <c r="H79">
        <v>10.1</v>
      </c>
      <c r="I79">
        <v>0</v>
      </c>
      <c r="J79">
        <v>17.510000000000002</v>
      </c>
      <c r="K79">
        <v>0.14352459016393443</v>
      </c>
    </row>
    <row r="80" spans="1:11" x14ac:dyDescent="0.25">
      <c r="A80">
        <v>1224664744</v>
      </c>
      <c r="B80" s="68">
        <v>42832</v>
      </c>
      <c r="C80" t="s">
        <v>3</v>
      </c>
      <c r="G80">
        <v>82</v>
      </c>
      <c r="H80">
        <v>18.39</v>
      </c>
      <c r="I80">
        <v>0</v>
      </c>
      <c r="J80">
        <v>17.510000000000002</v>
      </c>
      <c r="K80">
        <v>0.21353658536585368</v>
      </c>
    </row>
    <row r="81" spans="1:11" x14ac:dyDescent="0.25">
      <c r="A81">
        <v>1224664745</v>
      </c>
      <c r="B81" s="68">
        <v>42832</v>
      </c>
      <c r="C81" t="s">
        <v>3</v>
      </c>
      <c r="G81">
        <v>122</v>
      </c>
      <c r="H81">
        <v>10.1</v>
      </c>
      <c r="I81">
        <v>0</v>
      </c>
      <c r="J81">
        <v>17.510000000000002</v>
      </c>
      <c r="K81">
        <v>0.14352459016393443</v>
      </c>
    </row>
    <row r="82" spans="1:11" x14ac:dyDescent="0.25">
      <c r="A82">
        <v>1224664746</v>
      </c>
      <c r="B82" s="68">
        <v>42832</v>
      </c>
      <c r="C82" t="s">
        <v>4</v>
      </c>
      <c r="G82">
        <v>349.99999999999994</v>
      </c>
      <c r="H82">
        <v>66</v>
      </c>
      <c r="I82">
        <v>0</v>
      </c>
      <c r="J82">
        <v>24.5</v>
      </c>
      <c r="K82">
        <v>7.0000000000000007E-2</v>
      </c>
    </row>
    <row r="83" spans="1:11" x14ac:dyDescent="0.25">
      <c r="A83">
        <v>1224664747</v>
      </c>
      <c r="B83" s="68">
        <v>42832</v>
      </c>
      <c r="C83" t="s">
        <v>4</v>
      </c>
      <c r="G83">
        <v>413.99999999999994</v>
      </c>
      <c r="H83">
        <v>75.790000000000006</v>
      </c>
      <c r="I83">
        <v>0</v>
      </c>
      <c r="J83">
        <v>28.98</v>
      </c>
      <c r="K83">
        <v>7.0000000000000007E-2</v>
      </c>
    </row>
    <row r="84" spans="1:11" x14ac:dyDescent="0.25">
      <c r="A84">
        <v>1224664749</v>
      </c>
      <c r="B84" s="68">
        <v>42832</v>
      </c>
      <c r="C84" t="s">
        <v>3</v>
      </c>
      <c r="G84">
        <v>230</v>
      </c>
      <c r="H84">
        <v>28.49</v>
      </c>
      <c r="I84">
        <v>0</v>
      </c>
      <c r="J84">
        <v>13.51</v>
      </c>
      <c r="K84">
        <v>5.8739130434782606E-2</v>
      </c>
    </row>
    <row r="85" spans="1:11" x14ac:dyDescent="0.25">
      <c r="A85">
        <v>1224664750</v>
      </c>
      <c r="B85" s="68">
        <v>42832</v>
      </c>
      <c r="C85" t="s">
        <v>3</v>
      </c>
      <c r="G85">
        <v>230</v>
      </c>
      <c r="H85">
        <v>28.49</v>
      </c>
      <c r="I85">
        <v>0</v>
      </c>
      <c r="J85">
        <v>13.51</v>
      </c>
      <c r="K85">
        <v>5.8739130434782606E-2</v>
      </c>
    </row>
    <row r="86" spans="1:11" x14ac:dyDescent="0.25">
      <c r="A86">
        <v>1224664751</v>
      </c>
      <c r="B86" s="68">
        <v>42832</v>
      </c>
      <c r="C86" t="s">
        <v>3</v>
      </c>
      <c r="G86">
        <v>261</v>
      </c>
      <c r="H86">
        <v>28.49</v>
      </c>
      <c r="I86">
        <v>0</v>
      </c>
      <c r="J86">
        <v>13.51</v>
      </c>
      <c r="K86">
        <v>5.1762452107279693E-2</v>
      </c>
    </row>
    <row r="87" spans="1:11" x14ac:dyDescent="0.25">
      <c r="A87">
        <v>1224664752</v>
      </c>
      <c r="B87" s="68">
        <v>42832</v>
      </c>
      <c r="C87" t="s">
        <v>3</v>
      </c>
      <c r="G87">
        <v>261</v>
      </c>
      <c r="H87">
        <v>28.49</v>
      </c>
      <c r="I87">
        <v>0</v>
      </c>
      <c r="J87">
        <v>13.51</v>
      </c>
      <c r="K87">
        <v>5.1762452107279693E-2</v>
      </c>
    </row>
    <row r="88" spans="1:11" x14ac:dyDescent="0.25">
      <c r="A88">
        <v>2172193142</v>
      </c>
      <c r="B88" s="68">
        <v>42832</v>
      </c>
      <c r="C88" t="s">
        <v>1</v>
      </c>
      <c r="G88">
        <v>357.14285714285711</v>
      </c>
      <c r="H88">
        <v>0</v>
      </c>
      <c r="I88">
        <v>0</v>
      </c>
      <c r="J88">
        <v>25</v>
      </c>
      <c r="K88">
        <v>7.0000000000000007E-2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9"/>
  <sheetViews>
    <sheetView topLeftCell="A319" workbookViewId="0">
      <selection activeCell="K311" sqref="K311"/>
    </sheetView>
  </sheetViews>
  <sheetFormatPr defaultRowHeight="15" x14ac:dyDescent="0.25"/>
  <cols>
    <col min="1" max="1" width="11" bestFit="1" customWidth="1"/>
    <col min="2" max="2" width="9.7109375" bestFit="1" customWidth="1"/>
    <col min="4" max="4" width="11.7109375" customWidth="1"/>
    <col min="5" max="5" width="12.140625" customWidth="1"/>
    <col min="6" max="6" width="11.7109375" customWidth="1"/>
    <col min="7" max="7" width="13.42578125" customWidth="1"/>
    <col min="10" max="10" width="14" customWidth="1"/>
  </cols>
  <sheetData>
    <row r="1" spans="1:12" x14ac:dyDescent="0.25">
      <c r="A1" t="s">
        <v>29</v>
      </c>
      <c r="B1" t="s">
        <v>18</v>
      </c>
      <c r="C1" t="s">
        <v>0</v>
      </c>
      <c r="D1" t="s">
        <v>30</v>
      </c>
      <c r="E1" t="s">
        <v>31</v>
      </c>
      <c r="F1" t="s">
        <v>32</v>
      </c>
      <c r="G1" t="s">
        <v>13</v>
      </c>
      <c r="H1" t="s">
        <v>33</v>
      </c>
      <c r="I1" t="s">
        <v>34</v>
      </c>
      <c r="J1" t="s">
        <v>14</v>
      </c>
      <c r="K1" t="s">
        <v>35</v>
      </c>
      <c r="L1" t="s">
        <v>36</v>
      </c>
    </row>
    <row r="2" spans="1:12" x14ac:dyDescent="0.25">
      <c r="A2">
        <v>1224663370</v>
      </c>
      <c r="B2" s="68">
        <v>42828</v>
      </c>
      <c r="C2" t="s">
        <v>4</v>
      </c>
      <c r="G2">
        <v>672.99999999999989</v>
      </c>
      <c r="H2">
        <v>161.69999999999999</v>
      </c>
      <c r="I2">
        <v>0</v>
      </c>
      <c r="J2">
        <v>47.11</v>
      </c>
      <c r="K2">
        <v>7.0000000000000007E-2</v>
      </c>
    </row>
    <row r="3" spans="1:12" x14ac:dyDescent="0.25">
      <c r="A3">
        <v>1224663371</v>
      </c>
      <c r="B3" s="68">
        <v>42828</v>
      </c>
      <c r="C3" t="s">
        <v>4</v>
      </c>
      <c r="G3">
        <v>672.99999999999989</v>
      </c>
      <c r="H3">
        <v>161.69999999999999</v>
      </c>
      <c r="I3">
        <v>0</v>
      </c>
      <c r="J3">
        <v>47.11</v>
      </c>
      <c r="K3">
        <v>7.0000000000000007E-2</v>
      </c>
    </row>
    <row r="4" spans="1:12" x14ac:dyDescent="0.25">
      <c r="A4">
        <v>1224663372</v>
      </c>
      <c r="B4" s="68">
        <v>42828</v>
      </c>
      <c r="C4" t="s">
        <v>4</v>
      </c>
      <c r="G4">
        <v>384.99999999999994</v>
      </c>
      <c r="H4">
        <v>154.02000000000001</v>
      </c>
      <c r="I4">
        <v>0</v>
      </c>
      <c r="J4">
        <v>26.95</v>
      </c>
      <c r="K4">
        <v>7.0000000000000007E-2</v>
      </c>
    </row>
    <row r="5" spans="1:12" x14ac:dyDescent="0.25">
      <c r="A5">
        <v>1224663375</v>
      </c>
      <c r="B5" s="68">
        <v>42828</v>
      </c>
      <c r="C5" t="s">
        <v>4</v>
      </c>
      <c r="G5">
        <v>413.99999999999994</v>
      </c>
      <c r="H5">
        <v>75.87</v>
      </c>
      <c r="I5">
        <v>0</v>
      </c>
      <c r="J5">
        <v>14.49</v>
      </c>
      <c r="K5">
        <v>3.5000000000000003E-2</v>
      </c>
    </row>
    <row r="6" spans="1:12" x14ac:dyDescent="0.25">
      <c r="A6">
        <v>1224663384</v>
      </c>
      <c r="B6" s="68">
        <v>42829</v>
      </c>
      <c r="C6" t="s">
        <v>4</v>
      </c>
      <c r="G6">
        <v>623.99999999999989</v>
      </c>
      <c r="H6">
        <v>103.42</v>
      </c>
      <c r="I6">
        <v>0</v>
      </c>
      <c r="J6">
        <v>43.68</v>
      </c>
      <c r="K6">
        <v>7.0000000000000007E-2</v>
      </c>
    </row>
    <row r="7" spans="1:12" x14ac:dyDescent="0.25">
      <c r="A7">
        <v>1224663387</v>
      </c>
      <c r="B7" s="68">
        <v>42829</v>
      </c>
      <c r="C7" t="s">
        <v>4</v>
      </c>
      <c r="G7">
        <v>638.99999999999989</v>
      </c>
      <c r="H7">
        <v>161.69</v>
      </c>
      <c r="I7">
        <v>0</v>
      </c>
      <c r="J7">
        <v>44.73</v>
      </c>
      <c r="K7">
        <v>7.0000000000000007E-2</v>
      </c>
    </row>
    <row r="8" spans="1:12" x14ac:dyDescent="0.25">
      <c r="A8">
        <v>1224663388</v>
      </c>
      <c r="B8" s="68">
        <v>42829</v>
      </c>
      <c r="C8" t="s">
        <v>4</v>
      </c>
      <c r="G8">
        <v>638.99999999999989</v>
      </c>
      <c r="H8">
        <v>161.69</v>
      </c>
      <c r="I8">
        <v>0</v>
      </c>
      <c r="J8">
        <v>44.73</v>
      </c>
      <c r="K8">
        <v>7.0000000000000007E-2</v>
      </c>
    </row>
    <row r="9" spans="1:12" x14ac:dyDescent="0.25">
      <c r="A9">
        <v>1224663389</v>
      </c>
      <c r="B9" s="68">
        <v>42829</v>
      </c>
      <c r="C9" t="s">
        <v>4</v>
      </c>
      <c r="G9">
        <v>638.99999999999989</v>
      </c>
      <c r="H9">
        <v>161.69</v>
      </c>
      <c r="I9">
        <v>0</v>
      </c>
      <c r="J9">
        <v>44.73</v>
      </c>
      <c r="K9">
        <v>7.0000000000000007E-2</v>
      </c>
    </row>
    <row r="10" spans="1:12" x14ac:dyDescent="0.25">
      <c r="A10">
        <v>1224663390</v>
      </c>
      <c r="B10" s="68">
        <v>42829</v>
      </c>
      <c r="C10" t="s">
        <v>4</v>
      </c>
      <c r="G10">
        <v>638.99999999999989</v>
      </c>
      <c r="H10">
        <v>161.69</v>
      </c>
      <c r="I10">
        <v>0</v>
      </c>
      <c r="J10">
        <v>44.73</v>
      </c>
      <c r="K10">
        <v>7.0000000000000007E-2</v>
      </c>
    </row>
    <row r="11" spans="1:12" x14ac:dyDescent="0.25">
      <c r="A11">
        <v>1224663391</v>
      </c>
      <c r="B11" s="68">
        <v>42829</v>
      </c>
      <c r="C11" t="s">
        <v>4</v>
      </c>
      <c r="G11">
        <v>638.99999999999989</v>
      </c>
      <c r="H11">
        <v>161.69</v>
      </c>
      <c r="I11">
        <v>0</v>
      </c>
      <c r="J11">
        <v>44.73</v>
      </c>
      <c r="K11">
        <v>7.0000000000000007E-2</v>
      </c>
    </row>
    <row r="12" spans="1:12" x14ac:dyDescent="0.25">
      <c r="A12">
        <v>1224663392</v>
      </c>
      <c r="B12" s="68">
        <v>42829</v>
      </c>
      <c r="C12" t="s">
        <v>4</v>
      </c>
      <c r="G12">
        <v>638.99999999999989</v>
      </c>
      <c r="H12">
        <v>161.69</v>
      </c>
      <c r="I12">
        <v>0</v>
      </c>
      <c r="J12">
        <v>44.73</v>
      </c>
      <c r="K12">
        <v>7.0000000000000007E-2</v>
      </c>
    </row>
    <row r="13" spans="1:12" x14ac:dyDescent="0.25">
      <c r="A13">
        <v>1224663393</v>
      </c>
      <c r="B13" s="68">
        <v>42829</v>
      </c>
      <c r="C13" t="s">
        <v>4</v>
      </c>
      <c r="G13">
        <v>638.99999999999989</v>
      </c>
      <c r="H13">
        <v>161.69</v>
      </c>
      <c r="I13">
        <v>0</v>
      </c>
      <c r="J13">
        <v>44.73</v>
      </c>
      <c r="K13">
        <v>7.0000000000000007E-2</v>
      </c>
    </row>
    <row r="14" spans="1:12" x14ac:dyDescent="0.25">
      <c r="A14">
        <v>1224663394</v>
      </c>
      <c r="B14" s="68">
        <v>42829</v>
      </c>
      <c r="C14" t="s">
        <v>4</v>
      </c>
      <c r="G14">
        <v>638.99999999999989</v>
      </c>
      <c r="H14">
        <v>161.69</v>
      </c>
      <c r="I14">
        <v>0</v>
      </c>
      <c r="J14">
        <v>44.73</v>
      </c>
      <c r="K14">
        <v>7.0000000000000007E-2</v>
      </c>
    </row>
    <row r="15" spans="1:12" x14ac:dyDescent="0.25">
      <c r="A15">
        <v>1224663395</v>
      </c>
      <c r="B15" s="68">
        <v>42829</v>
      </c>
      <c r="C15" t="s">
        <v>4</v>
      </c>
      <c r="G15">
        <v>638.99999999999989</v>
      </c>
      <c r="H15">
        <v>161.69</v>
      </c>
      <c r="I15">
        <v>0</v>
      </c>
      <c r="J15">
        <v>44.73</v>
      </c>
      <c r="K15">
        <v>7.0000000000000007E-2</v>
      </c>
    </row>
    <row r="16" spans="1:12" x14ac:dyDescent="0.25">
      <c r="A16">
        <v>1224663396</v>
      </c>
      <c r="B16" s="68">
        <v>42829</v>
      </c>
      <c r="C16" t="s">
        <v>4</v>
      </c>
      <c r="G16">
        <v>638.99999999999989</v>
      </c>
      <c r="H16">
        <v>161.69</v>
      </c>
      <c r="I16">
        <v>0</v>
      </c>
      <c r="J16">
        <v>44.73</v>
      </c>
      <c r="K16">
        <v>7.0000000000000007E-2</v>
      </c>
    </row>
    <row r="17" spans="1:11" x14ac:dyDescent="0.25">
      <c r="A17">
        <v>1224663397</v>
      </c>
      <c r="B17" s="68">
        <v>42829</v>
      </c>
      <c r="C17" t="s">
        <v>4</v>
      </c>
      <c r="G17">
        <v>638.99999999999989</v>
      </c>
      <c r="H17">
        <v>161.69</v>
      </c>
      <c r="I17">
        <v>0</v>
      </c>
      <c r="J17">
        <v>44.73</v>
      </c>
      <c r="K17">
        <v>7.0000000000000007E-2</v>
      </c>
    </row>
    <row r="18" spans="1:11" x14ac:dyDescent="0.25">
      <c r="A18">
        <v>1224663398</v>
      </c>
      <c r="B18" s="68">
        <v>42829</v>
      </c>
      <c r="C18" t="s">
        <v>4</v>
      </c>
      <c r="G18">
        <v>638.99999999999989</v>
      </c>
      <c r="H18">
        <v>161.69</v>
      </c>
      <c r="I18">
        <v>0</v>
      </c>
      <c r="J18">
        <v>44.73</v>
      </c>
      <c r="K18">
        <v>7.0000000000000007E-2</v>
      </c>
    </row>
    <row r="19" spans="1:11" x14ac:dyDescent="0.25">
      <c r="A19">
        <v>1224663399</v>
      </c>
      <c r="B19" s="68">
        <v>42829</v>
      </c>
      <c r="C19" t="s">
        <v>4</v>
      </c>
      <c r="G19">
        <v>638.99999999999989</v>
      </c>
      <c r="H19">
        <v>161.69</v>
      </c>
      <c r="I19">
        <v>0</v>
      </c>
      <c r="J19">
        <v>44.73</v>
      </c>
      <c r="K19">
        <v>7.0000000000000007E-2</v>
      </c>
    </row>
    <row r="20" spans="1:11" x14ac:dyDescent="0.25">
      <c r="A20">
        <v>1224663400</v>
      </c>
      <c r="B20" s="68">
        <v>42829</v>
      </c>
      <c r="C20" t="s">
        <v>4</v>
      </c>
      <c r="G20">
        <v>638.99999999999989</v>
      </c>
      <c r="H20">
        <v>161.69</v>
      </c>
      <c r="I20">
        <v>0</v>
      </c>
      <c r="J20">
        <v>44.73</v>
      </c>
      <c r="K20">
        <v>7.0000000000000007E-2</v>
      </c>
    </row>
    <row r="21" spans="1:11" x14ac:dyDescent="0.25">
      <c r="A21">
        <v>1224663401</v>
      </c>
      <c r="B21" s="68">
        <v>42829</v>
      </c>
      <c r="C21" t="s">
        <v>4</v>
      </c>
      <c r="G21">
        <v>638.99999999999989</v>
      </c>
      <c r="H21">
        <v>161.69</v>
      </c>
      <c r="I21">
        <v>0</v>
      </c>
      <c r="J21">
        <v>44.73</v>
      </c>
      <c r="K21">
        <v>7.0000000000000007E-2</v>
      </c>
    </row>
    <row r="22" spans="1:11" x14ac:dyDescent="0.25">
      <c r="A22">
        <v>1224663402</v>
      </c>
      <c r="B22" s="68">
        <v>42829</v>
      </c>
      <c r="C22" t="s">
        <v>4</v>
      </c>
      <c r="G22">
        <v>638.99999999999989</v>
      </c>
      <c r="H22">
        <v>161.69</v>
      </c>
      <c r="I22">
        <v>0</v>
      </c>
      <c r="J22">
        <v>44.73</v>
      </c>
      <c r="K22">
        <v>7.0000000000000007E-2</v>
      </c>
    </row>
    <row r="23" spans="1:11" x14ac:dyDescent="0.25">
      <c r="A23">
        <v>1224663403</v>
      </c>
      <c r="B23" s="68">
        <v>42829</v>
      </c>
      <c r="C23" t="s">
        <v>4</v>
      </c>
      <c r="G23">
        <v>638.99999999999989</v>
      </c>
      <c r="H23">
        <v>161.69</v>
      </c>
      <c r="I23">
        <v>0</v>
      </c>
      <c r="J23">
        <v>44.73</v>
      </c>
      <c r="K23">
        <v>7.0000000000000007E-2</v>
      </c>
    </row>
    <row r="24" spans="1:11" x14ac:dyDescent="0.25">
      <c r="A24">
        <v>1224663404</v>
      </c>
      <c r="B24" s="68">
        <v>42829</v>
      </c>
      <c r="C24" t="s">
        <v>4</v>
      </c>
      <c r="G24">
        <v>638.99999999999989</v>
      </c>
      <c r="H24">
        <v>161.69</v>
      </c>
      <c r="I24">
        <v>0</v>
      </c>
      <c r="J24">
        <v>44.73</v>
      </c>
      <c r="K24">
        <v>7.0000000000000007E-2</v>
      </c>
    </row>
    <row r="25" spans="1:11" x14ac:dyDescent="0.25">
      <c r="A25">
        <v>1224663405</v>
      </c>
      <c r="B25" s="68">
        <v>42829</v>
      </c>
      <c r="C25" t="s">
        <v>4</v>
      </c>
      <c r="G25">
        <v>638.99999999999989</v>
      </c>
      <c r="H25">
        <v>161.69</v>
      </c>
      <c r="I25">
        <v>0</v>
      </c>
      <c r="J25">
        <v>44.73</v>
      </c>
      <c r="K25">
        <v>7.0000000000000007E-2</v>
      </c>
    </row>
    <row r="26" spans="1:11" x14ac:dyDescent="0.25">
      <c r="A26">
        <v>1224663406</v>
      </c>
      <c r="B26" s="68">
        <v>42829</v>
      </c>
      <c r="C26" t="s">
        <v>4</v>
      </c>
      <c r="G26">
        <v>638.99999999999989</v>
      </c>
      <c r="H26">
        <v>161.69</v>
      </c>
      <c r="I26">
        <v>0</v>
      </c>
      <c r="J26">
        <v>44.73</v>
      </c>
      <c r="K26">
        <v>7.0000000000000007E-2</v>
      </c>
    </row>
    <row r="27" spans="1:11" x14ac:dyDescent="0.25">
      <c r="A27">
        <v>1224663407</v>
      </c>
      <c r="B27" s="68">
        <v>42829</v>
      </c>
      <c r="C27" t="s">
        <v>4</v>
      </c>
      <c r="G27">
        <v>638.99999999999989</v>
      </c>
      <c r="H27">
        <v>161.69</v>
      </c>
      <c r="I27">
        <v>0</v>
      </c>
      <c r="J27">
        <v>44.73</v>
      </c>
      <c r="K27">
        <v>7.0000000000000007E-2</v>
      </c>
    </row>
    <row r="28" spans="1:11" x14ac:dyDescent="0.25">
      <c r="A28">
        <v>1224663408</v>
      </c>
      <c r="B28" s="68">
        <v>42829</v>
      </c>
      <c r="C28" t="s">
        <v>4</v>
      </c>
      <c r="G28">
        <v>638.99999999999989</v>
      </c>
      <c r="H28">
        <v>161.69</v>
      </c>
      <c r="I28">
        <v>0</v>
      </c>
      <c r="J28">
        <v>44.73</v>
      </c>
      <c r="K28">
        <v>7.0000000000000007E-2</v>
      </c>
    </row>
    <row r="29" spans="1:11" x14ac:dyDescent="0.25">
      <c r="A29">
        <v>1224663409</v>
      </c>
      <c r="B29" s="68">
        <v>42829</v>
      </c>
      <c r="C29" t="s">
        <v>4</v>
      </c>
      <c r="G29">
        <v>638.99999999999989</v>
      </c>
      <c r="H29">
        <v>161.69</v>
      </c>
      <c r="I29">
        <v>0</v>
      </c>
      <c r="J29">
        <v>44.73</v>
      </c>
      <c r="K29">
        <v>7.0000000000000007E-2</v>
      </c>
    </row>
    <row r="30" spans="1:11" x14ac:dyDescent="0.25">
      <c r="A30">
        <v>1224663410</v>
      </c>
      <c r="B30" s="68">
        <v>42829</v>
      </c>
      <c r="C30" t="s">
        <v>4</v>
      </c>
      <c r="G30">
        <v>638.99999999999989</v>
      </c>
      <c r="H30">
        <v>161.69</v>
      </c>
      <c r="I30">
        <v>0</v>
      </c>
      <c r="J30">
        <v>44.73</v>
      </c>
      <c r="K30">
        <v>7.0000000000000007E-2</v>
      </c>
    </row>
    <row r="31" spans="1:11" x14ac:dyDescent="0.25">
      <c r="A31">
        <v>1224663418</v>
      </c>
      <c r="B31" s="68">
        <v>42830</v>
      </c>
      <c r="C31" t="s">
        <v>4</v>
      </c>
      <c r="G31">
        <v>719.99999999999989</v>
      </c>
      <c r="H31">
        <v>17.760000000000002</v>
      </c>
      <c r="I31">
        <v>0</v>
      </c>
      <c r="J31">
        <v>50.4</v>
      </c>
      <c r="K31">
        <v>7.0000000000000007E-2</v>
      </c>
    </row>
    <row r="32" spans="1:11" x14ac:dyDescent="0.25">
      <c r="A32">
        <v>1224663419</v>
      </c>
      <c r="B32" s="68">
        <v>42830</v>
      </c>
      <c r="C32" t="s">
        <v>4</v>
      </c>
      <c r="G32">
        <v>719.99999999999989</v>
      </c>
      <c r="H32">
        <v>17.760000000000002</v>
      </c>
      <c r="I32">
        <v>0</v>
      </c>
      <c r="J32">
        <v>50.4</v>
      </c>
      <c r="K32">
        <v>7.0000000000000007E-2</v>
      </c>
    </row>
    <row r="33" spans="1:11" x14ac:dyDescent="0.25">
      <c r="A33">
        <v>1224664735</v>
      </c>
      <c r="B33" s="68">
        <v>42832</v>
      </c>
      <c r="C33" t="s">
        <v>4</v>
      </c>
      <c r="G33">
        <v>403</v>
      </c>
      <c r="H33">
        <v>75.790000000000006</v>
      </c>
      <c r="I33">
        <v>0</v>
      </c>
      <c r="J33">
        <v>28.21</v>
      </c>
      <c r="K33">
        <v>7.0000000000000007E-2</v>
      </c>
    </row>
    <row r="34" spans="1:11" x14ac:dyDescent="0.25">
      <c r="A34">
        <v>1224664746</v>
      </c>
      <c r="B34" s="68">
        <v>42832</v>
      </c>
      <c r="C34" t="s">
        <v>4</v>
      </c>
      <c r="G34">
        <v>349.99999999999994</v>
      </c>
      <c r="H34">
        <v>66</v>
      </c>
      <c r="I34">
        <v>0</v>
      </c>
      <c r="J34">
        <v>24.5</v>
      </c>
      <c r="K34">
        <v>7.0000000000000007E-2</v>
      </c>
    </row>
    <row r="35" spans="1:11" x14ac:dyDescent="0.25">
      <c r="A35">
        <v>1224664747</v>
      </c>
      <c r="B35" s="68">
        <v>42832</v>
      </c>
      <c r="C35" t="s">
        <v>4</v>
      </c>
      <c r="G35">
        <v>413.99999999999994</v>
      </c>
      <c r="H35">
        <v>75.790000000000006</v>
      </c>
      <c r="I35">
        <v>0</v>
      </c>
      <c r="J35">
        <v>28.98</v>
      </c>
      <c r="K35">
        <v>7.0000000000000007E-2</v>
      </c>
    </row>
    <row r="36" spans="1:11" x14ac:dyDescent="0.25">
      <c r="A36">
        <v>1224663414</v>
      </c>
      <c r="B36" s="68">
        <v>42829</v>
      </c>
      <c r="C36" t="s">
        <v>2</v>
      </c>
      <c r="G36">
        <v>836</v>
      </c>
      <c r="H36">
        <v>88.33</v>
      </c>
      <c r="I36">
        <v>0</v>
      </c>
      <c r="J36">
        <v>32.67</v>
      </c>
      <c r="K36">
        <v>3.9078947368421053E-2</v>
      </c>
    </row>
    <row r="37" spans="1:11" x14ac:dyDescent="0.25">
      <c r="A37">
        <v>1224663415</v>
      </c>
      <c r="B37" s="68">
        <v>42829</v>
      </c>
      <c r="C37" t="s">
        <v>2</v>
      </c>
      <c r="G37">
        <v>1522</v>
      </c>
      <c r="H37">
        <v>424.44</v>
      </c>
      <c r="I37">
        <v>0</v>
      </c>
      <c r="J37">
        <v>76.56</v>
      </c>
      <c r="K37">
        <v>5.0302233902759529E-2</v>
      </c>
    </row>
    <row r="38" spans="1:11" x14ac:dyDescent="0.25">
      <c r="A38">
        <v>1224663424</v>
      </c>
      <c r="B38" s="68">
        <v>42830</v>
      </c>
      <c r="C38" t="s">
        <v>2</v>
      </c>
      <c r="G38">
        <v>1412</v>
      </c>
      <c r="H38">
        <v>433.46</v>
      </c>
      <c r="I38">
        <v>0</v>
      </c>
      <c r="J38">
        <v>56.54</v>
      </c>
      <c r="K38">
        <v>4.0042492917847027E-2</v>
      </c>
    </row>
    <row r="39" spans="1:11" x14ac:dyDescent="0.25">
      <c r="A39">
        <v>1224663428</v>
      </c>
      <c r="B39" s="68">
        <v>42831</v>
      </c>
      <c r="C39" t="s">
        <v>2</v>
      </c>
      <c r="G39">
        <v>1382</v>
      </c>
      <c r="H39">
        <v>485.47</v>
      </c>
      <c r="I39">
        <v>0</v>
      </c>
      <c r="J39">
        <v>55.53</v>
      </c>
      <c r="K39">
        <v>4.0180897250361794E-2</v>
      </c>
    </row>
    <row r="40" spans="1:11" x14ac:dyDescent="0.25">
      <c r="A40">
        <v>1224663431</v>
      </c>
      <c r="B40" s="68">
        <v>42831</v>
      </c>
      <c r="C40" t="s">
        <v>2</v>
      </c>
      <c r="G40">
        <v>1382</v>
      </c>
      <c r="H40">
        <v>485.47</v>
      </c>
      <c r="I40">
        <v>0</v>
      </c>
      <c r="J40">
        <v>55.53</v>
      </c>
      <c r="K40">
        <v>4.0180897250361794E-2</v>
      </c>
    </row>
    <row r="41" spans="1:11" x14ac:dyDescent="0.25">
      <c r="A41">
        <v>1224663434</v>
      </c>
      <c r="B41" s="68">
        <v>42831</v>
      </c>
      <c r="C41" t="s">
        <v>2</v>
      </c>
      <c r="G41">
        <v>1382</v>
      </c>
      <c r="H41">
        <v>485.47</v>
      </c>
      <c r="I41">
        <v>0</v>
      </c>
      <c r="J41">
        <v>55.53</v>
      </c>
      <c r="K41">
        <v>4.0180897250361794E-2</v>
      </c>
    </row>
    <row r="42" spans="1:11" x14ac:dyDescent="0.25">
      <c r="A42">
        <v>1224663437</v>
      </c>
      <c r="B42" s="68">
        <v>42831</v>
      </c>
      <c r="C42" t="s">
        <v>2</v>
      </c>
      <c r="G42">
        <v>1382</v>
      </c>
      <c r="H42">
        <v>485.47</v>
      </c>
      <c r="I42">
        <v>0</v>
      </c>
      <c r="J42">
        <v>55.53</v>
      </c>
      <c r="K42">
        <v>4.0180897250361794E-2</v>
      </c>
    </row>
    <row r="43" spans="1:11" x14ac:dyDescent="0.25">
      <c r="A43">
        <v>1224663446</v>
      </c>
      <c r="B43" s="68">
        <v>42831</v>
      </c>
      <c r="C43" t="s">
        <v>2</v>
      </c>
      <c r="G43">
        <v>579</v>
      </c>
      <c r="H43">
        <v>22.1</v>
      </c>
      <c r="I43">
        <v>0</v>
      </c>
      <c r="J43">
        <v>19.899999999999999</v>
      </c>
      <c r="K43">
        <v>3.4369602763385146E-2</v>
      </c>
    </row>
    <row r="44" spans="1:11" x14ac:dyDescent="0.25">
      <c r="A44">
        <v>1224664736</v>
      </c>
      <c r="B44" s="68">
        <v>42832</v>
      </c>
      <c r="C44" t="s">
        <v>2</v>
      </c>
      <c r="G44">
        <v>1269</v>
      </c>
      <c r="H44">
        <v>433.64</v>
      </c>
      <c r="I44">
        <v>0</v>
      </c>
      <c r="J44">
        <v>50.36</v>
      </c>
      <c r="K44">
        <v>3.9684791174152877E-2</v>
      </c>
    </row>
    <row r="45" spans="1:11" x14ac:dyDescent="0.25">
      <c r="A45">
        <v>1224663412</v>
      </c>
      <c r="B45" s="68">
        <v>42829</v>
      </c>
      <c r="C45" t="s">
        <v>1</v>
      </c>
      <c r="G45">
        <v>249.99999999999997</v>
      </c>
      <c r="H45">
        <v>94.6</v>
      </c>
      <c r="I45">
        <v>0</v>
      </c>
      <c r="J45">
        <v>17.5</v>
      </c>
      <c r="K45">
        <v>7.0000000000000007E-2</v>
      </c>
    </row>
    <row r="46" spans="1:11" x14ac:dyDescent="0.25">
      <c r="A46">
        <v>2172193142</v>
      </c>
      <c r="B46" s="68">
        <v>42832</v>
      </c>
      <c r="C46" t="s">
        <v>1</v>
      </c>
      <c r="G46">
        <v>357.14285714285711</v>
      </c>
      <c r="H46">
        <v>0</v>
      </c>
      <c r="I46">
        <v>0</v>
      </c>
      <c r="J46">
        <v>25</v>
      </c>
      <c r="K46">
        <v>7.0000000000000007E-2</v>
      </c>
    </row>
    <row r="47" spans="1:11" x14ac:dyDescent="0.25">
      <c r="A47">
        <v>1224663368</v>
      </c>
      <c r="B47" s="68">
        <v>42828</v>
      </c>
      <c r="C47" t="s">
        <v>3</v>
      </c>
      <c r="G47">
        <v>114.99999999999999</v>
      </c>
      <c r="H47">
        <v>18.39</v>
      </c>
      <c r="I47">
        <v>0</v>
      </c>
      <c r="J47">
        <v>10.61</v>
      </c>
      <c r="K47">
        <v>9.2260869565217396E-2</v>
      </c>
    </row>
    <row r="48" spans="1:11" x14ac:dyDescent="0.25">
      <c r="A48">
        <v>1224663369</v>
      </c>
      <c r="B48" s="68">
        <v>42828</v>
      </c>
      <c r="C48" t="s">
        <v>3</v>
      </c>
      <c r="G48">
        <v>546</v>
      </c>
      <c r="H48">
        <v>122.68</v>
      </c>
      <c r="I48">
        <v>0</v>
      </c>
      <c r="J48">
        <v>20.32</v>
      </c>
      <c r="K48">
        <v>3.7216117216117214E-2</v>
      </c>
    </row>
    <row r="49" spans="1:11" x14ac:dyDescent="0.25">
      <c r="A49">
        <v>1224663373</v>
      </c>
      <c r="B49" s="68">
        <v>42828</v>
      </c>
      <c r="C49" t="s">
        <v>3</v>
      </c>
      <c r="G49">
        <v>250.00000000000003</v>
      </c>
      <c r="H49">
        <v>54.6</v>
      </c>
      <c r="I49">
        <v>0</v>
      </c>
      <c r="J49">
        <v>15.4</v>
      </c>
      <c r="K49">
        <v>6.1599999999999995E-2</v>
      </c>
    </row>
    <row r="50" spans="1:11" x14ac:dyDescent="0.25">
      <c r="A50">
        <v>1224663374</v>
      </c>
      <c r="B50" s="68">
        <v>42828</v>
      </c>
      <c r="C50" t="s">
        <v>3</v>
      </c>
      <c r="G50">
        <v>811</v>
      </c>
      <c r="H50">
        <v>182.36</v>
      </c>
      <c r="I50">
        <v>0</v>
      </c>
      <c r="J50">
        <v>28.38</v>
      </c>
      <c r="K50">
        <v>3.4993834771886556E-2</v>
      </c>
    </row>
    <row r="51" spans="1:11" x14ac:dyDescent="0.25">
      <c r="A51">
        <v>1224663376</v>
      </c>
      <c r="B51" s="68">
        <v>42828</v>
      </c>
      <c r="C51" t="s">
        <v>3</v>
      </c>
      <c r="G51">
        <v>250.00000000000003</v>
      </c>
      <c r="H51">
        <v>54.6</v>
      </c>
      <c r="I51">
        <v>0</v>
      </c>
      <c r="J51">
        <v>13.4</v>
      </c>
      <c r="K51">
        <v>5.3599999999999995E-2</v>
      </c>
    </row>
    <row r="52" spans="1:11" x14ac:dyDescent="0.25">
      <c r="A52">
        <v>1224663377</v>
      </c>
      <c r="B52" s="68">
        <v>42829</v>
      </c>
      <c r="C52" t="s">
        <v>3</v>
      </c>
      <c r="G52">
        <v>0</v>
      </c>
      <c r="H52">
        <v>0</v>
      </c>
      <c r="I52">
        <v>0</v>
      </c>
      <c r="J52">
        <v>0</v>
      </c>
      <c r="K52">
        <v>0</v>
      </c>
    </row>
    <row r="53" spans="1:11" x14ac:dyDescent="0.25">
      <c r="A53">
        <v>1224663378</v>
      </c>
      <c r="B53" s="68">
        <v>42829</v>
      </c>
      <c r="C53" t="s">
        <v>3</v>
      </c>
      <c r="G53">
        <v>262</v>
      </c>
      <c r="H53">
        <v>50.1</v>
      </c>
      <c r="I53">
        <v>0</v>
      </c>
      <c r="J53">
        <v>9.17</v>
      </c>
      <c r="K53">
        <v>3.4999999999999996E-2</v>
      </c>
    </row>
    <row r="54" spans="1:11" x14ac:dyDescent="0.25">
      <c r="A54">
        <v>1224663379</v>
      </c>
      <c r="B54" s="68">
        <v>42829</v>
      </c>
      <c r="C54" t="s">
        <v>3</v>
      </c>
      <c r="G54">
        <v>261</v>
      </c>
      <c r="H54">
        <v>28.49</v>
      </c>
      <c r="I54">
        <v>0</v>
      </c>
      <c r="J54">
        <v>13.51</v>
      </c>
      <c r="K54">
        <v>5.1762452107279693E-2</v>
      </c>
    </row>
    <row r="55" spans="1:11" x14ac:dyDescent="0.25">
      <c r="A55">
        <v>1224663380</v>
      </c>
      <c r="B55" s="68">
        <v>42829</v>
      </c>
      <c r="C55" t="s">
        <v>3</v>
      </c>
      <c r="G55">
        <v>261</v>
      </c>
      <c r="H55">
        <v>28.49</v>
      </c>
      <c r="I55">
        <v>0</v>
      </c>
      <c r="J55">
        <v>13.51</v>
      </c>
      <c r="K55">
        <v>5.1762452107279693E-2</v>
      </c>
    </row>
    <row r="56" spans="1:11" x14ac:dyDescent="0.25">
      <c r="A56">
        <v>1224663381</v>
      </c>
      <c r="B56" s="68">
        <v>42829</v>
      </c>
      <c r="C56" t="s">
        <v>3</v>
      </c>
      <c r="G56">
        <v>261</v>
      </c>
      <c r="H56">
        <v>28.49</v>
      </c>
      <c r="I56">
        <v>0</v>
      </c>
      <c r="J56">
        <v>13.51</v>
      </c>
      <c r="K56">
        <v>5.1762452107279693E-2</v>
      </c>
    </row>
    <row r="57" spans="1:11" x14ac:dyDescent="0.25">
      <c r="A57">
        <v>1224663382</v>
      </c>
      <c r="B57" s="68">
        <v>42829</v>
      </c>
      <c r="C57" t="s">
        <v>3</v>
      </c>
      <c r="G57">
        <v>230</v>
      </c>
      <c r="H57">
        <v>28.49</v>
      </c>
      <c r="I57">
        <v>0</v>
      </c>
      <c r="J57">
        <v>8.0500000000000007</v>
      </c>
      <c r="K57">
        <v>3.5000000000000003E-2</v>
      </c>
    </row>
    <row r="58" spans="1:11" x14ac:dyDescent="0.25">
      <c r="A58">
        <v>1224663383</v>
      </c>
      <c r="B58" s="68">
        <v>42829</v>
      </c>
      <c r="C58" t="s">
        <v>3</v>
      </c>
      <c r="G58">
        <v>230</v>
      </c>
      <c r="H58">
        <v>28.49</v>
      </c>
      <c r="I58">
        <v>0</v>
      </c>
      <c r="J58">
        <v>8.0500000000000007</v>
      </c>
      <c r="K58">
        <v>3.5000000000000003E-2</v>
      </c>
    </row>
    <row r="59" spans="1:11" x14ac:dyDescent="0.25">
      <c r="A59">
        <v>1224663385</v>
      </c>
      <c r="B59" s="68">
        <v>42829</v>
      </c>
      <c r="C59" t="s">
        <v>3</v>
      </c>
      <c r="G59">
        <v>1208</v>
      </c>
      <c r="H59">
        <v>122.66</v>
      </c>
      <c r="I59">
        <v>0</v>
      </c>
      <c r="J59">
        <v>48.34</v>
      </c>
      <c r="K59">
        <v>4.0016556291390733E-2</v>
      </c>
    </row>
    <row r="60" spans="1:11" x14ac:dyDescent="0.25">
      <c r="A60">
        <v>1224663386</v>
      </c>
      <c r="B60" s="68">
        <v>42829</v>
      </c>
      <c r="C60" t="s">
        <v>3</v>
      </c>
      <c r="G60">
        <v>1208</v>
      </c>
      <c r="H60">
        <v>122.66</v>
      </c>
      <c r="I60">
        <v>0</v>
      </c>
      <c r="J60">
        <v>48.34</v>
      </c>
      <c r="K60">
        <v>4.0016556291390733E-2</v>
      </c>
    </row>
    <row r="61" spans="1:11" x14ac:dyDescent="0.25">
      <c r="A61">
        <v>1224663411</v>
      </c>
      <c r="B61" s="68">
        <v>42829</v>
      </c>
      <c r="C61" t="s">
        <v>3</v>
      </c>
      <c r="G61">
        <v>347</v>
      </c>
      <c r="H61">
        <v>28.06</v>
      </c>
      <c r="I61">
        <v>0</v>
      </c>
      <c r="J61">
        <v>15</v>
      </c>
      <c r="K61">
        <v>4.3227665706051875E-2</v>
      </c>
    </row>
    <row r="62" spans="1:11" x14ac:dyDescent="0.25">
      <c r="A62">
        <v>1224663413</v>
      </c>
      <c r="B62" s="68">
        <v>42829</v>
      </c>
      <c r="C62" t="s">
        <v>3</v>
      </c>
      <c r="G62">
        <v>347</v>
      </c>
      <c r="H62">
        <v>28.06</v>
      </c>
      <c r="I62">
        <v>0</v>
      </c>
      <c r="J62">
        <v>15</v>
      </c>
      <c r="K62">
        <v>4.3227665706051875E-2</v>
      </c>
    </row>
    <row r="63" spans="1:11" x14ac:dyDescent="0.25">
      <c r="A63">
        <v>1224663416</v>
      </c>
      <c r="B63" s="68">
        <v>42829</v>
      </c>
      <c r="C63" t="s">
        <v>3</v>
      </c>
      <c r="G63">
        <v>347</v>
      </c>
      <c r="H63">
        <v>28.06</v>
      </c>
      <c r="I63">
        <v>0</v>
      </c>
      <c r="J63">
        <v>17</v>
      </c>
      <c r="K63">
        <v>4.8991354466858789E-2</v>
      </c>
    </row>
    <row r="64" spans="1:11" x14ac:dyDescent="0.25">
      <c r="A64">
        <v>1224663417</v>
      </c>
      <c r="B64" s="68">
        <v>42830</v>
      </c>
      <c r="C64" t="s">
        <v>3</v>
      </c>
      <c r="G64">
        <v>343</v>
      </c>
      <c r="H64">
        <v>22.89</v>
      </c>
      <c r="I64">
        <v>0</v>
      </c>
      <c r="J64">
        <v>13.11</v>
      </c>
      <c r="K64">
        <v>3.8221574344023325E-2</v>
      </c>
    </row>
    <row r="65" spans="1:11" x14ac:dyDescent="0.25">
      <c r="A65">
        <v>1224663420</v>
      </c>
      <c r="B65" s="68">
        <v>42830</v>
      </c>
      <c r="C65" t="s">
        <v>3</v>
      </c>
      <c r="G65">
        <v>122</v>
      </c>
      <c r="H65">
        <v>10.1</v>
      </c>
      <c r="I65">
        <v>0</v>
      </c>
      <c r="J65">
        <v>4.88</v>
      </c>
      <c r="K65">
        <v>0.04</v>
      </c>
    </row>
    <row r="66" spans="1:11" x14ac:dyDescent="0.25">
      <c r="A66">
        <v>1224663421</v>
      </c>
      <c r="B66" s="68">
        <v>42830</v>
      </c>
      <c r="C66" t="s">
        <v>3</v>
      </c>
      <c r="G66">
        <v>546</v>
      </c>
      <c r="H66">
        <v>122.68</v>
      </c>
      <c r="I66">
        <v>0</v>
      </c>
      <c r="J66">
        <v>21.84</v>
      </c>
      <c r="K66">
        <v>0.04</v>
      </c>
    </row>
    <row r="67" spans="1:11" x14ac:dyDescent="0.25">
      <c r="A67">
        <v>1224663422</v>
      </c>
      <c r="B67" s="68">
        <v>42830</v>
      </c>
      <c r="C67" t="s">
        <v>3</v>
      </c>
      <c r="G67">
        <v>546</v>
      </c>
      <c r="H67">
        <v>122.68</v>
      </c>
      <c r="I67">
        <v>0</v>
      </c>
      <c r="J67">
        <v>21.84</v>
      </c>
      <c r="K67">
        <v>0.04</v>
      </c>
    </row>
    <row r="68" spans="1:11" x14ac:dyDescent="0.25">
      <c r="A68">
        <v>1224663423</v>
      </c>
      <c r="B68" s="68">
        <v>42830</v>
      </c>
      <c r="C68" t="s">
        <v>3</v>
      </c>
      <c r="G68">
        <v>101.98</v>
      </c>
      <c r="H68">
        <v>0.02</v>
      </c>
      <c r="I68">
        <v>0</v>
      </c>
      <c r="J68">
        <v>3.5693000000000006</v>
      </c>
      <c r="K68">
        <v>3.5000000000000003E-2</v>
      </c>
    </row>
    <row r="69" spans="1:11" x14ac:dyDescent="0.25">
      <c r="A69">
        <v>1224663426</v>
      </c>
      <c r="B69" s="68">
        <v>42831</v>
      </c>
      <c r="C69" t="s">
        <v>3</v>
      </c>
      <c r="G69">
        <v>250.00000000000003</v>
      </c>
      <c r="H69">
        <v>61.6</v>
      </c>
      <c r="I69">
        <v>0</v>
      </c>
      <c r="J69">
        <v>8.75</v>
      </c>
      <c r="K69">
        <v>3.4999999999999996E-2</v>
      </c>
    </row>
    <row r="70" spans="1:11" x14ac:dyDescent="0.25">
      <c r="A70">
        <v>1224663427</v>
      </c>
      <c r="B70" s="68">
        <v>42831</v>
      </c>
      <c r="C70" t="s">
        <v>3</v>
      </c>
      <c r="G70">
        <v>250.00000000000003</v>
      </c>
      <c r="H70">
        <v>61.6</v>
      </c>
      <c r="I70">
        <v>0</v>
      </c>
      <c r="J70">
        <v>8.75</v>
      </c>
      <c r="K70">
        <v>3.4999999999999996E-2</v>
      </c>
    </row>
    <row r="71" spans="1:11" x14ac:dyDescent="0.25">
      <c r="A71">
        <v>1224663453</v>
      </c>
      <c r="B71" s="68">
        <v>42831</v>
      </c>
      <c r="C71" t="s">
        <v>3</v>
      </c>
      <c r="G71">
        <v>1225</v>
      </c>
      <c r="H71">
        <v>360.76</v>
      </c>
      <c r="I71">
        <v>0</v>
      </c>
      <c r="J71">
        <v>50</v>
      </c>
      <c r="K71">
        <v>4.0816326530612242E-2</v>
      </c>
    </row>
    <row r="72" spans="1:11" x14ac:dyDescent="0.25">
      <c r="A72">
        <v>1224663455</v>
      </c>
      <c r="B72" s="68">
        <v>42831</v>
      </c>
      <c r="C72" t="s">
        <v>3</v>
      </c>
      <c r="G72">
        <v>1225</v>
      </c>
      <c r="H72">
        <v>360.76</v>
      </c>
      <c r="I72">
        <v>0</v>
      </c>
      <c r="J72">
        <v>50</v>
      </c>
      <c r="K72">
        <v>4.0816326530612242E-2</v>
      </c>
    </row>
    <row r="73" spans="1:11" x14ac:dyDescent="0.25">
      <c r="A73">
        <v>1224663457</v>
      </c>
      <c r="B73" s="68">
        <v>42831</v>
      </c>
      <c r="C73" t="s">
        <v>3</v>
      </c>
      <c r="G73">
        <v>1225</v>
      </c>
      <c r="H73">
        <v>360.76</v>
      </c>
      <c r="I73">
        <v>0</v>
      </c>
      <c r="J73">
        <v>50</v>
      </c>
      <c r="K73">
        <v>4.0816326530612242E-2</v>
      </c>
    </row>
    <row r="74" spans="1:11" x14ac:dyDescent="0.25">
      <c r="A74">
        <v>1224663459</v>
      </c>
      <c r="B74" s="68">
        <v>42831</v>
      </c>
      <c r="C74" t="s">
        <v>3</v>
      </c>
      <c r="G74">
        <v>1977.0000000000002</v>
      </c>
      <c r="H74">
        <v>360.76</v>
      </c>
      <c r="I74">
        <v>0</v>
      </c>
      <c r="J74">
        <v>83.24</v>
      </c>
      <c r="K74">
        <v>4.2104198280222549E-2</v>
      </c>
    </row>
    <row r="75" spans="1:11" x14ac:dyDescent="0.25">
      <c r="A75">
        <v>1224663461</v>
      </c>
      <c r="B75" s="68">
        <v>42832</v>
      </c>
      <c r="C75" t="s">
        <v>3</v>
      </c>
      <c r="G75">
        <v>0</v>
      </c>
      <c r="H75">
        <v>0</v>
      </c>
      <c r="I75">
        <v>0</v>
      </c>
      <c r="J75">
        <v>0</v>
      </c>
      <c r="K75">
        <v>0</v>
      </c>
    </row>
    <row r="76" spans="1:11" x14ac:dyDescent="0.25">
      <c r="A76">
        <v>1224663463</v>
      </c>
      <c r="B76" s="68">
        <v>42832</v>
      </c>
      <c r="C76" t="s">
        <v>3</v>
      </c>
      <c r="G76">
        <v>280</v>
      </c>
      <c r="H76">
        <v>28.07</v>
      </c>
      <c r="I76" t="s">
        <v>37</v>
      </c>
      <c r="J76">
        <v>9.8000000000000007</v>
      </c>
      <c r="K76">
        <v>3.5000000000000003E-2</v>
      </c>
    </row>
    <row r="77" spans="1:11" x14ac:dyDescent="0.25">
      <c r="A77">
        <v>1224664738</v>
      </c>
      <c r="B77" s="68">
        <v>42832</v>
      </c>
      <c r="C77" t="s">
        <v>3</v>
      </c>
      <c r="G77">
        <v>82</v>
      </c>
      <c r="H77">
        <v>18.39</v>
      </c>
      <c r="I77">
        <v>0</v>
      </c>
      <c r="J77">
        <v>17.510000000000002</v>
      </c>
      <c r="K77">
        <v>0.21353658536585368</v>
      </c>
    </row>
    <row r="78" spans="1:11" x14ac:dyDescent="0.25">
      <c r="A78">
        <v>1224664739</v>
      </c>
      <c r="B78" s="68">
        <v>42832</v>
      </c>
      <c r="C78" t="s">
        <v>3</v>
      </c>
      <c r="G78">
        <v>82</v>
      </c>
      <c r="H78">
        <v>18.39</v>
      </c>
      <c r="I78">
        <v>0</v>
      </c>
      <c r="J78">
        <v>17.510000000000002</v>
      </c>
      <c r="K78">
        <v>0.21353658536585368</v>
      </c>
    </row>
    <row r="79" spans="1:11" x14ac:dyDescent="0.25">
      <c r="A79">
        <v>1224664740</v>
      </c>
      <c r="B79" s="68">
        <v>42832</v>
      </c>
      <c r="C79" t="s">
        <v>3</v>
      </c>
      <c r="G79">
        <v>82</v>
      </c>
      <c r="H79">
        <v>18.39</v>
      </c>
      <c r="I79">
        <v>0</v>
      </c>
      <c r="J79">
        <v>17.510000000000002</v>
      </c>
      <c r="K79">
        <v>0.21353658536585368</v>
      </c>
    </row>
    <row r="80" spans="1:11" x14ac:dyDescent="0.25">
      <c r="A80">
        <v>1224664741</v>
      </c>
      <c r="B80" s="68">
        <v>42832</v>
      </c>
      <c r="C80" t="s">
        <v>3</v>
      </c>
      <c r="G80">
        <v>122</v>
      </c>
      <c r="H80">
        <v>10.1</v>
      </c>
      <c r="I80">
        <v>0</v>
      </c>
      <c r="J80">
        <v>17.510000000000002</v>
      </c>
      <c r="K80">
        <v>0.14352459016393443</v>
      </c>
    </row>
    <row r="81" spans="1:11" x14ac:dyDescent="0.25">
      <c r="A81">
        <v>1224664742</v>
      </c>
      <c r="B81" s="68">
        <v>42832</v>
      </c>
      <c r="C81" t="s">
        <v>3</v>
      </c>
      <c r="G81">
        <v>122</v>
      </c>
      <c r="H81">
        <v>10.1</v>
      </c>
      <c r="I81">
        <v>0</v>
      </c>
      <c r="J81">
        <v>17.510000000000002</v>
      </c>
      <c r="K81">
        <v>0.14352459016393443</v>
      </c>
    </row>
    <row r="82" spans="1:11" x14ac:dyDescent="0.25">
      <c r="A82">
        <v>1224664743</v>
      </c>
      <c r="B82" s="68">
        <v>42832</v>
      </c>
      <c r="C82" t="s">
        <v>3</v>
      </c>
      <c r="G82">
        <v>122</v>
      </c>
      <c r="H82">
        <v>10.1</v>
      </c>
      <c r="I82">
        <v>0</v>
      </c>
      <c r="J82">
        <v>17.510000000000002</v>
      </c>
      <c r="K82">
        <v>0.14352459016393443</v>
      </c>
    </row>
    <row r="83" spans="1:11" x14ac:dyDescent="0.25">
      <c r="A83">
        <v>1224664744</v>
      </c>
      <c r="B83" s="68">
        <v>42832</v>
      </c>
      <c r="C83" t="s">
        <v>3</v>
      </c>
      <c r="G83">
        <v>82</v>
      </c>
      <c r="H83">
        <v>18.39</v>
      </c>
      <c r="I83">
        <v>0</v>
      </c>
      <c r="J83">
        <v>17.510000000000002</v>
      </c>
      <c r="K83">
        <v>0.21353658536585368</v>
      </c>
    </row>
    <row r="84" spans="1:11" x14ac:dyDescent="0.25">
      <c r="A84">
        <v>1224664745</v>
      </c>
      <c r="B84" s="68">
        <v>42832</v>
      </c>
      <c r="C84" t="s">
        <v>3</v>
      </c>
      <c r="G84">
        <v>122</v>
      </c>
      <c r="H84">
        <v>10.1</v>
      </c>
      <c r="I84">
        <v>0</v>
      </c>
      <c r="J84">
        <v>17.510000000000002</v>
      </c>
      <c r="K84">
        <v>0.14352459016393443</v>
      </c>
    </row>
    <row r="85" spans="1:11" x14ac:dyDescent="0.25">
      <c r="A85">
        <v>1224664749</v>
      </c>
      <c r="B85" s="68">
        <v>42832</v>
      </c>
      <c r="C85" t="s">
        <v>3</v>
      </c>
      <c r="G85">
        <v>230</v>
      </c>
      <c r="H85">
        <v>28.49</v>
      </c>
      <c r="I85">
        <v>0</v>
      </c>
      <c r="J85">
        <v>13.51</v>
      </c>
      <c r="K85">
        <v>5.8739130434782606E-2</v>
      </c>
    </row>
    <row r="86" spans="1:11" x14ac:dyDescent="0.25">
      <c r="A86">
        <v>1224664750</v>
      </c>
      <c r="B86" s="68">
        <v>42832</v>
      </c>
      <c r="C86" t="s">
        <v>3</v>
      </c>
      <c r="G86">
        <v>230</v>
      </c>
      <c r="H86">
        <v>28.49</v>
      </c>
      <c r="I86">
        <v>0</v>
      </c>
      <c r="J86">
        <v>13.51</v>
      </c>
      <c r="K86">
        <v>5.8739130434782606E-2</v>
      </c>
    </row>
    <row r="87" spans="1:11" x14ac:dyDescent="0.25">
      <c r="A87">
        <v>1224664751</v>
      </c>
      <c r="B87" s="68">
        <v>42832</v>
      </c>
      <c r="C87" t="s">
        <v>3</v>
      </c>
      <c r="G87">
        <v>261</v>
      </c>
      <c r="H87">
        <v>28.49</v>
      </c>
      <c r="I87">
        <v>0</v>
      </c>
      <c r="J87">
        <v>13.51</v>
      </c>
      <c r="K87">
        <v>5.1762452107279693E-2</v>
      </c>
    </row>
    <row r="88" spans="1:11" x14ac:dyDescent="0.25">
      <c r="A88">
        <v>1224664752</v>
      </c>
      <c r="B88" s="68">
        <v>42832</v>
      </c>
      <c r="C88" t="s">
        <v>3</v>
      </c>
      <c r="G88">
        <v>261</v>
      </c>
      <c r="H88">
        <v>28.49</v>
      </c>
      <c r="I88">
        <v>0</v>
      </c>
      <c r="J88">
        <v>13.51</v>
      </c>
      <c r="K88">
        <v>5.1762452107279693E-2</v>
      </c>
    </row>
    <row r="89" spans="1:11" x14ac:dyDescent="0.25">
      <c r="A89">
        <v>1224664753</v>
      </c>
      <c r="B89" s="68">
        <v>42835</v>
      </c>
      <c r="C89" t="s">
        <v>4</v>
      </c>
      <c r="G89">
        <v>430</v>
      </c>
      <c r="H89">
        <v>66</v>
      </c>
      <c r="I89">
        <v>0</v>
      </c>
      <c r="J89">
        <v>30.1</v>
      </c>
      <c r="K89">
        <v>7.0000000000000007E-2</v>
      </c>
    </row>
    <row r="90" spans="1:11" x14ac:dyDescent="0.25">
      <c r="A90">
        <v>1224664754</v>
      </c>
      <c r="B90" s="68">
        <v>42835</v>
      </c>
      <c r="C90" t="s">
        <v>4</v>
      </c>
      <c r="G90">
        <v>430</v>
      </c>
      <c r="H90">
        <v>66</v>
      </c>
      <c r="I90">
        <v>0</v>
      </c>
      <c r="J90">
        <v>30.1</v>
      </c>
      <c r="K90">
        <v>7.0000000000000007E-2</v>
      </c>
    </row>
    <row r="91" spans="1:11" x14ac:dyDescent="0.25">
      <c r="A91">
        <v>1224664755</v>
      </c>
      <c r="B91" s="68">
        <v>42835</v>
      </c>
      <c r="C91" t="s">
        <v>4</v>
      </c>
      <c r="G91">
        <v>430</v>
      </c>
      <c r="H91">
        <v>66</v>
      </c>
      <c r="I91">
        <v>0</v>
      </c>
      <c r="J91">
        <v>30.1</v>
      </c>
      <c r="K91">
        <v>7.0000000000000007E-2</v>
      </c>
    </row>
    <row r="92" spans="1:11" x14ac:dyDescent="0.25">
      <c r="A92">
        <v>1224664756</v>
      </c>
      <c r="B92" s="68">
        <v>42835</v>
      </c>
      <c r="C92" t="s">
        <v>3</v>
      </c>
      <c r="G92">
        <v>373</v>
      </c>
      <c r="H92">
        <v>28.49</v>
      </c>
      <c r="I92">
        <v>0</v>
      </c>
      <c r="J92">
        <v>18.510000000000002</v>
      </c>
      <c r="K92">
        <v>4.9624664879356573E-2</v>
      </c>
    </row>
    <row r="93" spans="1:11" x14ac:dyDescent="0.25">
      <c r="A93">
        <v>1224664757</v>
      </c>
      <c r="B93" s="68">
        <v>42835</v>
      </c>
      <c r="C93" t="s">
        <v>3</v>
      </c>
      <c r="G93">
        <v>561</v>
      </c>
      <c r="H93">
        <v>104.7</v>
      </c>
      <c r="I93">
        <v>0</v>
      </c>
      <c r="J93">
        <v>20.3</v>
      </c>
      <c r="K93">
        <v>3.6185383244206774E-2</v>
      </c>
    </row>
    <row r="94" spans="1:11" x14ac:dyDescent="0.25">
      <c r="A94">
        <v>1224664758</v>
      </c>
      <c r="B94" s="68">
        <v>42835</v>
      </c>
      <c r="C94" t="s">
        <v>2</v>
      </c>
      <c r="G94">
        <v>2001.0000000000002</v>
      </c>
      <c r="H94">
        <v>135.82</v>
      </c>
      <c r="I94">
        <v>0</v>
      </c>
      <c r="J94">
        <v>60.18</v>
      </c>
      <c r="K94">
        <v>3.0074962518740627E-2</v>
      </c>
    </row>
    <row r="95" spans="1:11" x14ac:dyDescent="0.25">
      <c r="A95">
        <v>1224664760</v>
      </c>
      <c r="B95" s="68">
        <v>42835</v>
      </c>
      <c r="C95" t="s">
        <v>2</v>
      </c>
      <c r="G95">
        <v>2001.0000000000002</v>
      </c>
      <c r="H95">
        <v>135.82</v>
      </c>
      <c r="I95">
        <v>0</v>
      </c>
      <c r="J95">
        <v>60.18</v>
      </c>
      <c r="K95">
        <v>3.0074962518740627E-2</v>
      </c>
    </row>
    <row r="96" spans="1:11" x14ac:dyDescent="0.25">
      <c r="A96">
        <v>1224664762</v>
      </c>
      <c r="B96" s="68">
        <v>42835</v>
      </c>
      <c r="C96" t="s">
        <v>2</v>
      </c>
      <c r="G96">
        <v>200.00000000000003</v>
      </c>
      <c r="H96">
        <v>70.66</v>
      </c>
      <c r="I96">
        <v>0</v>
      </c>
      <c r="J96">
        <v>13.34</v>
      </c>
      <c r="K96">
        <v>6.6699999999999995E-2</v>
      </c>
    </row>
    <row r="97" spans="1:11" x14ac:dyDescent="0.25">
      <c r="A97">
        <v>1224664764</v>
      </c>
      <c r="B97" s="68">
        <v>42835</v>
      </c>
      <c r="C97" t="s">
        <v>3</v>
      </c>
      <c r="G97">
        <v>590</v>
      </c>
      <c r="H97">
        <v>122.68</v>
      </c>
      <c r="I97">
        <v>0</v>
      </c>
      <c r="J97">
        <v>25.32</v>
      </c>
      <c r="K97">
        <v>4.2915254237288133E-2</v>
      </c>
    </row>
    <row r="98" spans="1:11" x14ac:dyDescent="0.25">
      <c r="A98">
        <v>1224664765</v>
      </c>
      <c r="B98" s="68">
        <v>42835</v>
      </c>
      <c r="C98" t="s">
        <v>3</v>
      </c>
      <c r="G98">
        <v>454.99999999999994</v>
      </c>
      <c r="H98">
        <v>129.68</v>
      </c>
      <c r="I98">
        <v>0</v>
      </c>
      <c r="J98">
        <v>22.32</v>
      </c>
      <c r="K98">
        <v>4.9054945054945065E-2</v>
      </c>
    </row>
    <row r="99" spans="1:11" x14ac:dyDescent="0.25">
      <c r="A99">
        <v>1224664766</v>
      </c>
      <c r="B99" s="68">
        <v>42835</v>
      </c>
      <c r="C99" t="s">
        <v>4</v>
      </c>
      <c r="G99">
        <v>414.99999999999994</v>
      </c>
      <c r="H99">
        <v>153.68</v>
      </c>
      <c r="I99">
        <v>0</v>
      </c>
      <c r="J99">
        <v>29.05</v>
      </c>
      <c r="K99">
        <v>7.0000000000000007E-2</v>
      </c>
    </row>
    <row r="100" spans="1:11" x14ac:dyDescent="0.25">
      <c r="A100">
        <v>1224664767</v>
      </c>
      <c r="B100" s="68">
        <v>42835</v>
      </c>
      <c r="C100" t="s">
        <v>4</v>
      </c>
      <c r="G100">
        <v>414.99999999999994</v>
      </c>
      <c r="H100">
        <v>153.68</v>
      </c>
      <c r="I100">
        <v>0</v>
      </c>
      <c r="J100">
        <v>29.05</v>
      </c>
      <c r="K100">
        <v>7.0000000000000007E-2</v>
      </c>
    </row>
    <row r="101" spans="1:11" x14ac:dyDescent="0.25">
      <c r="A101">
        <v>1224664770</v>
      </c>
      <c r="B101" s="68">
        <v>42835</v>
      </c>
      <c r="C101" t="s">
        <v>2</v>
      </c>
      <c r="G101">
        <v>1269</v>
      </c>
      <c r="H101">
        <v>429.22</v>
      </c>
      <c r="I101">
        <v>0</v>
      </c>
      <c r="J101">
        <v>50.78</v>
      </c>
      <c r="K101">
        <v>4.0015760441292354E-2</v>
      </c>
    </row>
    <row r="102" spans="1:11" x14ac:dyDescent="0.25">
      <c r="A102">
        <v>1224664772</v>
      </c>
      <c r="B102" s="68">
        <v>42835</v>
      </c>
      <c r="C102" t="s">
        <v>3</v>
      </c>
      <c r="G102">
        <v>115.99999999999999</v>
      </c>
      <c r="H102">
        <v>18.39</v>
      </c>
      <c r="I102">
        <v>0</v>
      </c>
      <c r="J102">
        <v>9.61</v>
      </c>
      <c r="K102">
        <v>8.2844827586206898E-2</v>
      </c>
    </row>
    <row r="103" spans="1:11" x14ac:dyDescent="0.25">
      <c r="A103">
        <v>1224664773</v>
      </c>
      <c r="B103" s="68">
        <v>42835</v>
      </c>
      <c r="C103" t="s">
        <v>3</v>
      </c>
      <c r="G103">
        <v>145</v>
      </c>
      <c r="H103">
        <v>18.39</v>
      </c>
      <c r="I103">
        <v>0</v>
      </c>
      <c r="J103">
        <v>9.61</v>
      </c>
      <c r="K103">
        <v>6.6275862068965519E-2</v>
      </c>
    </row>
    <row r="104" spans="1:11" x14ac:dyDescent="0.25">
      <c r="A104">
        <v>1224664774</v>
      </c>
      <c r="B104" s="68">
        <v>42835</v>
      </c>
      <c r="C104" t="s">
        <v>3</v>
      </c>
      <c r="G104">
        <v>145</v>
      </c>
      <c r="H104">
        <v>18.39</v>
      </c>
      <c r="I104">
        <v>0</v>
      </c>
      <c r="J104">
        <v>9.61</v>
      </c>
      <c r="K104">
        <v>6.6275862068965519E-2</v>
      </c>
    </row>
    <row r="105" spans="1:11" x14ac:dyDescent="0.25">
      <c r="A105">
        <v>1224664776</v>
      </c>
      <c r="B105" s="68">
        <v>42835</v>
      </c>
      <c r="C105" t="s">
        <v>3</v>
      </c>
      <c r="G105">
        <v>487</v>
      </c>
      <c r="H105">
        <v>54.6</v>
      </c>
      <c r="I105">
        <v>0</v>
      </c>
      <c r="J105">
        <v>20</v>
      </c>
      <c r="K105">
        <v>4.1067761806981518E-2</v>
      </c>
    </row>
    <row r="106" spans="1:11" x14ac:dyDescent="0.25">
      <c r="A106">
        <v>1224664777</v>
      </c>
      <c r="B106" s="68">
        <v>42835</v>
      </c>
      <c r="C106" t="s">
        <v>3</v>
      </c>
      <c r="G106">
        <v>360</v>
      </c>
      <c r="H106">
        <v>28.08</v>
      </c>
      <c r="I106">
        <v>0</v>
      </c>
      <c r="J106">
        <v>10</v>
      </c>
      <c r="K106">
        <v>2.7777777777777776E-2</v>
      </c>
    </row>
    <row r="107" spans="1:11" x14ac:dyDescent="0.25">
      <c r="A107">
        <v>1224664778</v>
      </c>
      <c r="B107" s="68">
        <v>42836</v>
      </c>
      <c r="C107" t="s">
        <v>3</v>
      </c>
      <c r="G107">
        <v>550</v>
      </c>
      <c r="H107">
        <v>122.7</v>
      </c>
      <c r="I107">
        <v>0</v>
      </c>
      <c r="J107">
        <v>19.250000000000004</v>
      </c>
      <c r="K107">
        <v>3.5000000000000003E-2</v>
      </c>
    </row>
    <row r="108" spans="1:11" x14ac:dyDescent="0.25">
      <c r="A108">
        <v>1224664779</v>
      </c>
      <c r="B108" s="68">
        <v>42836</v>
      </c>
      <c r="C108" t="s">
        <v>3</v>
      </c>
      <c r="G108">
        <v>550</v>
      </c>
      <c r="H108">
        <v>122.7</v>
      </c>
      <c r="I108">
        <v>0</v>
      </c>
      <c r="J108">
        <v>19.25</v>
      </c>
      <c r="K108">
        <v>3.5000000000000003E-2</v>
      </c>
    </row>
    <row r="109" spans="1:11" x14ac:dyDescent="0.25">
      <c r="A109">
        <v>1224664780</v>
      </c>
      <c r="B109" s="68">
        <v>42836</v>
      </c>
      <c r="C109" t="s">
        <v>3</v>
      </c>
      <c r="G109">
        <v>550</v>
      </c>
      <c r="H109">
        <v>122.7</v>
      </c>
      <c r="I109">
        <v>0</v>
      </c>
      <c r="J109">
        <v>19.25</v>
      </c>
      <c r="K109">
        <v>3.5000000000000003E-2</v>
      </c>
    </row>
    <row r="110" spans="1:11" x14ac:dyDescent="0.25">
      <c r="A110">
        <v>1224664781</v>
      </c>
      <c r="B110" s="68">
        <v>42836</v>
      </c>
      <c r="C110" t="s">
        <v>3</v>
      </c>
      <c r="G110">
        <v>413.00000000000006</v>
      </c>
      <c r="H110">
        <v>122.7</v>
      </c>
      <c r="I110">
        <v>0</v>
      </c>
      <c r="J110">
        <v>14.46</v>
      </c>
      <c r="K110">
        <v>3.5012106537530265E-2</v>
      </c>
    </row>
    <row r="111" spans="1:11" x14ac:dyDescent="0.25">
      <c r="A111" s="69">
        <v>1224664783</v>
      </c>
      <c r="B111" s="68">
        <v>42836</v>
      </c>
      <c r="C111" t="s">
        <v>3</v>
      </c>
      <c r="G111">
        <v>261</v>
      </c>
      <c r="H111">
        <v>28.49</v>
      </c>
      <c r="I111">
        <v>0</v>
      </c>
      <c r="J111">
        <v>13.51</v>
      </c>
      <c r="K111">
        <v>5.1762452107279693E-2</v>
      </c>
    </row>
    <row r="112" spans="1:11" x14ac:dyDescent="0.25">
      <c r="A112" s="69">
        <v>1224664784</v>
      </c>
      <c r="B112" s="68">
        <v>42836</v>
      </c>
      <c r="C112" t="s">
        <v>3</v>
      </c>
      <c r="G112">
        <v>261</v>
      </c>
      <c r="H112">
        <v>28.49</v>
      </c>
      <c r="I112">
        <v>0</v>
      </c>
      <c r="J112">
        <v>13.51</v>
      </c>
      <c r="K112">
        <v>5.1762452107279693E-2</v>
      </c>
    </row>
    <row r="113" spans="1:11" x14ac:dyDescent="0.25">
      <c r="A113" s="69">
        <v>1224664785</v>
      </c>
      <c r="B113" s="68">
        <v>42836</v>
      </c>
      <c r="C113" t="s">
        <v>3</v>
      </c>
      <c r="G113">
        <v>373</v>
      </c>
      <c r="H113">
        <v>28.49</v>
      </c>
      <c r="I113">
        <v>0</v>
      </c>
      <c r="J113">
        <v>18.510000000000002</v>
      </c>
      <c r="K113">
        <v>4.9624664879356573E-2</v>
      </c>
    </row>
    <row r="114" spans="1:11" x14ac:dyDescent="0.25">
      <c r="A114" s="69">
        <v>1224664788</v>
      </c>
      <c r="B114" s="68">
        <v>42836</v>
      </c>
      <c r="C114" t="s">
        <v>3</v>
      </c>
      <c r="G114">
        <v>373</v>
      </c>
      <c r="H114">
        <v>28.49</v>
      </c>
      <c r="I114">
        <v>0</v>
      </c>
      <c r="J114">
        <v>18.510000000000002</v>
      </c>
      <c r="K114">
        <v>4.9624664879356573E-2</v>
      </c>
    </row>
    <row r="115" spans="1:11" x14ac:dyDescent="0.25">
      <c r="A115" s="69">
        <v>1224664789</v>
      </c>
      <c r="B115" s="68">
        <v>42836</v>
      </c>
      <c r="C115" t="s">
        <v>3</v>
      </c>
      <c r="G115">
        <v>373</v>
      </c>
      <c r="H115">
        <v>28.49</v>
      </c>
      <c r="I115">
        <v>0</v>
      </c>
      <c r="J115">
        <v>18.510000000000002</v>
      </c>
      <c r="K115">
        <v>4.9624664879356573E-2</v>
      </c>
    </row>
    <row r="116" spans="1:11" x14ac:dyDescent="0.25">
      <c r="A116">
        <v>1224664790</v>
      </c>
      <c r="B116" s="68">
        <v>42836</v>
      </c>
      <c r="C116" t="s">
        <v>3</v>
      </c>
      <c r="G116">
        <v>261</v>
      </c>
      <c r="H116">
        <v>28.49</v>
      </c>
      <c r="I116">
        <v>0</v>
      </c>
      <c r="J116">
        <v>13.51</v>
      </c>
      <c r="K116">
        <v>5.1762452107279693E-2</v>
      </c>
    </row>
    <row r="117" spans="1:11" x14ac:dyDescent="0.25">
      <c r="A117">
        <v>1224664791</v>
      </c>
      <c r="B117" s="68">
        <v>42836</v>
      </c>
      <c r="C117" t="s">
        <v>2</v>
      </c>
      <c r="G117">
        <v>1269</v>
      </c>
      <c r="H117">
        <v>429.06</v>
      </c>
      <c r="I117">
        <v>0</v>
      </c>
      <c r="J117">
        <v>50.78</v>
      </c>
      <c r="K117">
        <v>4.0015760441292354E-2</v>
      </c>
    </row>
    <row r="118" spans="1:11" x14ac:dyDescent="0.25">
      <c r="A118">
        <v>1224664793</v>
      </c>
      <c r="B118" s="68">
        <v>42836</v>
      </c>
      <c r="C118" t="s">
        <v>3</v>
      </c>
      <c r="G118">
        <v>261</v>
      </c>
      <c r="H118">
        <v>28.49</v>
      </c>
      <c r="I118">
        <v>0</v>
      </c>
      <c r="J118">
        <v>13.51</v>
      </c>
      <c r="K118">
        <v>5.1762452107279693E-2</v>
      </c>
    </row>
    <row r="119" spans="1:11" x14ac:dyDescent="0.25">
      <c r="A119">
        <v>1224664796</v>
      </c>
      <c r="B119" s="68">
        <v>42836</v>
      </c>
      <c r="C119" t="s">
        <v>2</v>
      </c>
      <c r="G119">
        <v>1412</v>
      </c>
      <c r="H119">
        <v>433.56</v>
      </c>
      <c r="I119">
        <v>0</v>
      </c>
      <c r="J119">
        <v>56.480000000000004</v>
      </c>
      <c r="K119">
        <v>0.04</v>
      </c>
    </row>
    <row r="120" spans="1:11" x14ac:dyDescent="0.25">
      <c r="A120">
        <v>1224664798</v>
      </c>
      <c r="B120" s="68">
        <v>42836</v>
      </c>
      <c r="C120" t="s">
        <v>3</v>
      </c>
      <c r="G120">
        <v>1977.0000000000002</v>
      </c>
      <c r="H120">
        <v>369.05</v>
      </c>
      <c r="I120">
        <v>0</v>
      </c>
      <c r="J120">
        <v>74.95</v>
      </c>
      <c r="K120">
        <v>3.7910976226605969E-2</v>
      </c>
    </row>
    <row r="121" spans="1:11" x14ac:dyDescent="0.25">
      <c r="A121">
        <v>1224664800</v>
      </c>
      <c r="B121" s="68">
        <v>42836</v>
      </c>
      <c r="C121" t="s">
        <v>3</v>
      </c>
      <c r="G121">
        <v>1977.0000000000002</v>
      </c>
      <c r="H121">
        <v>369.05</v>
      </c>
      <c r="I121">
        <v>0</v>
      </c>
      <c r="J121">
        <v>74.95</v>
      </c>
      <c r="K121">
        <v>3.7910976226605969E-2</v>
      </c>
    </row>
    <row r="122" spans="1:11" x14ac:dyDescent="0.25">
      <c r="A122">
        <v>1224664802</v>
      </c>
      <c r="B122" s="68">
        <v>42836</v>
      </c>
      <c r="C122" t="s">
        <v>3</v>
      </c>
      <c r="G122">
        <v>1977.0000000000002</v>
      </c>
      <c r="H122">
        <v>369.05</v>
      </c>
      <c r="I122">
        <v>0</v>
      </c>
      <c r="J122">
        <v>74.95</v>
      </c>
      <c r="K122">
        <v>3.7910976226605969E-2</v>
      </c>
    </row>
    <row r="123" spans="1:11" x14ac:dyDescent="0.25">
      <c r="A123">
        <v>1224664804</v>
      </c>
      <c r="B123" s="68">
        <v>42836</v>
      </c>
      <c r="C123" t="s">
        <v>3</v>
      </c>
      <c r="G123">
        <v>1977.0000000000002</v>
      </c>
      <c r="H123">
        <v>369.05</v>
      </c>
      <c r="I123">
        <v>0</v>
      </c>
      <c r="J123">
        <v>74.95</v>
      </c>
      <c r="K123">
        <v>3.7910976226605969E-2</v>
      </c>
    </row>
    <row r="124" spans="1:11" x14ac:dyDescent="0.25">
      <c r="A124">
        <v>1224664806</v>
      </c>
      <c r="B124" s="68">
        <v>42836</v>
      </c>
      <c r="C124" t="s">
        <v>3</v>
      </c>
      <c r="G124">
        <v>1977.0000000000002</v>
      </c>
      <c r="H124">
        <v>369.05</v>
      </c>
      <c r="I124">
        <v>0</v>
      </c>
      <c r="J124">
        <v>74.95</v>
      </c>
      <c r="K124">
        <v>3.7910976226605969E-2</v>
      </c>
    </row>
    <row r="125" spans="1:11" x14ac:dyDescent="0.25">
      <c r="A125">
        <v>1224664808</v>
      </c>
      <c r="B125" s="68">
        <v>42836</v>
      </c>
      <c r="C125" t="s">
        <v>3</v>
      </c>
      <c r="G125">
        <v>261</v>
      </c>
      <c r="H125">
        <v>28.49</v>
      </c>
      <c r="I125">
        <v>0</v>
      </c>
      <c r="J125">
        <v>13.51</v>
      </c>
      <c r="K125">
        <v>5.1762452107279693E-2</v>
      </c>
    </row>
    <row r="126" spans="1:11" x14ac:dyDescent="0.25">
      <c r="A126">
        <v>1224664809</v>
      </c>
      <c r="B126" s="68">
        <v>42836</v>
      </c>
      <c r="C126" t="s">
        <v>3</v>
      </c>
      <c r="G126">
        <v>1977.0000000000002</v>
      </c>
      <c r="H126">
        <v>360.76</v>
      </c>
      <c r="I126">
        <v>0</v>
      </c>
      <c r="J126">
        <v>74.95</v>
      </c>
      <c r="K126">
        <v>3.7910976226605969E-2</v>
      </c>
    </row>
    <row r="127" spans="1:11" x14ac:dyDescent="0.25">
      <c r="A127">
        <v>1224664811</v>
      </c>
      <c r="B127" s="68">
        <v>42836</v>
      </c>
      <c r="C127" t="s">
        <v>3</v>
      </c>
      <c r="G127">
        <v>266</v>
      </c>
      <c r="H127">
        <v>32.99</v>
      </c>
      <c r="I127">
        <v>0</v>
      </c>
      <c r="J127">
        <v>13.51</v>
      </c>
      <c r="K127">
        <v>5.0789473684210523E-2</v>
      </c>
    </row>
    <row r="128" spans="1:11" x14ac:dyDescent="0.25">
      <c r="A128">
        <v>1224664812</v>
      </c>
      <c r="B128" s="68">
        <v>42836</v>
      </c>
      <c r="C128" t="s">
        <v>3</v>
      </c>
      <c r="G128">
        <v>345</v>
      </c>
      <c r="H128">
        <v>32.99</v>
      </c>
      <c r="I128">
        <v>0</v>
      </c>
      <c r="J128">
        <v>17.25</v>
      </c>
      <c r="K128">
        <v>0.05</v>
      </c>
    </row>
    <row r="129" spans="1:11" x14ac:dyDescent="0.25">
      <c r="A129">
        <v>2172233694</v>
      </c>
      <c r="B129" s="68">
        <v>42836</v>
      </c>
      <c r="C129" t="s">
        <v>1</v>
      </c>
      <c r="G129">
        <v>299.99999999999994</v>
      </c>
      <c r="H129">
        <v>50.1</v>
      </c>
      <c r="I129">
        <v>0</v>
      </c>
      <c r="J129">
        <v>21</v>
      </c>
      <c r="K129">
        <v>7.0000000000000007E-2</v>
      </c>
    </row>
    <row r="130" spans="1:11" x14ac:dyDescent="0.25">
      <c r="A130">
        <v>1224664778</v>
      </c>
      <c r="B130" s="68">
        <v>42837</v>
      </c>
      <c r="C130" t="s">
        <v>3</v>
      </c>
      <c r="G130">
        <v>550</v>
      </c>
      <c r="H130">
        <v>122.7</v>
      </c>
      <c r="I130">
        <v>0</v>
      </c>
      <c r="J130">
        <v>19.25</v>
      </c>
      <c r="K130">
        <v>3.5000000000000003E-2</v>
      </c>
    </row>
    <row r="131" spans="1:11" x14ac:dyDescent="0.25">
      <c r="A131">
        <v>1224664779</v>
      </c>
      <c r="B131" s="68">
        <v>42837</v>
      </c>
      <c r="C131" t="s">
        <v>3</v>
      </c>
      <c r="G131">
        <v>550</v>
      </c>
      <c r="H131">
        <v>122.7</v>
      </c>
      <c r="I131">
        <v>0</v>
      </c>
      <c r="J131">
        <v>19.25</v>
      </c>
      <c r="K131">
        <v>3.5000000000000003E-2</v>
      </c>
    </row>
    <row r="132" spans="1:11" x14ac:dyDescent="0.25">
      <c r="A132">
        <v>1224664780</v>
      </c>
      <c r="B132" s="68">
        <v>42837</v>
      </c>
      <c r="C132" t="s">
        <v>3</v>
      </c>
      <c r="G132">
        <v>550</v>
      </c>
      <c r="H132">
        <v>122.7</v>
      </c>
      <c r="I132">
        <v>0</v>
      </c>
      <c r="J132">
        <v>19.25</v>
      </c>
      <c r="K132">
        <v>3.5000000000000003E-2</v>
      </c>
    </row>
    <row r="133" spans="1:11" x14ac:dyDescent="0.25">
      <c r="A133">
        <v>1224664781</v>
      </c>
      <c r="B133" s="68">
        <v>42837</v>
      </c>
      <c r="C133" t="s">
        <v>3</v>
      </c>
      <c r="G133">
        <v>413.00000000000006</v>
      </c>
      <c r="H133">
        <v>122.7</v>
      </c>
      <c r="I133">
        <v>0</v>
      </c>
      <c r="J133">
        <v>14.46</v>
      </c>
      <c r="K133">
        <v>3.5012106537530265E-2</v>
      </c>
    </row>
    <row r="134" spans="1:11" x14ac:dyDescent="0.25">
      <c r="A134">
        <v>1224664782</v>
      </c>
      <c r="B134" s="68">
        <v>42837</v>
      </c>
      <c r="C134" t="s">
        <v>1</v>
      </c>
      <c r="G134">
        <v>299.99999999999994</v>
      </c>
      <c r="H134">
        <v>50.1</v>
      </c>
      <c r="I134">
        <v>0</v>
      </c>
      <c r="J134">
        <v>21</v>
      </c>
      <c r="K134">
        <v>7.0000000000000007E-2</v>
      </c>
    </row>
    <row r="135" spans="1:11" x14ac:dyDescent="0.25">
      <c r="A135">
        <v>1224664783</v>
      </c>
      <c r="B135" s="68">
        <v>42837</v>
      </c>
      <c r="C135" t="s">
        <v>3</v>
      </c>
      <c r="G135">
        <v>261</v>
      </c>
      <c r="H135">
        <v>28.49</v>
      </c>
      <c r="I135">
        <v>0</v>
      </c>
      <c r="J135">
        <v>13.51</v>
      </c>
      <c r="K135">
        <v>5.1762452107279693E-2</v>
      </c>
    </row>
    <row r="136" spans="1:11" x14ac:dyDescent="0.25">
      <c r="A136">
        <v>1224664784</v>
      </c>
      <c r="B136" s="68">
        <v>42837</v>
      </c>
      <c r="C136" t="s">
        <v>3</v>
      </c>
      <c r="G136">
        <v>261</v>
      </c>
      <c r="H136">
        <v>28.49</v>
      </c>
      <c r="I136">
        <v>0</v>
      </c>
      <c r="J136">
        <v>13.51</v>
      </c>
      <c r="K136">
        <v>5.1762452107279693E-2</v>
      </c>
    </row>
    <row r="137" spans="1:11" x14ac:dyDescent="0.25">
      <c r="A137">
        <v>1224664785</v>
      </c>
      <c r="B137" s="68">
        <v>42837</v>
      </c>
      <c r="C137" t="s">
        <v>3</v>
      </c>
      <c r="G137">
        <v>373</v>
      </c>
      <c r="H137">
        <v>28.49</v>
      </c>
      <c r="I137">
        <v>0</v>
      </c>
      <c r="J137">
        <v>18.510000000000002</v>
      </c>
      <c r="K137">
        <v>4.9624664879356573E-2</v>
      </c>
    </row>
    <row r="138" spans="1:11" x14ac:dyDescent="0.25">
      <c r="A138">
        <v>1224664786</v>
      </c>
      <c r="B138" s="68">
        <v>42837</v>
      </c>
      <c r="C138" t="s">
        <v>1</v>
      </c>
      <c r="G138">
        <v>330</v>
      </c>
      <c r="H138">
        <v>9.2800000000000011</v>
      </c>
      <c r="I138">
        <v>0</v>
      </c>
      <c r="J138">
        <v>23.1</v>
      </c>
      <c r="K138">
        <v>7.0000000000000007E-2</v>
      </c>
    </row>
    <row r="139" spans="1:11" x14ac:dyDescent="0.25">
      <c r="A139">
        <v>1224664788</v>
      </c>
      <c r="B139" s="68">
        <v>42837</v>
      </c>
      <c r="C139" t="s">
        <v>3</v>
      </c>
      <c r="G139">
        <v>373</v>
      </c>
      <c r="H139">
        <v>28.49</v>
      </c>
      <c r="I139">
        <v>0</v>
      </c>
      <c r="J139">
        <v>18.510000000000002</v>
      </c>
      <c r="K139">
        <v>4.9624664879356573E-2</v>
      </c>
    </row>
    <row r="140" spans="1:11" x14ac:dyDescent="0.25">
      <c r="A140">
        <v>1224664789</v>
      </c>
      <c r="B140" s="68">
        <v>42837</v>
      </c>
      <c r="C140" t="s">
        <v>3</v>
      </c>
      <c r="G140">
        <v>373</v>
      </c>
      <c r="H140">
        <v>28.49</v>
      </c>
      <c r="I140">
        <v>0</v>
      </c>
      <c r="J140">
        <v>18.510000000000002</v>
      </c>
      <c r="K140">
        <v>4.9624664879356573E-2</v>
      </c>
    </row>
    <row r="141" spans="1:11" x14ac:dyDescent="0.25">
      <c r="A141">
        <v>1224664790</v>
      </c>
      <c r="B141" s="68">
        <v>42837</v>
      </c>
      <c r="C141" t="s">
        <v>3</v>
      </c>
      <c r="G141">
        <v>261</v>
      </c>
      <c r="H141">
        <v>28.49</v>
      </c>
      <c r="I141">
        <v>0</v>
      </c>
      <c r="J141">
        <v>13.51</v>
      </c>
      <c r="K141">
        <v>5.1762452107279693E-2</v>
      </c>
    </row>
    <row r="142" spans="1:11" x14ac:dyDescent="0.25">
      <c r="A142">
        <v>1224664791</v>
      </c>
      <c r="B142" s="68">
        <v>42837</v>
      </c>
      <c r="C142" t="s">
        <v>2</v>
      </c>
      <c r="G142">
        <v>1269</v>
      </c>
      <c r="H142">
        <v>429.06</v>
      </c>
      <c r="I142">
        <v>0</v>
      </c>
      <c r="J142">
        <v>50.78</v>
      </c>
      <c r="K142">
        <v>4.0015760441292354E-2</v>
      </c>
    </row>
    <row r="143" spans="1:11" x14ac:dyDescent="0.25">
      <c r="A143">
        <v>1224664793</v>
      </c>
      <c r="B143" s="68">
        <v>42837</v>
      </c>
      <c r="C143" t="s">
        <v>3</v>
      </c>
      <c r="G143">
        <v>261</v>
      </c>
      <c r="H143">
        <v>28.49</v>
      </c>
      <c r="I143">
        <v>0</v>
      </c>
      <c r="J143">
        <v>13.51</v>
      </c>
      <c r="K143">
        <v>5.1762452107279693E-2</v>
      </c>
    </row>
    <row r="144" spans="1:11" x14ac:dyDescent="0.25">
      <c r="A144">
        <v>1224664794</v>
      </c>
      <c r="B144" s="68">
        <v>42837</v>
      </c>
      <c r="C144" t="s">
        <v>4</v>
      </c>
      <c r="G144">
        <v>390</v>
      </c>
      <c r="H144">
        <v>154.07</v>
      </c>
      <c r="I144">
        <v>0</v>
      </c>
      <c r="J144">
        <v>27.3</v>
      </c>
      <c r="K144">
        <v>7.0000000000000007E-2</v>
      </c>
    </row>
    <row r="145" spans="1:11" x14ac:dyDescent="0.25">
      <c r="A145">
        <v>1224664795</v>
      </c>
      <c r="B145" s="68">
        <v>42837</v>
      </c>
      <c r="C145" t="s">
        <v>4</v>
      </c>
      <c r="G145">
        <v>390</v>
      </c>
      <c r="H145">
        <v>154.07</v>
      </c>
      <c r="I145">
        <v>0</v>
      </c>
      <c r="J145">
        <v>27.3</v>
      </c>
      <c r="K145">
        <v>7.0000000000000007E-2</v>
      </c>
    </row>
    <row r="146" spans="1:11" x14ac:dyDescent="0.25">
      <c r="A146">
        <v>1224664796</v>
      </c>
      <c r="B146" s="68">
        <v>42837</v>
      </c>
      <c r="C146" t="s">
        <v>2</v>
      </c>
      <c r="G146">
        <v>1412</v>
      </c>
      <c r="H146">
        <v>433.56</v>
      </c>
      <c r="I146">
        <v>0</v>
      </c>
      <c r="J146">
        <v>56.44</v>
      </c>
      <c r="K146">
        <v>3.9971671388101981E-2</v>
      </c>
    </row>
    <row r="147" spans="1:11" x14ac:dyDescent="0.25">
      <c r="A147">
        <v>1224664798</v>
      </c>
      <c r="B147" s="68">
        <v>42837</v>
      </c>
      <c r="C147" t="s">
        <v>3</v>
      </c>
      <c r="G147">
        <v>1977.0000000000002</v>
      </c>
      <c r="H147">
        <v>369.05</v>
      </c>
      <c r="I147">
        <v>0</v>
      </c>
      <c r="J147">
        <v>74.95</v>
      </c>
      <c r="K147">
        <v>3.7910976226605969E-2</v>
      </c>
    </row>
    <row r="148" spans="1:11" x14ac:dyDescent="0.25">
      <c r="A148">
        <v>1224664800</v>
      </c>
      <c r="B148" s="68">
        <v>42837</v>
      </c>
      <c r="C148" t="s">
        <v>3</v>
      </c>
      <c r="G148">
        <v>1977.0000000000002</v>
      </c>
      <c r="H148">
        <v>369.05</v>
      </c>
      <c r="I148">
        <v>0</v>
      </c>
      <c r="J148">
        <v>74.95</v>
      </c>
      <c r="K148">
        <v>3.7910976226605969E-2</v>
      </c>
    </row>
    <row r="149" spans="1:11" x14ac:dyDescent="0.25">
      <c r="A149">
        <v>1224664802</v>
      </c>
      <c r="B149" s="68">
        <v>42837</v>
      </c>
      <c r="C149" t="s">
        <v>3</v>
      </c>
      <c r="G149">
        <v>1977.0000000000002</v>
      </c>
      <c r="H149">
        <v>369.05</v>
      </c>
      <c r="I149">
        <v>0</v>
      </c>
      <c r="J149">
        <v>74.95</v>
      </c>
      <c r="K149">
        <v>3.7910976226605969E-2</v>
      </c>
    </row>
    <row r="150" spans="1:11" x14ac:dyDescent="0.25">
      <c r="A150">
        <v>1224664804</v>
      </c>
      <c r="B150" s="68">
        <v>42837</v>
      </c>
      <c r="C150" t="s">
        <v>3</v>
      </c>
      <c r="G150">
        <v>1977.0000000000002</v>
      </c>
      <c r="H150">
        <v>369.05</v>
      </c>
      <c r="I150">
        <v>0</v>
      </c>
      <c r="J150">
        <v>74.95</v>
      </c>
      <c r="K150">
        <v>3.7910976226605969E-2</v>
      </c>
    </row>
    <row r="151" spans="1:11" x14ac:dyDescent="0.25">
      <c r="A151">
        <v>1224664806</v>
      </c>
      <c r="B151" s="68">
        <v>42837</v>
      </c>
      <c r="C151" t="s">
        <v>3</v>
      </c>
      <c r="G151">
        <v>1977.0000000000002</v>
      </c>
      <c r="H151">
        <v>369.05</v>
      </c>
      <c r="I151">
        <v>0</v>
      </c>
      <c r="J151">
        <v>74.95</v>
      </c>
      <c r="K151">
        <v>3.7910976226605969E-2</v>
      </c>
    </row>
    <row r="152" spans="1:11" x14ac:dyDescent="0.25">
      <c r="A152">
        <v>1224664808</v>
      </c>
      <c r="B152" s="68">
        <v>42837</v>
      </c>
      <c r="C152" t="s">
        <v>3</v>
      </c>
      <c r="G152">
        <v>261</v>
      </c>
      <c r="H152">
        <v>28.49</v>
      </c>
      <c r="I152">
        <v>0</v>
      </c>
      <c r="J152">
        <v>13.51</v>
      </c>
      <c r="K152">
        <v>5.1762452107279693E-2</v>
      </c>
    </row>
    <row r="153" spans="1:11" x14ac:dyDescent="0.25">
      <c r="A153">
        <v>1224664809</v>
      </c>
      <c r="B153" s="68">
        <v>42837</v>
      </c>
      <c r="C153" t="s">
        <v>3</v>
      </c>
      <c r="G153">
        <v>1977.0000000000002</v>
      </c>
      <c r="H153">
        <v>360.76</v>
      </c>
      <c r="I153">
        <v>0</v>
      </c>
      <c r="J153">
        <v>74.95</v>
      </c>
      <c r="K153">
        <v>3.7910976226605969E-2</v>
      </c>
    </row>
    <row r="154" spans="1:11" x14ac:dyDescent="0.25">
      <c r="A154">
        <v>1224664811</v>
      </c>
      <c r="B154" s="68">
        <v>42837</v>
      </c>
      <c r="C154" t="s">
        <v>3</v>
      </c>
      <c r="G154">
        <v>266</v>
      </c>
      <c r="H154">
        <v>32.99</v>
      </c>
      <c r="I154">
        <v>0</v>
      </c>
      <c r="J154">
        <v>13.01</v>
      </c>
      <c r="K154">
        <v>4.8909774436090223E-2</v>
      </c>
    </row>
    <row r="155" spans="1:11" x14ac:dyDescent="0.25">
      <c r="A155">
        <v>1224664812</v>
      </c>
      <c r="B155" s="68">
        <v>42837</v>
      </c>
      <c r="C155" t="s">
        <v>3</v>
      </c>
      <c r="G155">
        <v>345</v>
      </c>
      <c r="H155">
        <v>32.99</v>
      </c>
      <c r="I155">
        <v>0</v>
      </c>
      <c r="J155">
        <v>17.010000000000002</v>
      </c>
      <c r="K155">
        <v>4.9304347826086961E-2</v>
      </c>
    </row>
    <row r="156" spans="1:11" x14ac:dyDescent="0.25">
      <c r="A156">
        <v>1224664824</v>
      </c>
      <c r="B156" s="68">
        <v>42838</v>
      </c>
      <c r="C156" t="s">
        <v>4</v>
      </c>
      <c r="G156">
        <v>430</v>
      </c>
      <c r="H156">
        <v>66</v>
      </c>
      <c r="I156">
        <v>0</v>
      </c>
      <c r="J156">
        <v>30.1</v>
      </c>
      <c r="K156">
        <v>7.0000000000000007E-2</v>
      </c>
    </row>
    <row r="157" spans="1:11" x14ac:dyDescent="0.25">
      <c r="A157">
        <v>1224664825</v>
      </c>
      <c r="B157" s="68">
        <v>42838</v>
      </c>
      <c r="C157" t="s">
        <v>4</v>
      </c>
      <c r="G157">
        <v>464.99999999999994</v>
      </c>
      <c r="H157">
        <v>153.34</v>
      </c>
      <c r="I157">
        <v>0</v>
      </c>
      <c r="J157">
        <v>32.549999999999997</v>
      </c>
      <c r="K157">
        <v>7.0000000000000007E-2</v>
      </c>
    </row>
    <row r="158" spans="1:11" x14ac:dyDescent="0.25">
      <c r="A158">
        <v>1224664826</v>
      </c>
      <c r="B158" s="68">
        <v>42838</v>
      </c>
      <c r="C158" t="s">
        <v>3</v>
      </c>
      <c r="G158">
        <v>109</v>
      </c>
      <c r="H158">
        <v>10.1</v>
      </c>
      <c r="I158">
        <v>0</v>
      </c>
      <c r="J158">
        <v>10.9</v>
      </c>
      <c r="K158">
        <v>0.1</v>
      </c>
    </row>
    <row r="159" spans="1:11" x14ac:dyDescent="0.25">
      <c r="A159">
        <v>1224664827</v>
      </c>
      <c r="B159" s="68">
        <v>42838</v>
      </c>
      <c r="C159" t="s">
        <v>3</v>
      </c>
      <c r="G159">
        <v>0</v>
      </c>
      <c r="H159">
        <v>0</v>
      </c>
      <c r="I159">
        <v>0</v>
      </c>
      <c r="J159">
        <v>13.51</v>
      </c>
      <c r="K159">
        <v>0</v>
      </c>
    </row>
    <row r="160" spans="1:11" x14ac:dyDescent="0.25">
      <c r="A160">
        <v>1224664828</v>
      </c>
      <c r="B160" s="68">
        <v>42838</v>
      </c>
      <c r="C160" t="s">
        <v>4</v>
      </c>
      <c r="G160">
        <v>473.99999999999994</v>
      </c>
      <c r="H160">
        <v>75.63</v>
      </c>
      <c r="I160">
        <v>0</v>
      </c>
      <c r="J160">
        <v>33.18</v>
      </c>
      <c r="K160">
        <v>7.0000000000000007E-2</v>
      </c>
    </row>
    <row r="161" spans="1:11" x14ac:dyDescent="0.25">
      <c r="A161">
        <v>1224664829</v>
      </c>
      <c r="B161" s="68">
        <v>42838</v>
      </c>
      <c r="C161" t="s">
        <v>3</v>
      </c>
      <c r="G161">
        <v>261</v>
      </c>
      <c r="H161">
        <v>28.49</v>
      </c>
      <c r="I161">
        <v>0</v>
      </c>
      <c r="J161">
        <v>13.51</v>
      </c>
      <c r="K161">
        <v>5.1762452107279693E-2</v>
      </c>
    </row>
    <row r="162" spans="1:11" x14ac:dyDescent="0.25">
      <c r="A162">
        <v>1224664830</v>
      </c>
      <c r="B162" s="68">
        <v>42838</v>
      </c>
      <c r="C162" t="s">
        <v>3</v>
      </c>
      <c r="G162">
        <v>261</v>
      </c>
      <c r="H162">
        <v>28.49</v>
      </c>
      <c r="I162">
        <v>0</v>
      </c>
      <c r="J162">
        <v>13.51</v>
      </c>
      <c r="K162">
        <v>5.1762452107279693E-2</v>
      </c>
    </row>
    <row r="163" spans="1:11" x14ac:dyDescent="0.25">
      <c r="A163">
        <v>1224664831</v>
      </c>
      <c r="B163" s="68">
        <v>42838</v>
      </c>
      <c r="C163" t="s">
        <v>3</v>
      </c>
      <c r="G163">
        <v>261</v>
      </c>
      <c r="H163">
        <v>28.49</v>
      </c>
      <c r="I163">
        <v>0</v>
      </c>
      <c r="J163">
        <v>13.51</v>
      </c>
      <c r="K163">
        <v>5.1762452107279693E-2</v>
      </c>
    </row>
    <row r="164" spans="1:11" x14ac:dyDescent="0.25">
      <c r="A164">
        <v>1224664832</v>
      </c>
      <c r="B164" s="68">
        <v>42838</v>
      </c>
      <c r="C164" t="s">
        <v>4</v>
      </c>
      <c r="G164">
        <v>374.99999999999994</v>
      </c>
      <c r="H164">
        <v>148.97999999999999</v>
      </c>
      <c r="I164">
        <v>0</v>
      </c>
      <c r="J164">
        <v>26.25</v>
      </c>
      <c r="K164">
        <v>7.0000000000000007E-2</v>
      </c>
    </row>
    <row r="165" spans="1:11" x14ac:dyDescent="0.25">
      <c r="A165">
        <v>1224664833</v>
      </c>
      <c r="B165" s="68">
        <v>42838</v>
      </c>
      <c r="C165" t="s">
        <v>3</v>
      </c>
      <c r="G165">
        <v>0</v>
      </c>
      <c r="H165">
        <v>0</v>
      </c>
      <c r="I165">
        <v>0</v>
      </c>
      <c r="J165">
        <v>18.510000000000002</v>
      </c>
      <c r="K165">
        <v>0</v>
      </c>
    </row>
    <row r="166" spans="1:11" x14ac:dyDescent="0.25">
      <c r="A166">
        <v>1224664834</v>
      </c>
      <c r="B166" s="68">
        <v>42838</v>
      </c>
      <c r="C166" t="s">
        <v>3</v>
      </c>
      <c r="G166">
        <v>373</v>
      </c>
      <c r="H166">
        <v>28.49</v>
      </c>
      <c r="I166">
        <v>0</v>
      </c>
      <c r="J166">
        <v>18.510000000000002</v>
      </c>
      <c r="K166">
        <v>4.9624664879356573E-2</v>
      </c>
    </row>
    <row r="167" spans="1:11" x14ac:dyDescent="0.25">
      <c r="A167">
        <v>1224665731</v>
      </c>
      <c r="B167" s="68">
        <v>42838</v>
      </c>
      <c r="C167" t="s">
        <v>3</v>
      </c>
      <c r="G167">
        <v>202</v>
      </c>
      <c r="H167">
        <v>32.99</v>
      </c>
      <c r="I167">
        <v>0</v>
      </c>
      <c r="J167">
        <v>10.01</v>
      </c>
      <c r="K167">
        <v>4.9554455445544557E-2</v>
      </c>
    </row>
    <row r="168" spans="1:11" x14ac:dyDescent="0.25">
      <c r="A168">
        <v>1224665732</v>
      </c>
      <c r="B168" s="68">
        <v>42838</v>
      </c>
      <c r="C168" t="s">
        <v>3</v>
      </c>
      <c r="G168">
        <v>202</v>
      </c>
      <c r="H168">
        <v>32.99</v>
      </c>
      <c r="I168">
        <v>0</v>
      </c>
      <c r="J168">
        <v>10.01</v>
      </c>
      <c r="K168">
        <v>4.9554455445544557E-2</v>
      </c>
    </row>
    <row r="169" spans="1:11" x14ac:dyDescent="0.25">
      <c r="A169">
        <v>1224665733</v>
      </c>
      <c r="B169" s="68">
        <v>42838</v>
      </c>
      <c r="C169" t="s">
        <v>3</v>
      </c>
      <c r="G169">
        <v>202</v>
      </c>
      <c r="H169">
        <v>32.99</v>
      </c>
      <c r="I169">
        <v>0</v>
      </c>
      <c r="J169">
        <v>10.01</v>
      </c>
      <c r="K169">
        <v>4.9554455445544557E-2</v>
      </c>
    </row>
    <row r="170" spans="1:11" x14ac:dyDescent="0.25">
      <c r="A170">
        <v>1224665734</v>
      </c>
      <c r="B170" s="68">
        <v>42838</v>
      </c>
      <c r="C170" t="s">
        <v>3</v>
      </c>
      <c r="G170">
        <v>202</v>
      </c>
      <c r="H170">
        <v>32.99</v>
      </c>
      <c r="I170">
        <v>0</v>
      </c>
      <c r="J170">
        <v>10.01</v>
      </c>
      <c r="K170">
        <v>4.9554455445544557E-2</v>
      </c>
    </row>
    <row r="171" spans="1:11" x14ac:dyDescent="0.25">
      <c r="A171">
        <v>1224665735</v>
      </c>
      <c r="B171" s="68">
        <v>42838</v>
      </c>
      <c r="C171" t="s">
        <v>3</v>
      </c>
      <c r="G171">
        <v>202</v>
      </c>
      <c r="H171">
        <v>32.99</v>
      </c>
      <c r="I171">
        <v>0</v>
      </c>
      <c r="J171">
        <v>10.01</v>
      </c>
      <c r="K171">
        <v>4.9554455445544557E-2</v>
      </c>
    </row>
    <row r="172" spans="1:11" x14ac:dyDescent="0.25">
      <c r="A172">
        <v>1224665736</v>
      </c>
      <c r="B172" s="68">
        <v>42838</v>
      </c>
      <c r="C172" t="s">
        <v>3</v>
      </c>
      <c r="G172">
        <v>202</v>
      </c>
      <c r="H172">
        <v>32.99</v>
      </c>
      <c r="I172">
        <v>0</v>
      </c>
      <c r="J172">
        <v>10.01</v>
      </c>
      <c r="K172">
        <v>4.9554455445544557E-2</v>
      </c>
    </row>
    <row r="173" spans="1:11" x14ac:dyDescent="0.25">
      <c r="A173">
        <v>1224665737</v>
      </c>
      <c r="B173" s="68">
        <v>42838</v>
      </c>
      <c r="C173" t="s">
        <v>3</v>
      </c>
      <c r="G173">
        <v>202</v>
      </c>
      <c r="H173">
        <v>32.99</v>
      </c>
      <c r="I173">
        <v>0</v>
      </c>
      <c r="J173">
        <v>10.01</v>
      </c>
      <c r="K173">
        <v>4.9554455445544557E-2</v>
      </c>
    </row>
    <row r="174" spans="1:11" x14ac:dyDescent="0.25">
      <c r="A174">
        <v>1224665738</v>
      </c>
      <c r="B174" s="68">
        <v>42838</v>
      </c>
      <c r="C174" t="s">
        <v>3</v>
      </c>
      <c r="G174">
        <v>202</v>
      </c>
      <c r="H174">
        <v>32.99</v>
      </c>
      <c r="I174">
        <v>0</v>
      </c>
      <c r="J174">
        <v>10.01</v>
      </c>
      <c r="K174">
        <v>4.9554455445544557E-2</v>
      </c>
    </row>
    <row r="175" spans="1:11" x14ac:dyDescent="0.25">
      <c r="A175">
        <v>1224665739</v>
      </c>
      <c r="B175" s="68">
        <v>42838</v>
      </c>
      <c r="C175" t="s">
        <v>3</v>
      </c>
      <c r="G175">
        <v>202</v>
      </c>
      <c r="H175">
        <v>32.99</v>
      </c>
      <c r="I175">
        <v>0</v>
      </c>
      <c r="J175">
        <v>10.01</v>
      </c>
      <c r="K175">
        <v>4.9554455445544557E-2</v>
      </c>
    </row>
    <row r="176" spans="1:11" x14ac:dyDescent="0.25">
      <c r="A176">
        <v>1224665740</v>
      </c>
      <c r="B176" s="68">
        <v>42838</v>
      </c>
      <c r="C176" t="s">
        <v>3</v>
      </c>
      <c r="G176">
        <v>202</v>
      </c>
      <c r="H176">
        <v>32.99</v>
      </c>
      <c r="I176">
        <v>0</v>
      </c>
      <c r="J176">
        <v>10.01</v>
      </c>
      <c r="K176">
        <v>4.9554455445544557E-2</v>
      </c>
    </row>
    <row r="177" spans="1:11" x14ac:dyDescent="0.25">
      <c r="A177">
        <v>1224665741</v>
      </c>
      <c r="B177" s="68">
        <v>42838</v>
      </c>
      <c r="C177" t="s">
        <v>3</v>
      </c>
      <c r="G177">
        <v>202</v>
      </c>
      <c r="H177">
        <v>32.99</v>
      </c>
      <c r="I177">
        <v>0</v>
      </c>
      <c r="J177">
        <v>10.01</v>
      </c>
      <c r="K177">
        <v>4.9554455445544557E-2</v>
      </c>
    </row>
    <row r="178" spans="1:11" x14ac:dyDescent="0.25">
      <c r="A178">
        <v>1224665742</v>
      </c>
      <c r="B178" s="68">
        <v>42838</v>
      </c>
      <c r="C178" t="s">
        <v>3</v>
      </c>
      <c r="G178">
        <v>202</v>
      </c>
      <c r="H178">
        <v>32.99</v>
      </c>
      <c r="I178">
        <v>0</v>
      </c>
      <c r="J178">
        <v>10.01</v>
      </c>
      <c r="K178">
        <v>4.9554455445544557E-2</v>
      </c>
    </row>
    <row r="179" spans="1:11" x14ac:dyDescent="0.25">
      <c r="A179">
        <v>1224665743</v>
      </c>
      <c r="B179" s="68">
        <v>42838</v>
      </c>
      <c r="C179" t="s">
        <v>4</v>
      </c>
      <c r="G179">
        <v>464.99999999999994</v>
      </c>
      <c r="H179">
        <v>153.34</v>
      </c>
      <c r="I179">
        <v>0</v>
      </c>
      <c r="J179">
        <v>32.549999999999997</v>
      </c>
      <c r="K179">
        <v>7.0000000000000007E-2</v>
      </c>
    </row>
    <row r="180" spans="1:11" x14ac:dyDescent="0.25">
      <c r="A180">
        <v>1224665744</v>
      </c>
      <c r="B180" s="68">
        <v>42838</v>
      </c>
      <c r="C180" t="s">
        <v>4</v>
      </c>
      <c r="G180">
        <v>430</v>
      </c>
      <c r="H180">
        <v>153.34</v>
      </c>
      <c r="I180">
        <v>0</v>
      </c>
      <c r="J180">
        <v>30.1</v>
      </c>
      <c r="K180">
        <v>7.0000000000000007E-2</v>
      </c>
    </row>
    <row r="181" spans="1:11" x14ac:dyDescent="0.25">
      <c r="A181">
        <v>1224665745</v>
      </c>
      <c r="B181" s="68">
        <v>42842</v>
      </c>
      <c r="C181" t="s">
        <v>3</v>
      </c>
      <c r="G181">
        <v>550</v>
      </c>
      <c r="H181">
        <v>122.85</v>
      </c>
      <c r="I181">
        <v>0</v>
      </c>
      <c r="J181">
        <v>25.15</v>
      </c>
      <c r="K181">
        <v>4.5727272727272728E-2</v>
      </c>
    </row>
    <row r="182" spans="1:11" x14ac:dyDescent="0.25">
      <c r="A182">
        <v>1224665748</v>
      </c>
      <c r="B182" s="68">
        <v>42842</v>
      </c>
      <c r="C182" t="s">
        <v>3</v>
      </c>
      <c r="G182">
        <v>261</v>
      </c>
      <c r="H182">
        <v>28.49</v>
      </c>
      <c r="I182">
        <v>0</v>
      </c>
      <c r="J182">
        <v>10</v>
      </c>
      <c r="K182">
        <v>3.8314176245210725E-2</v>
      </c>
    </row>
    <row r="183" spans="1:11" x14ac:dyDescent="0.25">
      <c r="A183">
        <v>1224665749</v>
      </c>
      <c r="B183" s="68">
        <v>42842</v>
      </c>
      <c r="C183" t="s">
        <v>2</v>
      </c>
      <c r="G183">
        <v>1412</v>
      </c>
      <c r="H183">
        <v>434.44</v>
      </c>
      <c r="I183">
        <v>0</v>
      </c>
      <c r="J183">
        <v>53.56</v>
      </c>
      <c r="K183">
        <v>3.7932011331444762E-2</v>
      </c>
    </row>
    <row r="184" spans="1:11" x14ac:dyDescent="0.25">
      <c r="A184">
        <v>1224665751</v>
      </c>
      <c r="B184" s="68">
        <v>42842</v>
      </c>
      <c r="C184" t="s">
        <v>3</v>
      </c>
      <c r="G184">
        <v>1375</v>
      </c>
      <c r="H184">
        <v>360.76</v>
      </c>
      <c r="I184">
        <v>0</v>
      </c>
      <c r="J184">
        <v>48.13</v>
      </c>
      <c r="K184">
        <v>3.5003636363636369E-2</v>
      </c>
    </row>
    <row r="185" spans="1:11" x14ac:dyDescent="0.25">
      <c r="A185">
        <v>1224665753</v>
      </c>
      <c r="B185" s="68">
        <v>42842</v>
      </c>
      <c r="C185" t="s">
        <v>1</v>
      </c>
      <c r="G185">
        <v>569.99999999999989</v>
      </c>
      <c r="H185">
        <v>108.25</v>
      </c>
      <c r="I185">
        <v>0</v>
      </c>
      <c r="J185">
        <v>39.9</v>
      </c>
      <c r="K185">
        <v>7.0000000000000007E-2</v>
      </c>
    </row>
    <row r="186" spans="1:11" x14ac:dyDescent="0.25">
      <c r="A186">
        <v>1224665754</v>
      </c>
      <c r="B186" s="68">
        <v>42842</v>
      </c>
      <c r="C186" t="s">
        <v>1</v>
      </c>
      <c r="G186">
        <v>569.99999999999989</v>
      </c>
      <c r="H186">
        <v>108.25</v>
      </c>
      <c r="I186">
        <v>0</v>
      </c>
      <c r="J186">
        <v>39.9</v>
      </c>
      <c r="K186">
        <v>7.0000000000000007E-2</v>
      </c>
    </row>
    <row r="187" spans="1:11" x14ac:dyDescent="0.25">
      <c r="A187">
        <v>1224665755</v>
      </c>
      <c r="B187" s="68">
        <v>42842</v>
      </c>
      <c r="C187" t="s">
        <v>1</v>
      </c>
      <c r="G187">
        <v>456</v>
      </c>
      <c r="H187">
        <v>108.25</v>
      </c>
      <c r="I187">
        <v>0</v>
      </c>
      <c r="J187">
        <v>31.92</v>
      </c>
      <c r="K187">
        <v>7.0000000000000007E-2</v>
      </c>
    </row>
    <row r="188" spans="1:11" x14ac:dyDescent="0.25">
      <c r="A188">
        <v>1224665756</v>
      </c>
      <c r="B188" s="68">
        <v>42842</v>
      </c>
      <c r="C188" t="s">
        <v>1</v>
      </c>
      <c r="G188">
        <v>456</v>
      </c>
      <c r="H188">
        <v>108.25</v>
      </c>
      <c r="I188">
        <v>0</v>
      </c>
      <c r="J188">
        <v>31.92</v>
      </c>
      <c r="K188">
        <v>7.0000000000000007E-2</v>
      </c>
    </row>
    <row r="189" spans="1:11" x14ac:dyDescent="0.25">
      <c r="A189">
        <v>1224665758</v>
      </c>
      <c r="B189" s="68">
        <v>42842</v>
      </c>
      <c r="C189" t="s">
        <v>3</v>
      </c>
      <c r="G189">
        <v>250.00000000000003</v>
      </c>
      <c r="H189">
        <v>61.6</v>
      </c>
      <c r="I189">
        <v>0</v>
      </c>
      <c r="J189">
        <v>12.5</v>
      </c>
      <c r="K189">
        <v>4.9999999999999996E-2</v>
      </c>
    </row>
    <row r="190" spans="1:11" x14ac:dyDescent="0.25">
      <c r="A190">
        <v>1224665759</v>
      </c>
      <c r="B190" s="68">
        <v>42842</v>
      </c>
      <c r="C190" t="s">
        <v>3</v>
      </c>
      <c r="G190">
        <v>280</v>
      </c>
      <c r="H190">
        <v>28.25</v>
      </c>
      <c r="I190">
        <v>0</v>
      </c>
      <c r="J190">
        <v>12.5</v>
      </c>
      <c r="K190">
        <v>4.4642857142857144E-2</v>
      </c>
    </row>
    <row r="191" spans="1:11" x14ac:dyDescent="0.25">
      <c r="A191">
        <v>1224665760</v>
      </c>
      <c r="B191" s="68">
        <v>42842</v>
      </c>
      <c r="C191" t="s">
        <v>3</v>
      </c>
      <c r="G191">
        <v>261</v>
      </c>
      <c r="H191">
        <v>28.49</v>
      </c>
      <c r="I191">
        <v>0</v>
      </c>
      <c r="J191">
        <v>10</v>
      </c>
      <c r="K191">
        <v>3.8314176245210725E-2</v>
      </c>
    </row>
    <row r="192" spans="1:11" x14ac:dyDescent="0.25">
      <c r="A192">
        <v>1224665761</v>
      </c>
      <c r="B192" s="68">
        <v>42842</v>
      </c>
      <c r="C192" t="s">
        <v>4</v>
      </c>
      <c r="G192">
        <v>1029</v>
      </c>
      <c r="H192">
        <v>166.33</v>
      </c>
      <c r="I192">
        <v>0</v>
      </c>
      <c r="J192">
        <v>72.03</v>
      </c>
      <c r="K192">
        <v>7.0000000000000007E-2</v>
      </c>
    </row>
    <row r="193" spans="1:11" x14ac:dyDescent="0.25">
      <c r="A193">
        <v>1224665762</v>
      </c>
      <c r="B193" s="68">
        <v>42842</v>
      </c>
      <c r="C193" t="s">
        <v>4</v>
      </c>
      <c r="G193">
        <v>1029</v>
      </c>
      <c r="H193">
        <v>166.33</v>
      </c>
      <c r="I193">
        <v>0</v>
      </c>
      <c r="J193">
        <v>72.03</v>
      </c>
      <c r="K193">
        <v>7.0000000000000007E-2</v>
      </c>
    </row>
    <row r="194" spans="1:11" x14ac:dyDescent="0.25">
      <c r="A194">
        <v>1224665763</v>
      </c>
      <c r="B194" s="68">
        <v>42842</v>
      </c>
      <c r="C194" t="s">
        <v>4</v>
      </c>
      <c r="G194">
        <v>1029</v>
      </c>
      <c r="H194">
        <v>166.33</v>
      </c>
      <c r="I194">
        <v>0</v>
      </c>
      <c r="J194">
        <v>72.03</v>
      </c>
      <c r="K194">
        <v>7.0000000000000007E-2</v>
      </c>
    </row>
    <row r="195" spans="1:11" x14ac:dyDescent="0.25">
      <c r="A195">
        <v>1224665764</v>
      </c>
      <c r="B195" s="68">
        <v>42842</v>
      </c>
      <c r="C195" t="s">
        <v>4</v>
      </c>
      <c r="G195">
        <v>1029</v>
      </c>
      <c r="H195">
        <v>166.33</v>
      </c>
      <c r="I195">
        <v>0</v>
      </c>
      <c r="J195">
        <v>72.03</v>
      </c>
      <c r="K195">
        <v>7.0000000000000007E-2</v>
      </c>
    </row>
    <row r="196" spans="1:11" x14ac:dyDescent="0.25">
      <c r="A196">
        <v>1224665766</v>
      </c>
      <c r="B196" s="68">
        <v>42842</v>
      </c>
      <c r="C196" t="s">
        <v>4</v>
      </c>
      <c r="G196">
        <v>1029</v>
      </c>
      <c r="H196">
        <v>166.33</v>
      </c>
      <c r="I196">
        <v>0</v>
      </c>
      <c r="J196">
        <v>72.03</v>
      </c>
      <c r="K196">
        <v>7.0000000000000007E-2</v>
      </c>
    </row>
    <row r="197" spans="1:11" x14ac:dyDescent="0.25">
      <c r="A197">
        <v>1224665767</v>
      </c>
      <c r="B197" s="68">
        <v>42842</v>
      </c>
      <c r="C197" t="s">
        <v>3</v>
      </c>
      <c r="G197">
        <v>5101</v>
      </c>
      <c r="H197">
        <v>187.96</v>
      </c>
      <c r="I197">
        <v>0</v>
      </c>
      <c r="J197">
        <v>200.04</v>
      </c>
      <c r="K197">
        <v>3.9215840031366397E-2</v>
      </c>
    </row>
    <row r="198" spans="1:11" x14ac:dyDescent="0.25">
      <c r="A198">
        <v>1224665768</v>
      </c>
      <c r="B198" s="68">
        <v>42842</v>
      </c>
      <c r="C198" t="s">
        <v>3</v>
      </c>
      <c r="G198">
        <v>2235</v>
      </c>
      <c r="H198">
        <v>53.49</v>
      </c>
      <c r="I198">
        <v>0</v>
      </c>
      <c r="J198">
        <v>90.51</v>
      </c>
      <c r="K198">
        <v>4.0496644295302017E-2</v>
      </c>
    </row>
    <row r="199" spans="1:11" x14ac:dyDescent="0.25">
      <c r="A199">
        <v>1224665769</v>
      </c>
      <c r="B199" s="68">
        <v>42842</v>
      </c>
      <c r="C199" t="s">
        <v>3</v>
      </c>
      <c r="G199">
        <v>250.00000000000003</v>
      </c>
      <c r="H199">
        <v>54.6</v>
      </c>
      <c r="I199">
        <v>0</v>
      </c>
      <c r="J199">
        <v>12.5</v>
      </c>
      <c r="K199">
        <v>4.9999999999999996E-2</v>
      </c>
    </row>
    <row r="200" spans="1:11" x14ac:dyDescent="0.25">
      <c r="A200">
        <v>1224665770</v>
      </c>
      <c r="B200" s="68">
        <v>42842</v>
      </c>
      <c r="C200" t="s">
        <v>3</v>
      </c>
      <c r="G200">
        <v>250.00000000000003</v>
      </c>
      <c r="H200">
        <v>54.6</v>
      </c>
      <c r="I200">
        <v>0</v>
      </c>
      <c r="J200">
        <v>12.5</v>
      </c>
      <c r="K200">
        <v>4.9999999999999996E-2</v>
      </c>
    </row>
    <row r="201" spans="1:11" x14ac:dyDescent="0.25">
      <c r="A201">
        <v>1224665771</v>
      </c>
      <c r="B201" s="68">
        <v>42842</v>
      </c>
      <c r="C201" t="s">
        <v>3</v>
      </c>
      <c r="G201">
        <v>280</v>
      </c>
      <c r="H201">
        <v>28.25</v>
      </c>
      <c r="I201">
        <v>0</v>
      </c>
      <c r="J201">
        <v>12.5</v>
      </c>
      <c r="K201">
        <v>4.4642857142857144E-2</v>
      </c>
    </row>
    <row r="202" spans="1:11" x14ac:dyDescent="0.25">
      <c r="A202">
        <v>1224665772</v>
      </c>
      <c r="B202" s="68">
        <v>42842</v>
      </c>
      <c r="C202" t="s">
        <v>3</v>
      </c>
      <c r="G202">
        <v>280</v>
      </c>
      <c r="H202">
        <v>28.25</v>
      </c>
      <c r="I202">
        <v>0</v>
      </c>
      <c r="J202">
        <v>12.5</v>
      </c>
      <c r="K202">
        <v>4.4642857142857144E-2</v>
      </c>
    </row>
    <row r="203" spans="1:11" x14ac:dyDescent="0.25">
      <c r="A203">
        <v>1224665773</v>
      </c>
      <c r="B203" s="68">
        <v>42843</v>
      </c>
      <c r="C203" t="s">
        <v>3</v>
      </c>
      <c r="G203">
        <v>261</v>
      </c>
      <c r="H203">
        <v>28.49</v>
      </c>
      <c r="I203">
        <v>0</v>
      </c>
      <c r="J203">
        <v>13.51</v>
      </c>
      <c r="K203">
        <v>5.1762452107279693E-2</v>
      </c>
    </row>
    <row r="204" spans="1:11" x14ac:dyDescent="0.25">
      <c r="A204">
        <v>1224665774</v>
      </c>
      <c r="B204" s="68">
        <v>42843</v>
      </c>
      <c r="C204" t="s">
        <v>3</v>
      </c>
      <c r="G204">
        <v>261</v>
      </c>
      <c r="H204">
        <v>28.49</v>
      </c>
      <c r="I204">
        <v>0</v>
      </c>
      <c r="J204">
        <v>13.51</v>
      </c>
      <c r="K204">
        <v>5.1762452107279693E-2</v>
      </c>
    </row>
    <row r="205" spans="1:11" x14ac:dyDescent="0.25">
      <c r="A205">
        <v>1224665775</v>
      </c>
      <c r="B205" s="68">
        <v>42843</v>
      </c>
      <c r="C205" t="s">
        <v>3</v>
      </c>
      <c r="G205">
        <v>261</v>
      </c>
      <c r="H205">
        <v>28.49</v>
      </c>
      <c r="I205">
        <v>0</v>
      </c>
      <c r="J205">
        <v>13.51</v>
      </c>
      <c r="K205">
        <v>5.1762452107279693E-2</v>
      </c>
    </row>
    <row r="206" spans="1:11" x14ac:dyDescent="0.25">
      <c r="A206">
        <v>1224665776</v>
      </c>
      <c r="B206" s="68">
        <v>42843</v>
      </c>
      <c r="C206" t="s">
        <v>3</v>
      </c>
      <c r="G206">
        <v>261</v>
      </c>
      <c r="H206">
        <v>28.49</v>
      </c>
      <c r="I206">
        <v>0</v>
      </c>
      <c r="J206">
        <v>13.51</v>
      </c>
      <c r="K206">
        <v>5.1762452107279693E-2</v>
      </c>
    </row>
    <row r="207" spans="1:11" x14ac:dyDescent="0.25">
      <c r="A207">
        <v>2449329167</v>
      </c>
      <c r="B207" s="68">
        <v>42843</v>
      </c>
      <c r="C207" t="s">
        <v>4</v>
      </c>
      <c r="G207">
        <v>1649.9999999999998</v>
      </c>
      <c r="H207">
        <v>42.580000000000013</v>
      </c>
      <c r="I207">
        <v>0</v>
      </c>
      <c r="J207">
        <v>115.5</v>
      </c>
      <c r="K207">
        <v>7.0000000000000007E-2</v>
      </c>
    </row>
    <row r="208" spans="1:11" x14ac:dyDescent="0.25">
      <c r="A208">
        <v>1224665782</v>
      </c>
      <c r="B208" s="68">
        <v>42843</v>
      </c>
      <c r="C208" t="s">
        <v>4</v>
      </c>
      <c r="G208">
        <v>430</v>
      </c>
      <c r="H208">
        <v>154.21</v>
      </c>
      <c r="I208">
        <v>0</v>
      </c>
      <c r="J208">
        <v>30.1</v>
      </c>
      <c r="K208">
        <v>7.0000000000000007E-2</v>
      </c>
    </row>
    <row r="209" spans="1:11" x14ac:dyDescent="0.25">
      <c r="A209">
        <v>1224665783</v>
      </c>
      <c r="B209" s="68">
        <v>42843</v>
      </c>
      <c r="C209" t="s">
        <v>1</v>
      </c>
      <c r="G209">
        <v>309.99999999999994</v>
      </c>
      <c r="H209">
        <v>94.6</v>
      </c>
      <c r="I209">
        <v>0</v>
      </c>
      <c r="J209">
        <v>21.7</v>
      </c>
      <c r="K209">
        <v>7.0000000000000007E-2</v>
      </c>
    </row>
    <row r="210" spans="1:11" x14ac:dyDescent="0.25">
      <c r="A210">
        <v>1224665784</v>
      </c>
      <c r="B210" s="68">
        <v>42843</v>
      </c>
      <c r="C210" t="s">
        <v>3</v>
      </c>
      <c r="G210">
        <v>290</v>
      </c>
      <c r="H210">
        <v>28.49</v>
      </c>
      <c r="I210">
        <v>0</v>
      </c>
      <c r="J210">
        <v>14.51</v>
      </c>
      <c r="K210">
        <v>5.0034482758620692E-2</v>
      </c>
    </row>
    <row r="211" spans="1:11" x14ac:dyDescent="0.25">
      <c r="A211">
        <v>1224665785</v>
      </c>
      <c r="B211" s="68">
        <v>42843</v>
      </c>
      <c r="C211" t="s">
        <v>3</v>
      </c>
      <c r="G211">
        <v>164</v>
      </c>
      <c r="H211">
        <v>28.49</v>
      </c>
      <c r="I211">
        <v>0</v>
      </c>
      <c r="J211">
        <v>6.51</v>
      </c>
      <c r="K211">
        <v>3.9695121951219513E-2</v>
      </c>
    </row>
    <row r="212" spans="1:11" x14ac:dyDescent="0.25">
      <c r="A212">
        <v>1224665786</v>
      </c>
      <c r="B212" s="68">
        <v>42843</v>
      </c>
      <c r="C212" t="s">
        <v>2</v>
      </c>
      <c r="G212">
        <v>936</v>
      </c>
      <c r="H212">
        <v>89.51</v>
      </c>
      <c r="I212">
        <v>0</v>
      </c>
      <c r="J212">
        <v>37.49</v>
      </c>
      <c r="K212">
        <v>4.0053418803418804E-2</v>
      </c>
    </row>
    <row r="213" spans="1:11" x14ac:dyDescent="0.25">
      <c r="A213">
        <v>1224665787</v>
      </c>
      <c r="B213" s="68">
        <v>42843</v>
      </c>
      <c r="C213" t="s">
        <v>4</v>
      </c>
      <c r="G213">
        <v>473.99999999999994</v>
      </c>
      <c r="H213">
        <v>75.94</v>
      </c>
      <c r="I213">
        <v>0</v>
      </c>
      <c r="J213">
        <v>33.18</v>
      </c>
      <c r="K213">
        <v>7.0000000000000007E-2</v>
      </c>
    </row>
    <row r="214" spans="1:11" x14ac:dyDescent="0.25">
      <c r="A214">
        <v>1224665788</v>
      </c>
      <c r="B214" s="68">
        <v>42843</v>
      </c>
      <c r="C214" t="s">
        <v>3</v>
      </c>
      <c r="G214">
        <v>280</v>
      </c>
      <c r="H214">
        <v>28.23</v>
      </c>
      <c r="I214">
        <v>0</v>
      </c>
      <c r="J214">
        <v>13.77</v>
      </c>
      <c r="K214">
        <v>4.9178571428571426E-2</v>
      </c>
    </row>
    <row r="215" spans="1:11" x14ac:dyDescent="0.25">
      <c r="A215">
        <v>1224665789</v>
      </c>
      <c r="B215" s="68">
        <v>42843</v>
      </c>
      <c r="C215" t="s">
        <v>4</v>
      </c>
      <c r="G215">
        <v>975.99999999999977</v>
      </c>
      <c r="H215">
        <v>75.94</v>
      </c>
      <c r="I215">
        <v>0</v>
      </c>
      <c r="J215">
        <v>68.319999999999993</v>
      </c>
      <c r="K215">
        <v>7.0000000000000007E-2</v>
      </c>
    </row>
    <row r="216" spans="1:11" x14ac:dyDescent="0.25">
      <c r="A216">
        <v>1224665790</v>
      </c>
      <c r="B216" s="68">
        <v>42843</v>
      </c>
      <c r="C216" t="s">
        <v>4</v>
      </c>
      <c r="G216">
        <v>972</v>
      </c>
      <c r="H216">
        <v>48.91</v>
      </c>
      <c r="I216">
        <v>0</v>
      </c>
      <c r="J216">
        <v>68.040000000000006</v>
      </c>
      <c r="K216">
        <v>7.0000000000000007E-2</v>
      </c>
    </row>
    <row r="217" spans="1:11" x14ac:dyDescent="0.25">
      <c r="A217">
        <v>1224665791</v>
      </c>
      <c r="B217" s="68">
        <v>42843</v>
      </c>
      <c r="C217" t="s">
        <v>4</v>
      </c>
      <c r="G217">
        <v>972</v>
      </c>
      <c r="H217">
        <v>48.91</v>
      </c>
      <c r="I217">
        <v>0</v>
      </c>
      <c r="J217">
        <v>68.040000000000006</v>
      </c>
      <c r="K217">
        <v>7.0000000000000007E-2</v>
      </c>
    </row>
    <row r="218" spans="1:11" x14ac:dyDescent="0.25">
      <c r="A218">
        <v>1224665792</v>
      </c>
      <c r="B218" s="68">
        <v>42843</v>
      </c>
      <c r="C218" t="s">
        <v>4</v>
      </c>
      <c r="G218">
        <v>472.99999999999994</v>
      </c>
      <c r="H218">
        <v>48.91</v>
      </c>
      <c r="I218">
        <v>0</v>
      </c>
      <c r="J218">
        <v>33.11</v>
      </c>
      <c r="K218">
        <v>7.0000000000000007E-2</v>
      </c>
    </row>
    <row r="219" spans="1:11" x14ac:dyDescent="0.25">
      <c r="A219">
        <v>1224665793</v>
      </c>
      <c r="B219" s="68">
        <v>42843</v>
      </c>
      <c r="C219" t="s">
        <v>4</v>
      </c>
      <c r="G219">
        <v>472.99999999999994</v>
      </c>
      <c r="H219">
        <v>48.91</v>
      </c>
      <c r="I219">
        <v>0</v>
      </c>
      <c r="J219">
        <v>33.11</v>
      </c>
      <c r="K219">
        <v>7.0000000000000007E-2</v>
      </c>
    </row>
    <row r="220" spans="1:11" x14ac:dyDescent="0.25">
      <c r="A220">
        <v>2172316860</v>
      </c>
      <c r="B220" s="68">
        <v>42843</v>
      </c>
      <c r="C220" t="s">
        <v>1</v>
      </c>
      <c r="G220">
        <v>680</v>
      </c>
      <c r="H220">
        <v>108.20000000000005</v>
      </c>
      <c r="I220">
        <v>0</v>
      </c>
      <c r="J220">
        <v>47.6</v>
      </c>
      <c r="K220">
        <v>7.0000000000000007E-2</v>
      </c>
    </row>
    <row r="221" spans="1:11" x14ac:dyDescent="0.25">
      <c r="A221">
        <v>2172316861</v>
      </c>
      <c r="B221" s="68">
        <v>42843</v>
      </c>
      <c r="C221" t="s">
        <v>1</v>
      </c>
      <c r="G221">
        <v>680</v>
      </c>
      <c r="H221">
        <v>108.20000000000005</v>
      </c>
      <c r="I221">
        <v>0</v>
      </c>
      <c r="J221">
        <v>47.6</v>
      </c>
      <c r="K221">
        <v>7.0000000000000007E-2</v>
      </c>
    </row>
    <row r="222" spans="1:11" x14ac:dyDescent="0.25">
      <c r="A222">
        <v>2172316862</v>
      </c>
      <c r="B222" s="68">
        <v>42843</v>
      </c>
      <c r="C222" t="s">
        <v>1</v>
      </c>
      <c r="G222">
        <v>680</v>
      </c>
      <c r="H222">
        <v>108.20000000000005</v>
      </c>
      <c r="I222">
        <v>0</v>
      </c>
      <c r="J222">
        <v>47.6</v>
      </c>
      <c r="K222">
        <v>7.0000000000000007E-2</v>
      </c>
    </row>
    <row r="223" spans="1:11" x14ac:dyDescent="0.25">
      <c r="A223">
        <v>1224665796</v>
      </c>
      <c r="B223" s="68">
        <v>42844</v>
      </c>
      <c r="C223" t="s">
        <v>3</v>
      </c>
      <c r="G223">
        <v>122</v>
      </c>
      <c r="H223">
        <v>10.1</v>
      </c>
      <c r="I223">
        <v>0</v>
      </c>
      <c r="J223">
        <v>11.9</v>
      </c>
      <c r="K223">
        <v>9.7540983606557385E-2</v>
      </c>
    </row>
    <row r="224" spans="1:11" x14ac:dyDescent="0.25">
      <c r="A224">
        <v>1224665800</v>
      </c>
      <c r="B224" s="68">
        <v>42844</v>
      </c>
      <c r="C224" t="s">
        <v>3</v>
      </c>
      <c r="G224">
        <v>58</v>
      </c>
      <c r="H224">
        <v>0</v>
      </c>
      <c r="I224">
        <v>0</v>
      </c>
      <c r="J224">
        <v>10</v>
      </c>
      <c r="K224">
        <v>0.17241379310344829</v>
      </c>
    </row>
    <row r="225" spans="1:11" x14ac:dyDescent="0.25">
      <c r="A225">
        <v>1224665801</v>
      </c>
      <c r="B225" s="68">
        <v>42844</v>
      </c>
      <c r="C225" t="s">
        <v>3</v>
      </c>
      <c r="G225">
        <v>400</v>
      </c>
      <c r="H225">
        <v>61.6</v>
      </c>
      <c r="I225">
        <v>0</v>
      </c>
      <c r="J225">
        <v>14</v>
      </c>
      <c r="K225">
        <v>3.5000000000000003E-2</v>
      </c>
    </row>
    <row r="226" spans="1:11" x14ac:dyDescent="0.25">
      <c r="A226">
        <v>1224665767</v>
      </c>
      <c r="B226" s="68">
        <v>42844</v>
      </c>
      <c r="C226" t="s">
        <v>3</v>
      </c>
      <c r="G226">
        <v>-5101</v>
      </c>
      <c r="H226">
        <v>-187.96</v>
      </c>
      <c r="I226">
        <v>0</v>
      </c>
      <c r="J226">
        <v>0</v>
      </c>
      <c r="K226">
        <v>0</v>
      </c>
    </row>
    <row r="227" spans="1:11" x14ac:dyDescent="0.25">
      <c r="A227">
        <v>1224665768</v>
      </c>
      <c r="B227" s="68">
        <v>42844</v>
      </c>
      <c r="C227" t="s">
        <v>3</v>
      </c>
      <c r="G227">
        <v>-2235</v>
      </c>
      <c r="H227">
        <v>-53.49</v>
      </c>
      <c r="I227">
        <v>0</v>
      </c>
      <c r="J227">
        <v>0</v>
      </c>
      <c r="K227">
        <v>0</v>
      </c>
    </row>
    <row r="228" spans="1:11" x14ac:dyDescent="0.25">
      <c r="A228">
        <v>1224665803</v>
      </c>
      <c r="B228" s="68">
        <v>42844</v>
      </c>
      <c r="C228" t="s">
        <v>3</v>
      </c>
      <c r="G228">
        <v>899.99999999999989</v>
      </c>
      <c r="H228">
        <v>129.83000000000001</v>
      </c>
      <c r="I228">
        <v>0</v>
      </c>
      <c r="J228">
        <v>29.17</v>
      </c>
      <c r="K228">
        <v>3.241111111111112E-2</v>
      </c>
    </row>
    <row r="229" spans="1:11" x14ac:dyDescent="0.25">
      <c r="A229">
        <v>1224665804</v>
      </c>
      <c r="B229" s="68">
        <v>42844</v>
      </c>
      <c r="C229" t="s">
        <v>3</v>
      </c>
      <c r="G229">
        <v>164</v>
      </c>
      <c r="H229">
        <v>28.49</v>
      </c>
      <c r="I229">
        <v>0</v>
      </c>
      <c r="J229">
        <v>13.51</v>
      </c>
      <c r="K229">
        <v>8.2378048780487809E-2</v>
      </c>
    </row>
    <row r="230" spans="1:11" x14ac:dyDescent="0.25">
      <c r="A230">
        <v>1224665805</v>
      </c>
      <c r="B230" s="68">
        <v>42845</v>
      </c>
      <c r="C230" t="s">
        <v>3</v>
      </c>
      <c r="G230">
        <v>373</v>
      </c>
      <c r="H230">
        <v>28.49</v>
      </c>
      <c r="I230">
        <v>0</v>
      </c>
      <c r="J230">
        <v>18.510000000000002</v>
      </c>
      <c r="K230">
        <v>4.9624664879356573E-2</v>
      </c>
    </row>
    <row r="231" spans="1:11" x14ac:dyDescent="0.25">
      <c r="A231">
        <v>1224665806</v>
      </c>
      <c r="B231" s="68">
        <v>42845</v>
      </c>
      <c r="C231" t="s">
        <v>4</v>
      </c>
      <c r="G231">
        <v>430</v>
      </c>
      <c r="H231">
        <v>66</v>
      </c>
      <c r="I231">
        <v>0</v>
      </c>
      <c r="J231">
        <v>30.1</v>
      </c>
      <c r="K231">
        <v>7.0000000000000007E-2</v>
      </c>
    </row>
    <row r="232" spans="1:11" x14ac:dyDescent="0.25">
      <c r="A232">
        <v>1224665807</v>
      </c>
      <c r="B232" s="68">
        <v>42845</v>
      </c>
      <c r="C232" t="s">
        <v>4</v>
      </c>
      <c r="G232">
        <v>430</v>
      </c>
      <c r="H232">
        <v>66</v>
      </c>
      <c r="I232">
        <v>0</v>
      </c>
      <c r="J232">
        <v>30.1</v>
      </c>
      <c r="K232">
        <v>7.0000000000000007E-2</v>
      </c>
    </row>
    <row r="233" spans="1:11" x14ac:dyDescent="0.25">
      <c r="A233">
        <v>1224665808</v>
      </c>
      <c r="B233" s="68">
        <v>42845</v>
      </c>
      <c r="C233" t="s">
        <v>4</v>
      </c>
      <c r="G233">
        <v>430</v>
      </c>
      <c r="H233">
        <v>66</v>
      </c>
      <c r="I233">
        <v>0</v>
      </c>
      <c r="J233">
        <v>30.1</v>
      </c>
      <c r="K233">
        <v>7.0000000000000007E-2</v>
      </c>
    </row>
    <row r="234" spans="1:11" x14ac:dyDescent="0.25">
      <c r="A234">
        <v>1224665809</v>
      </c>
      <c r="B234" s="68">
        <v>42845</v>
      </c>
      <c r="C234" t="s">
        <v>3</v>
      </c>
      <c r="G234">
        <v>280</v>
      </c>
      <c r="H234">
        <v>28.19</v>
      </c>
      <c r="I234">
        <v>0</v>
      </c>
      <c r="J234">
        <v>15</v>
      </c>
      <c r="K234">
        <v>5.3571428571428568E-2</v>
      </c>
    </row>
    <row r="235" spans="1:11" x14ac:dyDescent="0.25">
      <c r="A235">
        <v>1224665810</v>
      </c>
      <c r="B235" s="68">
        <v>42845</v>
      </c>
      <c r="C235" t="s">
        <v>3</v>
      </c>
      <c r="G235">
        <v>212</v>
      </c>
      <c r="H235">
        <v>32.99</v>
      </c>
      <c r="I235">
        <v>0</v>
      </c>
      <c r="J235">
        <v>15.01</v>
      </c>
      <c r="K235">
        <v>7.0801886792452834E-2</v>
      </c>
    </row>
    <row r="236" spans="1:11" x14ac:dyDescent="0.25">
      <c r="A236">
        <v>1224665811</v>
      </c>
      <c r="B236" s="68">
        <v>42845</v>
      </c>
      <c r="C236" t="s">
        <v>3</v>
      </c>
      <c r="G236">
        <v>261</v>
      </c>
      <c r="H236">
        <v>28.49</v>
      </c>
      <c r="I236">
        <v>0</v>
      </c>
      <c r="J236">
        <v>13.51</v>
      </c>
      <c r="K236">
        <v>5.1762452107279693E-2</v>
      </c>
    </row>
    <row r="237" spans="1:11" x14ac:dyDescent="0.25">
      <c r="A237">
        <v>1224665812</v>
      </c>
      <c r="B237" s="68">
        <v>42845</v>
      </c>
      <c r="C237" t="s">
        <v>3</v>
      </c>
      <c r="G237">
        <v>261</v>
      </c>
      <c r="H237">
        <v>28.49</v>
      </c>
      <c r="I237">
        <v>0</v>
      </c>
      <c r="J237">
        <v>13.51</v>
      </c>
      <c r="K237">
        <v>5.1762452107279693E-2</v>
      </c>
    </row>
    <row r="238" spans="1:11" x14ac:dyDescent="0.25">
      <c r="A238">
        <v>1224665813</v>
      </c>
      <c r="B238" s="68">
        <v>42845</v>
      </c>
      <c r="C238" t="s">
        <v>3</v>
      </c>
      <c r="G238">
        <v>605</v>
      </c>
      <c r="H238">
        <v>129.79</v>
      </c>
      <c r="I238">
        <v>0</v>
      </c>
      <c r="J238">
        <v>25.21</v>
      </c>
      <c r="K238">
        <v>4.166942148760331E-2</v>
      </c>
    </row>
    <row r="239" spans="1:11" x14ac:dyDescent="0.25">
      <c r="A239">
        <v>1224665814</v>
      </c>
      <c r="B239" s="68">
        <v>42845</v>
      </c>
      <c r="C239" t="s">
        <v>3</v>
      </c>
      <c r="G239">
        <v>280</v>
      </c>
      <c r="H239">
        <v>28.19</v>
      </c>
      <c r="I239">
        <v>0</v>
      </c>
      <c r="J239">
        <v>15</v>
      </c>
      <c r="K239">
        <v>5.3571428571428568E-2</v>
      </c>
    </row>
    <row r="240" spans="1:11" x14ac:dyDescent="0.25">
      <c r="A240">
        <v>1224665815</v>
      </c>
      <c r="B240" s="68">
        <v>42845</v>
      </c>
      <c r="C240" t="s">
        <v>3</v>
      </c>
      <c r="G240">
        <v>261</v>
      </c>
      <c r="H240">
        <v>28.49</v>
      </c>
      <c r="I240">
        <v>0</v>
      </c>
      <c r="J240">
        <v>13.51</v>
      </c>
      <c r="K240">
        <v>5.1762452107279693E-2</v>
      </c>
    </row>
    <row r="241" spans="1:11" x14ac:dyDescent="0.25">
      <c r="A241">
        <v>1224665816</v>
      </c>
      <c r="B241" s="68">
        <v>42845</v>
      </c>
      <c r="C241" t="s">
        <v>3</v>
      </c>
      <c r="G241">
        <v>280</v>
      </c>
      <c r="H241">
        <v>28.19</v>
      </c>
      <c r="I241">
        <v>0</v>
      </c>
      <c r="J241">
        <v>0</v>
      </c>
      <c r="K241">
        <v>0</v>
      </c>
    </row>
    <row r="242" spans="1:11" x14ac:dyDescent="0.25">
      <c r="A242">
        <v>1224665817</v>
      </c>
      <c r="B242" s="68">
        <v>42845</v>
      </c>
      <c r="C242" t="s">
        <v>3</v>
      </c>
      <c r="G242">
        <v>280</v>
      </c>
      <c r="H242">
        <v>28.19</v>
      </c>
      <c r="I242">
        <v>0</v>
      </c>
      <c r="J242">
        <v>0</v>
      </c>
      <c r="K242">
        <v>0</v>
      </c>
    </row>
    <row r="243" spans="1:11" x14ac:dyDescent="0.25">
      <c r="B243" s="68">
        <v>42845</v>
      </c>
      <c r="C243" t="s">
        <v>1</v>
      </c>
      <c r="G243">
        <v>-489.99999999999989</v>
      </c>
      <c r="H243">
        <v>-28.15</v>
      </c>
      <c r="I243">
        <v>0</v>
      </c>
      <c r="J243">
        <v>-9.3000000000000007</v>
      </c>
      <c r="K243">
        <v>1.8979591836734696E-2</v>
      </c>
    </row>
    <row r="244" spans="1:11" x14ac:dyDescent="0.25">
      <c r="B244" s="68">
        <v>42845</v>
      </c>
      <c r="C244" t="s">
        <v>1</v>
      </c>
      <c r="G244">
        <v>-489.99999999999989</v>
      </c>
      <c r="H244">
        <v>-28.15</v>
      </c>
      <c r="I244">
        <v>0</v>
      </c>
      <c r="J244">
        <v>-9.3000000000000007</v>
      </c>
      <c r="K244">
        <v>1.8979591836734696E-2</v>
      </c>
    </row>
    <row r="245" spans="1:11" x14ac:dyDescent="0.25">
      <c r="B245" s="68">
        <v>42845</v>
      </c>
      <c r="C245" t="s">
        <v>1</v>
      </c>
      <c r="G245">
        <v>-489.99999999999989</v>
      </c>
      <c r="H245">
        <v>-28.15</v>
      </c>
      <c r="I245">
        <v>0</v>
      </c>
      <c r="J245">
        <v>-9.3000000000000007</v>
      </c>
      <c r="K245">
        <v>1.8979591836734696E-2</v>
      </c>
    </row>
    <row r="246" spans="1:11" x14ac:dyDescent="0.25">
      <c r="A246">
        <v>1224665818</v>
      </c>
      <c r="B246" s="68">
        <v>42845</v>
      </c>
      <c r="C246" t="s">
        <v>2</v>
      </c>
      <c r="G246">
        <v>734</v>
      </c>
      <c r="H246">
        <v>65.09</v>
      </c>
      <c r="I246">
        <v>0</v>
      </c>
      <c r="J246">
        <v>28.91</v>
      </c>
      <c r="K246">
        <v>3.9386920980926429E-2</v>
      </c>
    </row>
    <row r="247" spans="1:11" x14ac:dyDescent="0.25">
      <c r="A247">
        <v>1224665819</v>
      </c>
      <c r="B247" s="68">
        <v>42845</v>
      </c>
      <c r="C247" t="s">
        <v>2</v>
      </c>
      <c r="G247">
        <v>734</v>
      </c>
      <c r="H247">
        <v>65.09</v>
      </c>
      <c r="I247">
        <v>0</v>
      </c>
      <c r="J247">
        <v>28.91</v>
      </c>
      <c r="K247">
        <v>3.9386920980926429E-2</v>
      </c>
    </row>
    <row r="248" spans="1:11" x14ac:dyDescent="0.25">
      <c r="A248">
        <v>1224665821</v>
      </c>
      <c r="B248" s="68">
        <v>42845</v>
      </c>
      <c r="C248" t="s">
        <v>2</v>
      </c>
      <c r="G248">
        <v>184</v>
      </c>
      <c r="H248">
        <v>0</v>
      </c>
      <c r="I248">
        <v>0</v>
      </c>
      <c r="J248">
        <v>0</v>
      </c>
      <c r="K248">
        <v>0</v>
      </c>
    </row>
    <row r="249" spans="1:11" x14ac:dyDescent="0.25">
      <c r="A249">
        <v>1224665822</v>
      </c>
      <c r="B249" s="68">
        <v>42845</v>
      </c>
      <c r="C249" t="s">
        <v>3</v>
      </c>
      <c r="G249">
        <v>250.00000000000003</v>
      </c>
      <c r="H249">
        <v>54.6</v>
      </c>
      <c r="I249">
        <v>0</v>
      </c>
      <c r="J249">
        <v>8.75</v>
      </c>
      <c r="K249">
        <v>3.4999999999999996E-2</v>
      </c>
    </row>
    <row r="250" spans="1:11" x14ac:dyDescent="0.25">
      <c r="A250">
        <v>1224665823</v>
      </c>
      <c r="B250" s="68">
        <v>42845</v>
      </c>
      <c r="C250" t="s">
        <v>3</v>
      </c>
      <c r="G250">
        <v>240</v>
      </c>
      <c r="H250">
        <v>28.19</v>
      </c>
      <c r="I250">
        <v>0</v>
      </c>
      <c r="J250">
        <v>13.81</v>
      </c>
      <c r="K250">
        <v>5.7541666666666672E-2</v>
      </c>
    </row>
    <row r="251" spans="1:11" x14ac:dyDescent="0.25">
      <c r="A251">
        <v>1224665824</v>
      </c>
      <c r="B251" s="68">
        <v>42845</v>
      </c>
      <c r="C251" t="s">
        <v>3</v>
      </c>
      <c r="G251">
        <v>320</v>
      </c>
      <c r="H251">
        <v>28.19</v>
      </c>
      <c r="I251">
        <v>0</v>
      </c>
      <c r="J251">
        <v>13.81</v>
      </c>
      <c r="K251">
        <v>4.315625E-2</v>
      </c>
    </row>
    <row r="252" spans="1:11" x14ac:dyDescent="0.25">
      <c r="A252">
        <v>1224665825</v>
      </c>
      <c r="B252" s="68">
        <v>42846</v>
      </c>
      <c r="C252" t="s">
        <v>3</v>
      </c>
      <c r="G252">
        <v>227</v>
      </c>
      <c r="H252">
        <v>28.49</v>
      </c>
      <c r="I252">
        <v>0</v>
      </c>
      <c r="J252">
        <v>7.95</v>
      </c>
      <c r="K252">
        <v>3.5022026431718062E-2</v>
      </c>
    </row>
    <row r="253" spans="1:11" x14ac:dyDescent="0.25">
      <c r="A253">
        <v>1224665826</v>
      </c>
      <c r="B253" s="68">
        <v>42846</v>
      </c>
      <c r="C253" t="s">
        <v>3</v>
      </c>
      <c r="G253">
        <v>227</v>
      </c>
      <c r="H253">
        <v>28.49</v>
      </c>
      <c r="I253">
        <v>0</v>
      </c>
      <c r="J253">
        <v>7.94</v>
      </c>
      <c r="K253">
        <v>3.4977973568281938E-2</v>
      </c>
    </row>
    <row r="254" spans="1:11" x14ac:dyDescent="0.25">
      <c r="A254">
        <v>1224665827</v>
      </c>
      <c r="B254" s="68">
        <v>42846</v>
      </c>
      <c r="C254" t="s">
        <v>4</v>
      </c>
      <c r="G254">
        <v>413.99999999999994</v>
      </c>
      <c r="H254">
        <v>75.67</v>
      </c>
      <c r="I254">
        <v>0</v>
      </c>
      <c r="J254">
        <v>28.98</v>
      </c>
      <c r="K254">
        <v>7.0000000000000007E-2</v>
      </c>
    </row>
    <row r="255" spans="1:11" x14ac:dyDescent="0.25">
      <c r="A255">
        <v>1224665828</v>
      </c>
      <c r="B255" s="68">
        <v>42846</v>
      </c>
      <c r="C255" t="s">
        <v>3</v>
      </c>
      <c r="G255">
        <v>178</v>
      </c>
      <c r="H255">
        <v>28.49</v>
      </c>
      <c r="I255">
        <v>0</v>
      </c>
      <c r="J255">
        <v>14.51</v>
      </c>
      <c r="K255">
        <v>8.1516853932584274E-2</v>
      </c>
    </row>
    <row r="256" spans="1:11" x14ac:dyDescent="0.25">
      <c r="A256">
        <v>1224665829</v>
      </c>
      <c r="B256" s="68">
        <v>42846</v>
      </c>
      <c r="C256" t="s">
        <v>3</v>
      </c>
      <c r="G256">
        <v>261</v>
      </c>
      <c r="H256">
        <v>28.49</v>
      </c>
      <c r="I256">
        <v>0</v>
      </c>
      <c r="J256">
        <v>13.51</v>
      </c>
      <c r="K256">
        <v>5.1762452107279693E-2</v>
      </c>
    </row>
    <row r="257" spans="1:11" x14ac:dyDescent="0.25">
      <c r="A257">
        <v>1224665830</v>
      </c>
      <c r="B257" s="68">
        <v>42846</v>
      </c>
      <c r="C257" t="s">
        <v>3</v>
      </c>
      <c r="G257">
        <v>227</v>
      </c>
      <c r="H257">
        <v>28.49</v>
      </c>
      <c r="I257">
        <v>0</v>
      </c>
      <c r="J257">
        <v>7.95</v>
      </c>
      <c r="K257">
        <v>3.5022026431718062E-2</v>
      </c>
    </row>
    <row r="258" spans="1:11" x14ac:dyDescent="0.25">
      <c r="A258">
        <v>4917282203</v>
      </c>
      <c r="B258" s="68">
        <v>42846</v>
      </c>
      <c r="C258" t="s">
        <v>3</v>
      </c>
      <c r="G258">
        <v>261</v>
      </c>
      <c r="H258">
        <v>28.49</v>
      </c>
      <c r="I258">
        <v>0</v>
      </c>
      <c r="J258">
        <v>13.51</v>
      </c>
      <c r="K258">
        <v>5.1762452107279693E-2</v>
      </c>
    </row>
    <row r="259" spans="1:11" x14ac:dyDescent="0.25">
      <c r="A259">
        <v>4917282204</v>
      </c>
      <c r="B259" s="68">
        <v>42846</v>
      </c>
      <c r="C259" t="s">
        <v>3</v>
      </c>
      <c r="G259">
        <v>261</v>
      </c>
      <c r="H259">
        <v>28.49</v>
      </c>
      <c r="I259">
        <v>0</v>
      </c>
      <c r="J259">
        <v>13.51</v>
      </c>
      <c r="K259">
        <v>5.1762452107279693E-2</v>
      </c>
    </row>
    <row r="260" spans="1:11" x14ac:dyDescent="0.25">
      <c r="A260">
        <v>4917282205</v>
      </c>
      <c r="B260" s="68">
        <v>42846</v>
      </c>
      <c r="C260" t="s">
        <v>3</v>
      </c>
      <c r="G260">
        <v>261</v>
      </c>
      <c r="H260">
        <v>28.49</v>
      </c>
      <c r="I260">
        <v>0</v>
      </c>
      <c r="J260">
        <v>13.51</v>
      </c>
      <c r="K260">
        <v>5.1762452107279693E-2</v>
      </c>
    </row>
    <row r="261" spans="1:11" x14ac:dyDescent="0.25">
      <c r="A261">
        <v>4917282206</v>
      </c>
      <c r="B261" s="68">
        <v>42846</v>
      </c>
      <c r="C261" t="s">
        <v>2</v>
      </c>
      <c r="G261">
        <v>1428</v>
      </c>
      <c r="H261">
        <v>434.19</v>
      </c>
      <c r="I261">
        <v>0</v>
      </c>
      <c r="J261">
        <v>53.81</v>
      </c>
      <c r="K261">
        <v>3.7682072829131656E-2</v>
      </c>
    </row>
    <row r="262" spans="1:11" x14ac:dyDescent="0.25">
      <c r="A262">
        <v>4917282208</v>
      </c>
      <c r="B262" s="68">
        <v>42846</v>
      </c>
      <c r="C262" t="s">
        <v>2</v>
      </c>
      <c r="G262">
        <v>1428</v>
      </c>
      <c r="H262">
        <v>434.19</v>
      </c>
      <c r="I262">
        <v>0</v>
      </c>
      <c r="J262">
        <v>53.81</v>
      </c>
      <c r="K262">
        <v>3.7682072829131656E-2</v>
      </c>
    </row>
    <row r="263" spans="1:11" x14ac:dyDescent="0.25">
      <c r="A263">
        <v>4917282210</v>
      </c>
      <c r="B263" s="68">
        <v>42846</v>
      </c>
      <c r="C263" t="s">
        <v>2</v>
      </c>
      <c r="G263">
        <v>1428</v>
      </c>
      <c r="H263">
        <v>434.19</v>
      </c>
      <c r="I263">
        <v>0</v>
      </c>
      <c r="J263">
        <v>53.81</v>
      </c>
      <c r="K263">
        <v>3.7682072829131656E-2</v>
      </c>
    </row>
    <row r="264" spans="1:11" x14ac:dyDescent="0.25">
      <c r="A264">
        <v>4917282212</v>
      </c>
      <c r="B264" s="68">
        <v>42846</v>
      </c>
      <c r="C264" t="s">
        <v>3</v>
      </c>
      <c r="G264">
        <v>261</v>
      </c>
      <c r="H264">
        <v>28.49</v>
      </c>
      <c r="I264">
        <v>0</v>
      </c>
      <c r="J264">
        <v>13.51</v>
      </c>
      <c r="K264">
        <v>5.1762452107279693E-2</v>
      </c>
    </row>
    <row r="265" spans="1:11" x14ac:dyDescent="0.25">
      <c r="A265">
        <v>4917282213</v>
      </c>
      <c r="B265" s="68">
        <v>42846</v>
      </c>
      <c r="C265" t="s">
        <v>3</v>
      </c>
      <c r="G265">
        <v>546</v>
      </c>
      <c r="H265">
        <v>122.78</v>
      </c>
      <c r="I265">
        <v>0</v>
      </c>
      <c r="J265">
        <v>19.11</v>
      </c>
      <c r="K265">
        <v>3.4999999999999996E-2</v>
      </c>
    </row>
    <row r="266" spans="1:11" x14ac:dyDescent="0.25">
      <c r="A266">
        <v>4917282214</v>
      </c>
      <c r="B266" s="68">
        <v>42846</v>
      </c>
      <c r="C266" t="s">
        <v>3</v>
      </c>
      <c r="G266">
        <v>261</v>
      </c>
      <c r="H266">
        <v>28.49</v>
      </c>
      <c r="I266">
        <v>0</v>
      </c>
      <c r="J266">
        <v>13.51</v>
      </c>
      <c r="K266">
        <v>5.1762452107279693E-2</v>
      </c>
    </row>
    <row r="267" spans="1:11" x14ac:dyDescent="0.25">
      <c r="A267">
        <v>4917282215</v>
      </c>
      <c r="B267" s="68">
        <v>42846</v>
      </c>
      <c r="C267" t="s">
        <v>3</v>
      </c>
      <c r="G267">
        <v>261</v>
      </c>
      <c r="H267">
        <v>28.49</v>
      </c>
      <c r="I267">
        <v>0</v>
      </c>
      <c r="J267">
        <v>13.51</v>
      </c>
      <c r="K267">
        <v>5.1762452107279693E-2</v>
      </c>
    </row>
    <row r="268" spans="1:11" x14ac:dyDescent="0.25">
      <c r="A268">
        <v>4917282216</v>
      </c>
      <c r="B268" s="68">
        <v>42846</v>
      </c>
      <c r="C268" t="s">
        <v>3</v>
      </c>
      <c r="G268">
        <v>261</v>
      </c>
      <c r="H268">
        <v>28.49</v>
      </c>
      <c r="I268">
        <v>0</v>
      </c>
      <c r="J268">
        <v>13.51</v>
      </c>
      <c r="K268">
        <v>5.1762452107279693E-2</v>
      </c>
    </row>
    <row r="269" spans="1:11" x14ac:dyDescent="0.25">
      <c r="A269">
        <v>4917282217</v>
      </c>
      <c r="B269" s="68">
        <v>42846</v>
      </c>
      <c r="C269" t="s">
        <v>2</v>
      </c>
      <c r="G269">
        <v>1412</v>
      </c>
      <c r="H269">
        <v>424.99</v>
      </c>
      <c r="I269">
        <v>0</v>
      </c>
      <c r="J269">
        <v>71.010000000000005</v>
      </c>
      <c r="K269">
        <v>5.0290368271954676E-2</v>
      </c>
    </row>
    <row r="270" spans="1:11" x14ac:dyDescent="0.25">
      <c r="A270">
        <v>4917282219</v>
      </c>
      <c r="B270" s="68">
        <v>42846</v>
      </c>
      <c r="C270" t="s">
        <v>2</v>
      </c>
      <c r="G270">
        <v>1412</v>
      </c>
      <c r="H270">
        <v>424.99</v>
      </c>
      <c r="I270">
        <v>0</v>
      </c>
      <c r="J270">
        <v>71.010000000000005</v>
      </c>
      <c r="K270">
        <v>5.0290368271954676E-2</v>
      </c>
    </row>
    <row r="271" spans="1:11" x14ac:dyDescent="0.25">
      <c r="A271">
        <v>4917282221</v>
      </c>
      <c r="B271" s="68">
        <v>42846</v>
      </c>
      <c r="C271" t="s">
        <v>3</v>
      </c>
      <c r="G271">
        <v>261</v>
      </c>
      <c r="H271">
        <v>28.49</v>
      </c>
      <c r="I271">
        <v>0</v>
      </c>
      <c r="J271">
        <v>13.51</v>
      </c>
      <c r="K271">
        <v>5.1762452107279693E-2</v>
      </c>
    </row>
    <row r="272" spans="1:11" x14ac:dyDescent="0.25">
      <c r="A272">
        <v>4917282222</v>
      </c>
      <c r="B272" s="68">
        <v>42846</v>
      </c>
      <c r="C272" t="s">
        <v>3</v>
      </c>
      <c r="G272">
        <v>261</v>
      </c>
      <c r="H272">
        <v>28.49</v>
      </c>
      <c r="I272">
        <v>0</v>
      </c>
      <c r="J272">
        <v>13.51</v>
      </c>
      <c r="K272">
        <v>5.1762452107279693E-2</v>
      </c>
    </row>
    <row r="273" spans="1:11" x14ac:dyDescent="0.25">
      <c r="A273">
        <v>4917282223</v>
      </c>
      <c r="B273" s="68">
        <v>42846</v>
      </c>
      <c r="C273" t="s">
        <v>2</v>
      </c>
      <c r="G273">
        <v>1428</v>
      </c>
      <c r="H273">
        <v>434.56</v>
      </c>
      <c r="I273">
        <v>0</v>
      </c>
      <c r="J273">
        <v>56.44</v>
      </c>
      <c r="K273">
        <v>3.9523809523809524E-2</v>
      </c>
    </row>
    <row r="274" spans="1:11" x14ac:dyDescent="0.25">
      <c r="A274">
        <v>4917282225</v>
      </c>
      <c r="B274" s="68">
        <v>42846</v>
      </c>
      <c r="C274" t="s">
        <v>2</v>
      </c>
      <c r="G274">
        <v>1428</v>
      </c>
      <c r="H274">
        <v>434.56</v>
      </c>
      <c r="I274">
        <v>0</v>
      </c>
      <c r="J274">
        <v>56.44</v>
      </c>
      <c r="K274">
        <v>3.9523809523809524E-2</v>
      </c>
    </row>
    <row r="275" spans="1:11" x14ac:dyDescent="0.25">
      <c r="A275">
        <v>4917282227</v>
      </c>
      <c r="B275" s="68">
        <v>42846</v>
      </c>
      <c r="C275" t="s">
        <v>3</v>
      </c>
      <c r="G275">
        <v>373</v>
      </c>
      <c r="H275">
        <v>28.49</v>
      </c>
      <c r="I275">
        <v>0</v>
      </c>
      <c r="J275">
        <v>18.510000000000002</v>
      </c>
      <c r="K275">
        <v>4.9624664879356573E-2</v>
      </c>
    </row>
    <row r="276" spans="1:11" x14ac:dyDescent="0.25">
      <c r="A276">
        <v>4917282228</v>
      </c>
      <c r="B276" s="68">
        <v>42846</v>
      </c>
      <c r="C276" t="s">
        <v>3</v>
      </c>
      <c r="G276">
        <v>261</v>
      </c>
      <c r="H276">
        <v>28.49</v>
      </c>
      <c r="I276">
        <v>0</v>
      </c>
      <c r="J276">
        <v>13.51</v>
      </c>
      <c r="K276">
        <v>5.1762452107279693E-2</v>
      </c>
    </row>
    <row r="277" spans="1:11" x14ac:dyDescent="0.25">
      <c r="A277">
        <v>4917282229</v>
      </c>
      <c r="B277" s="68">
        <v>42846</v>
      </c>
      <c r="C277" t="s">
        <v>3</v>
      </c>
      <c r="G277">
        <v>261</v>
      </c>
      <c r="H277">
        <v>28.49</v>
      </c>
      <c r="I277">
        <v>0</v>
      </c>
      <c r="J277">
        <v>13.51</v>
      </c>
      <c r="K277">
        <v>5.1762452107279693E-2</v>
      </c>
    </row>
    <row r="278" spans="1:11" x14ac:dyDescent="0.25">
      <c r="A278">
        <v>4917282230</v>
      </c>
      <c r="B278" s="68">
        <v>42846</v>
      </c>
      <c r="C278" t="s">
        <v>3</v>
      </c>
      <c r="G278">
        <v>373</v>
      </c>
      <c r="H278">
        <v>28.49</v>
      </c>
      <c r="I278">
        <v>0</v>
      </c>
      <c r="J278">
        <v>18.510000000000002</v>
      </c>
      <c r="K278">
        <v>4.9624664879356573E-2</v>
      </c>
    </row>
    <row r="279" spans="1:11" x14ac:dyDescent="0.25">
      <c r="A279">
        <v>4917282231</v>
      </c>
      <c r="B279" s="68">
        <v>42846</v>
      </c>
      <c r="C279" t="s">
        <v>3</v>
      </c>
      <c r="G279">
        <v>373</v>
      </c>
      <c r="H279">
        <v>28.49</v>
      </c>
      <c r="I279">
        <v>0</v>
      </c>
      <c r="J279">
        <v>18.510000000000002</v>
      </c>
      <c r="K279">
        <v>4.9624664879356573E-2</v>
      </c>
    </row>
    <row r="280" spans="1:11" x14ac:dyDescent="0.25">
      <c r="A280">
        <v>4917282232</v>
      </c>
      <c r="B280" s="68">
        <v>42846</v>
      </c>
      <c r="C280" t="s">
        <v>3</v>
      </c>
      <c r="G280">
        <v>250</v>
      </c>
      <c r="H280">
        <v>54.6</v>
      </c>
      <c r="I280">
        <v>0</v>
      </c>
      <c r="J280">
        <v>12.5</v>
      </c>
      <c r="K280">
        <v>0.05</v>
      </c>
    </row>
    <row r="281" spans="1:11" x14ac:dyDescent="0.25">
      <c r="A281">
        <v>4917282233</v>
      </c>
      <c r="B281" s="68">
        <v>42846</v>
      </c>
      <c r="C281" t="s">
        <v>3</v>
      </c>
      <c r="G281">
        <v>280</v>
      </c>
      <c r="H281">
        <v>28.18</v>
      </c>
      <c r="I281">
        <v>0</v>
      </c>
      <c r="J281">
        <v>12.5</v>
      </c>
      <c r="K281">
        <v>4.4642857142857144E-2</v>
      </c>
    </row>
    <row r="282" spans="1:11" x14ac:dyDescent="0.25">
      <c r="A282">
        <v>4917282234</v>
      </c>
      <c r="B282" s="68">
        <v>42846</v>
      </c>
      <c r="C282" t="s">
        <v>2</v>
      </c>
      <c r="G282">
        <v>1428</v>
      </c>
      <c r="H282">
        <v>434.56</v>
      </c>
      <c r="I282">
        <v>0</v>
      </c>
      <c r="J282">
        <v>53.44</v>
      </c>
      <c r="K282">
        <v>3.742296918767507E-2</v>
      </c>
    </row>
    <row r="283" spans="1:11" x14ac:dyDescent="0.25">
      <c r="A283">
        <v>4917282237</v>
      </c>
      <c r="B283" s="68">
        <v>42846</v>
      </c>
      <c r="C283" t="s">
        <v>3</v>
      </c>
      <c r="G283">
        <v>2820</v>
      </c>
      <c r="H283">
        <v>360.76</v>
      </c>
      <c r="I283">
        <v>0</v>
      </c>
      <c r="J283">
        <v>125.24</v>
      </c>
      <c r="K283">
        <v>4.4411347517730494E-2</v>
      </c>
    </row>
    <row r="284" spans="1:11" x14ac:dyDescent="0.25">
      <c r="A284">
        <v>4917282239</v>
      </c>
      <c r="B284" s="68">
        <v>42846</v>
      </c>
      <c r="C284" t="s">
        <v>4</v>
      </c>
      <c r="G284">
        <v>537.42857142857133</v>
      </c>
      <c r="H284">
        <v>153.46</v>
      </c>
      <c r="I284">
        <v>0</v>
      </c>
      <c r="J284">
        <v>37.619999999999997</v>
      </c>
      <c r="K284">
        <v>7.0000000000000007E-2</v>
      </c>
    </row>
    <row r="285" spans="1:11" x14ac:dyDescent="0.25">
      <c r="A285">
        <v>4917282240</v>
      </c>
      <c r="B285" s="68">
        <v>42846</v>
      </c>
      <c r="C285" t="s">
        <v>4</v>
      </c>
      <c r="G285">
        <v>537.42857142857133</v>
      </c>
      <c r="H285">
        <v>153.46</v>
      </c>
      <c r="I285">
        <v>0</v>
      </c>
      <c r="J285">
        <v>37.619999999999997</v>
      </c>
      <c r="K285">
        <v>7.0000000000000007E-2</v>
      </c>
    </row>
    <row r="286" spans="1:11" x14ac:dyDescent="0.25">
      <c r="A286">
        <v>4917282241</v>
      </c>
      <c r="B286" s="68">
        <v>42846</v>
      </c>
      <c r="C286" t="s">
        <v>2</v>
      </c>
      <c r="G286">
        <v>1692</v>
      </c>
      <c r="H286">
        <v>220.89</v>
      </c>
      <c r="I286">
        <v>0</v>
      </c>
      <c r="J286">
        <v>74.11</v>
      </c>
      <c r="K286">
        <v>4.3800236406619383E-2</v>
      </c>
    </row>
    <row r="287" spans="1:11" x14ac:dyDescent="0.25">
      <c r="A287">
        <v>4917282243</v>
      </c>
      <c r="B287" s="68">
        <v>42846</v>
      </c>
      <c r="C287" t="s">
        <v>3</v>
      </c>
      <c r="G287">
        <v>2006</v>
      </c>
      <c r="H287">
        <v>32.6</v>
      </c>
      <c r="I287">
        <v>0</v>
      </c>
      <c r="J287">
        <v>100.4</v>
      </c>
      <c r="K287">
        <v>5.0049850448654037E-2</v>
      </c>
    </row>
    <row r="288" spans="1:11" x14ac:dyDescent="0.25">
      <c r="A288">
        <v>4917282244</v>
      </c>
      <c r="B288" s="68">
        <v>42846</v>
      </c>
      <c r="C288" t="s">
        <v>3</v>
      </c>
      <c r="G288">
        <v>1893</v>
      </c>
      <c r="H288">
        <v>360.76</v>
      </c>
      <c r="I288">
        <v>0</v>
      </c>
      <c r="J288">
        <v>85.24</v>
      </c>
      <c r="K288">
        <v>4.5029054410987847E-2</v>
      </c>
    </row>
    <row r="289" spans="1:11" x14ac:dyDescent="0.25">
      <c r="A289">
        <v>4917282246</v>
      </c>
      <c r="B289" s="68">
        <v>42846</v>
      </c>
      <c r="C289" t="s">
        <v>3</v>
      </c>
      <c r="G289">
        <v>261</v>
      </c>
      <c r="H289">
        <v>28.49</v>
      </c>
      <c r="I289">
        <v>0</v>
      </c>
      <c r="J289">
        <v>13.51</v>
      </c>
      <c r="K289">
        <v>5.1762452107279693E-2</v>
      </c>
    </row>
    <row r="290" spans="1:11" x14ac:dyDescent="0.25">
      <c r="A290">
        <v>4917282247</v>
      </c>
      <c r="B290" s="68">
        <v>42846</v>
      </c>
      <c r="C290" t="s">
        <v>3</v>
      </c>
      <c r="G290">
        <v>261</v>
      </c>
      <c r="H290">
        <v>28.49</v>
      </c>
      <c r="I290">
        <v>0</v>
      </c>
      <c r="J290">
        <v>13.51</v>
      </c>
      <c r="K290">
        <v>5.1762452107279693E-2</v>
      </c>
    </row>
    <row r="291" spans="1:11" x14ac:dyDescent="0.25">
      <c r="A291">
        <v>4917282248</v>
      </c>
      <c r="B291" s="68">
        <v>42846</v>
      </c>
      <c r="C291" t="s">
        <v>3</v>
      </c>
      <c r="G291">
        <v>261</v>
      </c>
      <c r="H291">
        <v>28.49</v>
      </c>
      <c r="I291">
        <v>0</v>
      </c>
      <c r="J291">
        <v>13.51</v>
      </c>
      <c r="K291">
        <v>5.1762452107279693E-2</v>
      </c>
    </row>
    <row r="292" spans="1:11" x14ac:dyDescent="0.25">
      <c r="A292">
        <v>4917282249</v>
      </c>
      <c r="B292" s="68">
        <v>42849</v>
      </c>
      <c r="C292" t="s">
        <v>4</v>
      </c>
      <c r="G292">
        <v>430</v>
      </c>
      <c r="H292">
        <v>66</v>
      </c>
      <c r="I292">
        <v>0</v>
      </c>
      <c r="J292">
        <v>30.1</v>
      </c>
      <c r="K292">
        <v>7.0000000000000007E-2</v>
      </c>
    </row>
    <row r="293" spans="1:11" x14ac:dyDescent="0.25">
      <c r="A293">
        <v>4917282250</v>
      </c>
      <c r="B293" s="68">
        <v>42849</v>
      </c>
      <c r="C293" t="s">
        <v>4</v>
      </c>
      <c r="G293">
        <v>430</v>
      </c>
      <c r="H293">
        <v>66</v>
      </c>
      <c r="I293">
        <v>0</v>
      </c>
      <c r="J293">
        <v>30.1</v>
      </c>
      <c r="K293">
        <v>7.0000000000000007E-2</v>
      </c>
    </row>
    <row r="294" spans="1:11" x14ac:dyDescent="0.25">
      <c r="A294">
        <v>4917282251</v>
      </c>
      <c r="B294" s="68">
        <v>42849</v>
      </c>
      <c r="C294" t="s">
        <v>4</v>
      </c>
      <c r="G294">
        <v>430</v>
      </c>
      <c r="H294">
        <v>66</v>
      </c>
      <c r="I294">
        <v>0</v>
      </c>
      <c r="J294">
        <v>30.1</v>
      </c>
      <c r="K294">
        <v>7.0000000000000007E-2</v>
      </c>
    </row>
    <row r="295" spans="1:11" x14ac:dyDescent="0.25">
      <c r="A295">
        <v>4917282252</v>
      </c>
      <c r="B295" s="68">
        <v>42849</v>
      </c>
      <c r="C295" t="s">
        <v>4</v>
      </c>
      <c r="G295">
        <v>430</v>
      </c>
      <c r="H295">
        <v>66</v>
      </c>
      <c r="I295">
        <v>0</v>
      </c>
      <c r="J295">
        <v>30.1</v>
      </c>
      <c r="K295">
        <v>7.0000000000000007E-2</v>
      </c>
    </row>
    <row r="296" spans="1:11" x14ac:dyDescent="0.25">
      <c r="A296">
        <v>4917282253</v>
      </c>
      <c r="B296" s="68">
        <v>42849</v>
      </c>
      <c r="C296" t="s">
        <v>4</v>
      </c>
      <c r="G296">
        <v>430</v>
      </c>
      <c r="H296">
        <v>66</v>
      </c>
      <c r="I296">
        <v>0</v>
      </c>
      <c r="J296">
        <v>30.1</v>
      </c>
      <c r="K296">
        <v>7.0000000000000007E-2</v>
      </c>
    </row>
    <row r="297" spans="1:11" x14ac:dyDescent="0.25">
      <c r="A297">
        <v>4917282254</v>
      </c>
      <c r="B297" s="68">
        <v>42849</v>
      </c>
      <c r="C297" t="s">
        <v>4</v>
      </c>
      <c r="G297">
        <v>430</v>
      </c>
      <c r="H297">
        <v>66</v>
      </c>
      <c r="I297">
        <v>0</v>
      </c>
      <c r="J297">
        <v>30.1</v>
      </c>
      <c r="K297">
        <v>7.0000000000000007E-2</v>
      </c>
    </row>
    <row r="298" spans="1:11" x14ac:dyDescent="0.25">
      <c r="A298">
        <v>4917282255</v>
      </c>
      <c r="B298" s="68">
        <v>42849</v>
      </c>
      <c r="C298" t="s">
        <v>4</v>
      </c>
      <c r="G298">
        <v>430</v>
      </c>
      <c r="H298">
        <v>66</v>
      </c>
      <c r="I298">
        <v>0</v>
      </c>
      <c r="J298">
        <v>30.1</v>
      </c>
      <c r="K298">
        <v>7.0000000000000007E-2</v>
      </c>
    </row>
    <row r="299" spans="1:11" x14ac:dyDescent="0.25">
      <c r="A299">
        <v>4917282256</v>
      </c>
      <c r="B299" s="68">
        <v>42849</v>
      </c>
      <c r="C299" t="s">
        <v>4</v>
      </c>
      <c r="G299">
        <v>221.99999999999997</v>
      </c>
      <c r="H299">
        <v>75.680000000000007</v>
      </c>
      <c r="I299">
        <v>0</v>
      </c>
      <c r="J299">
        <v>15.54</v>
      </c>
      <c r="K299">
        <v>7.0000000000000007E-2</v>
      </c>
    </row>
    <row r="300" spans="1:11" x14ac:dyDescent="0.25">
      <c r="A300">
        <v>4917282257</v>
      </c>
      <c r="B300" s="68">
        <v>42849</v>
      </c>
      <c r="C300" t="s">
        <v>3</v>
      </c>
      <c r="G300">
        <v>250</v>
      </c>
      <c r="H300">
        <v>54.6</v>
      </c>
      <c r="I300">
        <v>0</v>
      </c>
      <c r="J300">
        <v>8.75</v>
      </c>
      <c r="K300">
        <v>3.5000000000000003E-2</v>
      </c>
    </row>
    <row r="301" spans="1:11" x14ac:dyDescent="0.25">
      <c r="A301">
        <v>4917282258</v>
      </c>
      <c r="B301" s="68">
        <v>42849</v>
      </c>
      <c r="C301" t="s">
        <v>3</v>
      </c>
      <c r="G301">
        <v>250</v>
      </c>
      <c r="H301">
        <v>54.6</v>
      </c>
      <c r="I301">
        <v>0</v>
      </c>
      <c r="J301">
        <v>8.75</v>
      </c>
      <c r="K301">
        <v>3.5000000000000003E-2</v>
      </c>
    </row>
    <row r="302" spans="1:11" x14ac:dyDescent="0.25">
      <c r="A302">
        <v>4917282260</v>
      </c>
      <c r="B302" s="68">
        <v>42849</v>
      </c>
      <c r="C302" t="s">
        <v>3</v>
      </c>
      <c r="G302">
        <v>262</v>
      </c>
      <c r="H302">
        <v>50.1</v>
      </c>
      <c r="I302">
        <v>0</v>
      </c>
      <c r="J302">
        <v>13.9</v>
      </c>
      <c r="K302">
        <v>5.3053435114503819E-2</v>
      </c>
    </row>
    <row r="303" spans="1:11" x14ac:dyDescent="0.25">
      <c r="A303">
        <v>4917282261</v>
      </c>
      <c r="B303" s="68">
        <v>42849</v>
      </c>
      <c r="C303" t="s">
        <v>3</v>
      </c>
      <c r="G303">
        <v>197</v>
      </c>
      <c r="H303">
        <v>50.1</v>
      </c>
      <c r="I303">
        <v>0</v>
      </c>
      <c r="J303">
        <v>12.9</v>
      </c>
      <c r="K303">
        <v>6.5482233502538068E-2</v>
      </c>
    </row>
    <row r="304" spans="1:11" x14ac:dyDescent="0.25">
      <c r="A304">
        <v>4917282263</v>
      </c>
      <c r="B304" s="68">
        <v>42849</v>
      </c>
      <c r="C304" t="s">
        <v>3</v>
      </c>
      <c r="G304">
        <v>261</v>
      </c>
      <c r="H304">
        <v>28.49</v>
      </c>
      <c r="I304">
        <v>0</v>
      </c>
      <c r="J304">
        <v>13.51</v>
      </c>
      <c r="K304">
        <v>5.1762452107279693E-2</v>
      </c>
    </row>
    <row r="305" spans="1:11" x14ac:dyDescent="0.25">
      <c r="A305">
        <v>4917282264</v>
      </c>
      <c r="B305" s="68">
        <v>42849</v>
      </c>
      <c r="C305" t="s">
        <v>3</v>
      </c>
      <c r="G305">
        <v>73</v>
      </c>
      <c r="H305">
        <v>10.1</v>
      </c>
      <c r="I305">
        <v>0</v>
      </c>
      <c r="J305">
        <v>2.56</v>
      </c>
      <c r="K305">
        <v>3.5068493150684929E-2</v>
      </c>
    </row>
    <row r="306" spans="1:11" x14ac:dyDescent="0.25">
      <c r="A306">
        <v>4917282265</v>
      </c>
      <c r="B306" s="68">
        <v>42849</v>
      </c>
      <c r="C306" t="s">
        <v>3</v>
      </c>
      <c r="G306">
        <v>492</v>
      </c>
      <c r="H306">
        <v>122.76</v>
      </c>
      <c r="I306">
        <v>0</v>
      </c>
      <c r="J306">
        <v>19.239999999999998</v>
      </c>
      <c r="K306">
        <v>3.9105691056910565E-2</v>
      </c>
    </row>
    <row r="307" spans="1:11" x14ac:dyDescent="0.25">
      <c r="A307">
        <v>4917282266</v>
      </c>
      <c r="B307" s="68">
        <v>42849</v>
      </c>
      <c r="C307" t="s">
        <v>2</v>
      </c>
      <c r="G307">
        <v>1173</v>
      </c>
      <c r="H307">
        <v>142.02000000000001</v>
      </c>
      <c r="I307">
        <v>0</v>
      </c>
      <c r="J307">
        <v>46.98</v>
      </c>
      <c r="K307">
        <v>4.0051150895140664E-2</v>
      </c>
    </row>
    <row r="308" spans="1:11" x14ac:dyDescent="0.25">
      <c r="A308">
        <v>4917282267</v>
      </c>
      <c r="B308" s="68">
        <v>42849</v>
      </c>
      <c r="C308" t="s">
        <v>3</v>
      </c>
      <c r="G308">
        <v>218</v>
      </c>
      <c r="H308">
        <v>29.2</v>
      </c>
      <c r="I308">
        <v>0</v>
      </c>
      <c r="J308">
        <v>12.8</v>
      </c>
      <c r="K308">
        <v>5.8715596330275233E-2</v>
      </c>
    </row>
    <row r="309" spans="1:11" x14ac:dyDescent="0.25">
      <c r="A309">
        <v>4917282268</v>
      </c>
      <c r="B309" s="68">
        <v>42849</v>
      </c>
      <c r="C309" t="s">
        <v>3</v>
      </c>
      <c r="G309">
        <v>218</v>
      </c>
      <c r="H309">
        <v>29.2</v>
      </c>
      <c r="I309">
        <v>0</v>
      </c>
      <c r="J309">
        <v>12.8</v>
      </c>
      <c r="K309">
        <v>5.8715596330275233E-2</v>
      </c>
    </row>
    <row r="310" spans="1:11" x14ac:dyDescent="0.25">
      <c r="A310">
        <v>4917282269</v>
      </c>
      <c r="B310" s="68">
        <v>42850</v>
      </c>
      <c r="C310" t="s">
        <v>3</v>
      </c>
      <c r="G310">
        <v>29</v>
      </c>
      <c r="H310">
        <v>0</v>
      </c>
      <c r="I310">
        <v>0</v>
      </c>
      <c r="J310">
        <v>0</v>
      </c>
      <c r="K310">
        <v>0</v>
      </c>
    </row>
    <row r="311" spans="1:11" x14ac:dyDescent="0.25">
      <c r="A311">
        <v>4917282270</v>
      </c>
      <c r="B311" s="68">
        <v>42850</v>
      </c>
      <c r="C311" t="s">
        <v>2</v>
      </c>
      <c r="G311">
        <v>1395</v>
      </c>
      <c r="H311">
        <v>434.44</v>
      </c>
      <c r="I311">
        <v>0</v>
      </c>
      <c r="J311">
        <v>69.55</v>
      </c>
      <c r="K311">
        <v>4.9856630824372757E-2</v>
      </c>
    </row>
    <row r="312" spans="1:11" x14ac:dyDescent="0.25">
      <c r="A312">
        <v>4917282273</v>
      </c>
      <c r="B312" s="68">
        <v>42850</v>
      </c>
      <c r="C312" t="s">
        <v>3</v>
      </c>
      <c r="G312">
        <v>261</v>
      </c>
      <c r="H312">
        <v>28.49</v>
      </c>
      <c r="I312">
        <v>0</v>
      </c>
      <c r="J312">
        <v>13.51</v>
      </c>
      <c r="K312">
        <v>5.1762452107279693E-2</v>
      </c>
    </row>
    <row r="313" spans="1:11" x14ac:dyDescent="0.25">
      <c r="A313">
        <v>4917282276</v>
      </c>
      <c r="B313" s="68">
        <v>42850</v>
      </c>
      <c r="C313" t="s">
        <v>2</v>
      </c>
      <c r="G313">
        <v>1133</v>
      </c>
      <c r="H313">
        <v>375.3</v>
      </c>
      <c r="I313">
        <v>0</v>
      </c>
      <c r="J313">
        <v>40.700000000000003</v>
      </c>
      <c r="K313">
        <v>3.5922330097087382E-2</v>
      </c>
    </row>
    <row r="314" spans="1:11" x14ac:dyDescent="0.25">
      <c r="A314">
        <v>4917282277</v>
      </c>
      <c r="B314" s="68">
        <v>42850</v>
      </c>
      <c r="C314" t="s">
        <v>3</v>
      </c>
      <c r="G314">
        <v>261</v>
      </c>
      <c r="H314">
        <v>28.49</v>
      </c>
      <c r="I314">
        <v>0</v>
      </c>
      <c r="J314">
        <v>13.51</v>
      </c>
      <c r="K314">
        <v>5.1762452107279693E-2</v>
      </c>
    </row>
    <row r="315" spans="1:11" x14ac:dyDescent="0.25">
      <c r="A315">
        <v>4917282278</v>
      </c>
      <c r="B315" s="68">
        <v>42850</v>
      </c>
      <c r="C315" t="s">
        <v>3</v>
      </c>
      <c r="G315">
        <v>218</v>
      </c>
      <c r="H315">
        <v>32.99</v>
      </c>
      <c r="I315">
        <v>0</v>
      </c>
      <c r="J315">
        <v>13.01</v>
      </c>
      <c r="K315">
        <v>5.9678899082568806E-2</v>
      </c>
    </row>
    <row r="316" spans="1:11" x14ac:dyDescent="0.25">
      <c r="A316">
        <v>4917282279</v>
      </c>
      <c r="B316" s="68">
        <v>42850</v>
      </c>
      <c r="C316" t="s">
        <v>3</v>
      </c>
      <c r="G316">
        <v>244</v>
      </c>
      <c r="H316">
        <v>28.49</v>
      </c>
      <c r="I316">
        <v>0</v>
      </c>
      <c r="J316">
        <v>8.5399999999999991</v>
      </c>
      <c r="K316">
        <v>3.4999999999999996E-2</v>
      </c>
    </row>
    <row r="317" spans="1:11" x14ac:dyDescent="0.25">
      <c r="A317">
        <v>4917282280</v>
      </c>
      <c r="B317" s="68">
        <v>42850</v>
      </c>
      <c r="C317" t="s">
        <v>3</v>
      </c>
      <c r="G317">
        <v>244</v>
      </c>
      <c r="H317">
        <v>28.49</v>
      </c>
      <c r="I317">
        <v>0</v>
      </c>
      <c r="J317">
        <v>8.5399999999999991</v>
      </c>
      <c r="K317">
        <v>3.4999999999999996E-2</v>
      </c>
    </row>
    <row r="318" spans="1:11" x14ac:dyDescent="0.25">
      <c r="A318">
        <v>4917282281</v>
      </c>
      <c r="B318" s="68">
        <v>42850</v>
      </c>
      <c r="C318" t="s">
        <v>3</v>
      </c>
      <c r="G318">
        <v>250.00000000000003</v>
      </c>
      <c r="H318">
        <v>54.6</v>
      </c>
      <c r="I318">
        <v>0</v>
      </c>
      <c r="J318">
        <v>8.75</v>
      </c>
      <c r="K318">
        <v>3.4999999999999996E-2</v>
      </c>
    </row>
    <row r="319" spans="1:11" x14ac:dyDescent="0.25">
      <c r="A319">
        <v>4917282282</v>
      </c>
      <c r="B319" s="68">
        <v>42850</v>
      </c>
      <c r="C319" t="s">
        <v>3</v>
      </c>
      <c r="G319">
        <v>250.00000000000003</v>
      </c>
      <c r="H319">
        <v>54.6</v>
      </c>
      <c r="I319">
        <v>0</v>
      </c>
      <c r="J319">
        <v>8.75</v>
      </c>
      <c r="K319">
        <v>3.4999999999999996E-2</v>
      </c>
    </row>
  </sheetData>
  <conditionalFormatting sqref="A107:A129">
    <cfRule type="duplicateValues" dxfId="50" priority="2"/>
  </conditionalFormatting>
  <conditionalFormatting sqref="A230:A251">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3"/>
  <sheetViews>
    <sheetView tabSelected="1" topLeftCell="A20" workbookViewId="0">
      <selection activeCell="G9" sqref="G9"/>
    </sheetView>
  </sheetViews>
  <sheetFormatPr defaultColWidth="16.85546875" defaultRowHeight="15" x14ac:dyDescent="0.25"/>
  <cols>
    <col min="1" max="1" width="16" customWidth="1"/>
    <col min="2" max="5" width="11.28515625" style="45" customWidth="1"/>
    <col min="6" max="6" width="12" customWidth="1"/>
    <col min="7" max="7" width="10.5703125" customWidth="1"/>
    <col min="8" max="8" width="10.7109375" customWidth="1"/>
    <col min="9" max="9" width="11.140625" customWidth="1"/>
    <col min="10" max="13" width="11.42578125" customWidth="1"/>
    <col min="14" max="45" width="15.28515625" customWidth="1"/>
    <col min="46" max="46" width="12" customWidth="1"/>
    <col min="47" max="47" width="15.5703125" customWidth="1"/>
    <col min="48" max="48" width="12" customWidth="1"/>
    <col min="49" max="49" width="13.5703125" customWidth="1"/>
  </cols>
  <sheetData>
    <row r="1" spans="1:49" x14ac:dyDescent="0.25">
      <c r="A1" t="s">
        <v>11</v>
      </c>
    </row>
    <row r="2" spans="1:49" x14ac:dyDescent="0.25">
      <c r="A2" s="3" t="s">
        <v>28</v>
      </c>
    </row>
    <row r="3" spans="1:49" x14ac:dyDescent="0.25">
      <c r="A3" s="4" t="s">
        <v>12</v>
      </c>
    </row>
    <row r="4" spans="1:49" x14ac:dyDescent="0.25">
      <c r="A4" s="4"/>
    </row>
    <row r="5" spans="1:49" x14ac:dyDescent="0.25">
      <c r="A5" s="4"/>
    </row>
    <row r="6" spans="1:49" s="17" customFormat="1" ht="15.75" thickBot="1" x14ac:dyDescent="0.3">
      <c r="A6" s="8" t="s">
        <v>25</v>
      </c>
      <c r="B6" s="47"/>
      <c r="C6" s="48"/>
      <c r="D6" s="47"/>
      <c r="E6" s="49"/>
      <c r="F6" s="10"/>
      <c r="G6" s="11"/>
      <c r="H6" s="10"/>
      <c r="I6" s="12"/>
      <c r="J6" s="9"/>
      <c r="K6" s="13"/>
      <c r="L6" s="9"/>
      <c r="M6" s="14"/>
      <c r="N6" s="9"/>
      <c r="O6" s="15"/>
      <c r="P6" s="9"/>
      <c r="Q6" s="16"/>
    </row>
    <row r="7" spans="1:49" x14ac:dyDescent="0.25">
      <c r="B7" s="1" t="s">
        <v>18</v>
      </c>
      <c r="C7" s="1" t="s">
        <v>6</v>
      </c>
      <c r="D7"/>
      <c r="E7"/>
    </row>
    <row r="8" spans="1:49" s="45" customFormat="1" ht="60" x14ac:dyDescent="0.25">
      <c r="A8"/>
      <c r="B8" s="46">
        <v>42850</v>
      </c>
      <c r="F8" s="46" t="s">
        <v>8</v>
      </c>
      <c r="G8" s="46" t="s">
        <v>15</v>
      </c>
      <c r="H8" s="46" t="s">
        <v>9</v>
      </c>
      <c r="I8" s="46" t="s">
        <v>23</v>
      </c>
      <c r="J8"/>
      <c r="K8"/>
      <c r="L8"/>
      <c r="M8"/>
      <c r="N8"/>
      <c r="O8"/>
      <c r="P8"/>
      <c r="Q8"/>
      <c r="R8"/>
      <c r="S8"/>
      <c r="T8"/>
      <c r="U8"/>
      <c r="V8"/>
      <c r="W8"/>
      <c r="X8"/>
      <c r="Y8"/>
      <c r="Z8"/>
      <c r="AA8"/>
      <c r="AB8"/>
      <c r="AC8"/>
      <c r="AD8"/>
      <c r="AE8"/>
      <c r="AF8"/>
      <c r="AG8"/>
      <c r="AH8"/>
      <c r="AI8"/>
      <c r="AJ8"/>
      <c r="AK8"/>
      <c r="AL8"/>
      <c r="AM8"/>
      <c r="AN8"/>
      <c r="AO8"/>
      <c r="AP8"/>
      <c r="AQ8"/>
      <c r="AR8"/>
      <c r="AS8"/>
      <c r="AT8"/>
      <c r="AU8"/>
      <c r="AV8"/>
      <c r="AW8"/>
    </row>
    <row r="9" spans="1:49" s="7" customFormat="1" ht="45" x14ac:dyDescent="0.25">
      <c r="A9" s="19" t="s">
        <v>0</v>
      </c>
      <c r="B9" s="45" t="s">
        <v>7</v>
      </c>
      <c r="C9" s="45" t="s">
        <v>16</v>
      </c>
      <c r="D9" s="45" t="s">
        <v>10</v>
      </c>
      <c r="E9" s="45" t="s">
        <v>24</v>
      </c>
      <c r="F9" s="45"/>
      <c r="G9" s="45"/>
      <c r="H9" s="45"/>
      <c r="I9" s="45"/>
      <c r="J9"/>
      <c r="K9"/>
      <c r="L9"/>
      <c r="M9"/>
      <c r="N9"/>
      <c r="O9"/>
      <c r="P9"/>
      <c r="Q9"/>
      <c r="R9"/>
      <c r="S9"/>
      <c r="T9"/>
      <c r="U9"/>
      <c r="V9"/>
      <c r="W9"/>
      <c r="X9"/>
      <c r="Y9"/>
      <c r="Z9"/>
      <c r="AA9"/>
      <c r="AB9"/>
      <c r="AC9"/>
      <c r="AD9"/>
      <c r="AE9"/>
      <c r="AF9"/>
      <c r="AG9"/>
      <c r="AH9"/>
      <c r="AI9"/>
      <c r="AJ9"/>
      <c r="AK9"/>
      <c r="AL9"/>
      <c r="AM9"/>
      <c r="AN9"/>
      <c r="AO9"/>
      <c r="AP9"/>
      <c r="AQ9"/>
      <c r="AR9"/>
      <c r="AS9"/>
      <c r="AT9"/>
      <c r="AU9"/>
      <c r="AV9"/>
      <c r="AW9"/>
    </row>
    <row r="10" spans="1:49" x14ac:dyDescent="0.25">
      <c r="A10" t="s">
        <v>2</v>
      </c>
      <c r="B10" s="50">
        <v>2528</v>
      </c>
      <c r="C10" s="51">
        <v>4.2889480460730073E-2</v>
      </c>
      <c r="D10" s="50">
        <v>110.25</v>
      </c>
      <c r="E10" s="50">
        <v>2</v>
      </c>
      <c r="F10" s="2">
        <v>2528</v>
      </c>
      <c r="G10" s="6">
        <v>4.2889480460730073E-2</v>
      </c>
      <c r="H10" s="2">
        <v>110.25</v>
      </c>
      <c r="I10" s="2">
        <v>2</v>
      </c>
    </row>
    <row r="11" spans="1:49" x14ac:dyDescent="0.25">
      <c r="A11" t="s">
        <v>3</v>
      </c>
      <c r="B11" s="50">
        <v>1757</v>
      </c>
      <c r="C11" s="51">
        <v>3.7900475412141026E-2</v>
      </c>
      <c r="D11" s="50">
        <v>74.61</v>
      </c>
      <c r="E11" s="50">
        <v>8</v>
      </c>
      <c r="F11" s="2">
        <v>1757</v>
      </c>
      <c r="G11" s="6">
        <v>3.7900475412141026E-2</v>
      </c>
      <c r="H11" s="2">
        <v>74.61</v>
      </c>
      <c r="I11" s="2">
        <v>8</v>
      </c>
    </row>
    <row r="12" spans="1:49" x14ac:dyDescent="0.25">
      <c r="A12" t="s">
        <v>5</v>
      </c>
      <c r="B12" s="50">
        <v>4285</v>
      </c>
      <c r="C12" s="51">
        <v>3.8898276421858835E-2</v>
      </c>
      <c r="D12" s="50">
        <v>184.85999999999996</v>
      </c>
      <c r="E12" s="50">
        <v>10</v>
      </c>
      <c r="F12" s="2">
        <v>4285</v>
      </c>
      <c r="G12" s="6">
        <v>3.8898276421858835E-2</v>
      </c>
      <c r="H12" s="2">
        <v>184.86</v>
      </c>
      <c r="I12" s="2">
        <v>10</v>
      </c>
    </row>
    <row r="13" spans="1:49" x14ac:dyDescent="0.25">
      <c r="B13"/>
      <c r="C13"/>
      <c r="D13"/>
      <c r="E13"/>
    </row>
    <row r="14" spans="1:49" x14ac:dyDescent="0.25">
      <c r="B14"/>
      <c r="C14"/>
      <c r="D14"/>
      <c r="E14"/>
    </row>
    <row r="15" spans="1:49" x14ac:dyDescent="0.25">
      <c r="J15" s="9"/>
      <c r="K15" s="13"/>
      <c r="L15" s="9"/>
      <c r="M15" s="14"/>
      <c r="N15" s="9"/>
      <c r="O15" s="15"/>
      <c r="P15" s="9"/>
      <c r="Q15" s="16"/>
    </row>
    <row r="16" spans="1:49" x14ac:dyDescent="0.25">
      <c r="A16" s="8" t="s">
        <v>26</v>
      </c>
      <c r="C16" s="52"/>
    </row>
    <row r="17" spans="1:15" x14ac:dyDescent="0.25">
      <c r="B17" s="1" t="s">
        <v>6</v>
      </c>
      <c r="C17"/>
      <c r="D17"/>
      <c r="E17"/>
    </row>
    <row r="18" spans="1:15" ht="45" x14ac:dyDescent="0.25">
      <c r="A18" s="1" t="s">
        <v>0</v>
      </c>
      <c r="B18" s="45" t="s">
        <v>7</v>
      </c>
      <c r="C18" s="51" t="s">
        <v>16</v>
      </c>
      <c r="D18" s="45" t="s">
        <v>10</v>
      </c>
      <c r="E18" s="45" t="s">
        <v>24</v>
      </c>
    </row>
    <row r="19" spans="1:15" x14ac:dyDescent="0.25">
      <c r="A19" t="s">
        <v>4</v>
      </c>
      <c r="B19" s="50">
        <v>43826.857142857138</v>
      </c>
      <c r="C19" s="51">
        <v>6.9527027027027039E-2</v>
      </c>
      <c r="D19" s="50">
        <v>3053.389999999999</v>
      </c>
      <c r="E19" s="53">
        <v>74</v>
      </c>
    </row>
    <row r="20" spans="1:15" x14ac:dyDescent="0.25">
      <c r="A20" t="s">
        <v>2</v>
      </c>
      <c r="B20" s="50">
        <v>42764</v>
      </c>
      <c r="C20" s="51">
        <v>3.9634049954823773E-2</v>
      </c>
      <c r="D20" s="50">
        <v>1707.0899999999997</v>
      </c>
      <c r="E20" s="53">
        <v>34</v>
      </c>
    </row>
    <row r="21" spans="1:15" x14ac:dyDescent="0.25">
      <c r="A21" t="s">
        <v>1</v>
      </c>
      <c r="B21" s="50">
        <v>4469.1428571428569</v>
      </c>
      <c r="C21" s="51">
        <v>6.0433673469387779E-2</v>
      </c>
      <c r="D21" s="50">
        <v>387.84000000000003</v>
      </c>
      <c r="E21" s="53">
        <v>13</v>
      </c>
    </row>
    <row r="22" spans="1:15" x14ac:dyDescent="0.25">
      <c r="A22" t="s">
        <v>3</v>
      </c>
      <c r="B22" s="50">
        <v>86691.98000000001</v>
      </c>
      <c r="C22" s="51">
        <v>5.1244313731629521E-2</v>
      </c>
      <c r="D22" s="50">
        <v>4158.8193000000119</v>
      </c>
      <c r="E22" s="53">
        <v>194</v>
      </c>
    </row>
    <row r="23" spans="1:15" x14ac:dyDescent="0.25">
      <c r="A23" t="s">
        <v>5</v>
      </c>
      <c r="B23" s="50">
        <v>177751.97999999998</v>
      </c>
      <c r="C23" s="51">
        <v>5.4719790370787232E-2</v>
      </c>
      <c r="D23" s="50">
        <v>9307.1393000000135</v>
      </c>
      <c r="E23" s="53">
        <v>315</v>
      </c>
    </row>
    <row r="24" spans="1:15" x14ac:dyDescent="0.25">
      <c r="B24" s="54"/>
      <c r="C24" s="51"/>
      <c r="D24" s="53"/>
      <c r="E24" s="53"/>
    </row>
    <row r="25" spans="1:15" ht="15.75" thickBot="1" x14ac:dyDescent="0.3">
      <c r="A25" s="18" t="s">
        <v>22</v>
      </c>
    </row>
    <row r="26" spans="1:15" x14ac:dyDescent="0.25">
      <c r="A26" s="5"/>
      <c r="B26" s="70">
        <f>B8</f>
        <v>42850</v>
      </c>
      <c r="C26" s="71"/>
      <c r="D26" s="71"/>
      <c r="E26" s="72"/>
      <c r="F26" s="73" t="s">
        <v>17</v>
      </c>
      <c r="G26" s="74"/>
      <c r="H26" s="74"/>
      <c r="I26" s="75"/>
      <c r="J26" s="76" t="s">
        <v>19</v>
      </c>
      <c r="K26" s="77"/>
      <c r="L26" s="77"/>
      <c r="M26" s="78"/>
    </row>
    <row r="27" spans="1:15" ht="26.25" x14ac:dyDescent="0.25">
      <c r="A27" s="27" t="s">
        <v>0</v>
      </c>
      <c r="B27" s="55" t="s">
        <v>13</v>
      </c>
      <c r="C27" s="56" t="s">
        <v>21</v>
      </c>
      <c r="D27" s="57" t="s">
        <v>14</v>
      </c>
      <c r="E27" s="20" t="s">
        <v>20</v>
      </c>
      <c r="F27" s="30" t="s">
        <v>13</v>
      </c>
      <c r="G27" s="31" t="s">
        <v>21</v>
      </c>
      <c r="H27" s="32" t="s">
        <v>14</v>
      </c>
      <c r="I27" s="33" t="s">
        <v>20</v>
      </c>
      <c r="J27" s="34" t="s">
        <v>13</v>
      </c>
      <c r="K27" s="35" t="s">
        <v>21</v>
      </c>
      <c r="L27" s="35" t="s">
        <v>14</v>
      </c>
      <c r="M27" s="36" t="s">
        <v>20</v>
      </c>
    </row>
    <row r="28" spans="1:15" x14ac:dyDescent="0.25">
      <c r="A28" s="28" t="s">
        <v>4</v>
      </c>
      <c r="B28" s="58">
        <f>IFERROR(VLOOKUP(A28,$A$10:$B$13,2,FALSE),0)</f>
        <v>0</v>
      </c>
      <c r="C28" s="59">
        <f>IFERROR(VLOOKUP(A28,$A$10:$D$13,3,FALSE),0)</f>
        <v>0</v>
      </c>
      <c r="D28" s="60">
        <f>IFERROR(VLOOKUP(A28,$A$10:$D$13,4,FALSE),0)</f>
        <v>0</v>
      </c>
      <c r="E28" s="61">
        <f>IFERROR(VLOOKUP(A28,$A$10:$E$13,5,FALSE),0)</f>
        <v>0</v>
      </c>
      <c r="F28" s="21">
        <f>IFERROR(VLOOKUP(A28,$A$19:$E$22,2,FALSE),0)</f>
        <v>43826.857142857138</v>
      </c>
      <c r="G28" s="25">
        <f>IFERROR(H28/F28,0)</f>
        <v>6.9669380810201159E-2</v>
      </c>
      <c r="H28" s="23">
        <f>IFERROR(VLOOKUP(A28,$A$19:$E$22,4,FALSE),0)</f>
        <v>3053.389999999999</v>
      </c>
      <c r="I28" s="26">
        <f>IFERROR(VLOOKUP(A28,$A$19:$E$22,5,FALSE),0)</f>
        <v>74</v>
      </c>
      <c r="J28" s="21">
        <v>36175.29052417897</v>
      </c>
      <c r="K28" s="22">
        <f>+L28/J28</f>
        <v>7.0000000000000007E-2</v>
      </c>
      <c r="L28" s="23">
        <v>2532.2703366925284</v>
      </c>
      <c r="M28" s="24">
        <v>59.438256359966211</v>
      </c>
      <c r="N28" s="2"/>
      <c r="O28" s="2"/>
    </row>
    <row r="29" spans="1:15" x14ac:dyDescent="0.25">
      <c r="A29" s="28" t="s">
        <v>2</v>
      </c>
      <c r="B29" s="58">
        <f t="shared" ref="B29:B31" si="0">IFERROR(VLOOKUP(A29,$A$10:$B$13,2,FALSE),0)</f>
        <v>2528</v>
      </c>
      <c r="C29" s="59">
        <f t="shared" ref="C29:C31" si="1">IFERROR(VLOOKUP(A29,$A$10:$D$13,3,FALSE),0)</f>
        <v>4.2889480460730073E-2</v>
      </c>
      <c r="D29" s="60">
        <f t="shared" ref="D29:D31" si="2">IFERROR(VLOOKUP(A29,$A$10:$D$13,4,FALSE),0)</f>
        <v>110.25</v>
      </c>
      <c r="E29" s="61">
        <f t="shared" ref="E29:E31" si="3">IFERROR(VLOOKUP(A29,$A$10:$E$13,5,FALSE),0)</f>
        <v>2</v>
      </c>
      <c r="F29" s="21">
        <f>IFERROR(VLOOKUP(A29,$A$19:$E$22,2,FALSE),0)</f>
        <v>42764</v>
      </c>
      <c r="G29" s="25">
        <f>IFERROR(H29/F29,0)</f>
        <v>3.9918856982508646E-2</v>
      </c>
      <c r="H29" s="23">
        <f>IFERROR(VLOOKUP(A29,$A$19:$E$22,4,FALSE),0)</f>
        <v>1707.0899999999997</v>
      </c>
      <c r="I29" s="26">
        <f t="shared" ref="I29:I31" si="4">IFERROR(VLOOKUP(A29,$A$19:$E$22,5,FALSE),0)</f>
        <v>34</v>
      </c>
      <c r="J29" s="21">
        <v>57761.700765209731</v>
      </c>
      <c r="K29" s="22">
        <f t="shared" ref="K29:K31" si="5">+L29/J29</f>
        <v>4.8273764288761137E-2</v>
      </c>
      <c r="L29" s="23">
        <v>2788.3747276576883</v>
      </c>
      <c r="M29" s="24">
        <v>65.449620243406329</v>
      </c>
      <c r="N29" s="2"/>
      <c r="O29" s="2"/>
    </row>
    <row r="30" spans="1:15" x14ac:dyDescent="0.25">
      <c r="A30" s="28" t="s">
        <v>1</v>
      </c>
      <c r="B30" s="58">
        <f t="shared" si="0"/>
        <v>0</v>
      </c>
      <c r="C30" s="59">
        <f t="shared" si="1"/>
        <v>0</v>
      </c>
      <c r="D30" s="60">
        <f t="shared" si="2"/>
        <v>0</v>
      </c>
      <c r="E30" s="61">
        <f t="shared" si="3"/>
        <v>0</v>
      </c>
      <c r="F30" s="21">
        <f>IFERROR(VLOOKUP(A30,$A$19:$E$22,2,FALSE),0)</f>
        <v>4469.1428571428569</v>
      </c>
      <c r="G30" s="25">
        <f t="shared" ref="G30:G31" si="6">IFERROR(H30/F30,0)</f>
        <v>8.6781741465285778E-2</v>
      </c>
      <c r="H30" s="23">
        <f t="shared" ref="H30:H31" si="7">IFERROR(VLOOKUP(A30,$A$19:$E$22,4,FALSE),0)</f>
        <v>387.84000000000003</v>
      </c>
      <c r="I30" s="26">
        <f t="shared" si="4"/>
        <v>13</v>
      </c>
      <c r="J30" s="21">
        <v>84776.861167768322</v>
      </c>
      <c r="K30" s="22">
        <v>7.0000000000000007E-2</v>
      </c>
      <c r="L30" s="23">
        <v>5934.3802817437827</v>
      </c>
      <c r="M30" s="24">
        <v>139.29366521922194</v>
      </c>
      <c r="N30" s="2"/>
      <c r="O30" s="2"/>
    </row>
    <row r="31" spans="1:15" x14ac:dyDescent="0.25">
      <c r="A31" s="28" t="s">
        <v>3</v>
      </c>
      <c r="B31" s="58">
        <f t="shared" si="0"/>
        <v>1757</v>
      </c>
      <c r="C31" s="59">
        <f t="shared" si="1"/>
        <v>3.7900475412141026E-2</v>
      </c>
      <c r="D31" s="60">
        <f t="shared" si="2"/>
        <v>74.61</v>
      </c>
      <c r="E31" s="61">
        <f t="shared" si="3"/>
        <v>8</v>
      </c>
      <c r="F31" s="21">
        <f>VLOOKUP(A31,$A$19:$E$22,2,FALSE)</f>
        <v>86691.98000000001</v>
      </c>
      <c r="G31" s="25">
        <f t="shared" si="6"/>
        <v>4.7972364917723775E-2</v>
      </c>
      <c r="H31" s="23">
        <f t="shared" si="7"/>
        <v>4158.8193000000119</v>
      </c>
      <c r="I31" s="26">
        <f t="shared" si="4"/>
        <v>194</v>
      </c>
      <c r="J31" s="21">
        <v>78531.016619597533</v>
      </c>
      <c r="K31" s="22">
        <f t="shared" si="5"/>
        <v>4.6896492846389831E-2</v>
      </c>
      <c r="L31" s="23">
        <v>3682.8292591206769</v>
      </c>
      <c r="M31" s="24">
        <v>86.444542062405588</v>
      </c>
      <c r="N31" s="2"/>
      <c r="O31" s="2"/>
    </row>
    <row r="32" spans="1:15" x14ac:dyDescent="0.25">
      <c r="A32" s="28" t="s">
        <v>27</v>
      </c>
      <c r="B32" s="58"/>
      <c r="C32" s="59"/>
      <c r="D32" s="60"/>
      <c r="E32" s="61"/>
      <c r="F32" s="21"/>
      <c r="G32" s="25"/>
      <c r="H32" s="23">
        <v>0</v>
      </c>
      <c r="I32" s="26"/>
      <c r="J32" s="21"/>
      <c r="K32" s="22"/>
      <c r="L32" s="23">
        <v>1783.0618847743699</v>
      </c>
      <c r="M32" s="24"/>
    </row>
    <row r="33" spans="1:17" ht="15.75" thickBot="1" x14ac:dyDescent="0.3">
      <c r="A33" s="29" t="s">
        <v>5</v>
      </c>
      <c r="B33" s="62">
        <f>+SUM(B28:B32)</f>
        <v>4285</v>
      </c>
      <c r="C33" s="63">
        <f>+D33/B33</f>
        <v>4.3141190198366396E-2</v>
      </c>
      <c r="D33" s="64">
        <f>+SUM(D28:D32)</f>
        <v>184.86</v>
      </c>
      <c r="E33" s="65">
        <f>+SUM(E28:E32)</f>
        <v>10</v>
      </c>
      <c r="F33" s="37">
        <f>+SUM(F28:F32)</f>
        <v>177751.97999999998</v>
      </c>
      <c r="G33" s="38">
        <f>(((SUM(H28:H31))/F33))</f>
        <v>5.2360256690249025E-2</v>
      </c>
      <c r="H33" s="39">
        <f>+SUM(H28:H32)</f>
        <v>9307.1393000000098</v>
      </c>
      <c r="I33" s="40">
        <f>+SUM(I28:I32)</f>
        <v>315</v>
      </c>
      <c r="J33" s="41">
        <f>+SUM(J28:J32)</f>
        <v>257244.86907675458</v>
      </c>
      <c r="K33" s="42">
        <f>+(SUM(L28:L31))/J33</f>
        <v>5.8068620217096127E-2</v>
      </c>
      <c r="L33" s="43">
        <f>SUM(L28:L32)</f>
        <v>16720.916489989046</v>
      </c>
      <c r="M33" s="44">
        <f>+SUM(M28:M32)</f>
        <v>350.62608388500007</v>
      </c>
      <c r="N33" s="2"/>
    </row>
    <row r="34" spans="1:17" s="17" customFormat="1" x14ac:dyDescent="0.25">
      <c r="A34" s="8"/>
      <c r="B34" s="47"/>
      <c r="C34" s="48"/>
      <c r="D34" s="47"/>
      <c r="E34" s="49"/>
      <c r="F34" s="10"/>
      <c r="G34" s="11"/>
      <c r="H34" s="10"/>
      <c r="I34" s="12"/>
      <c r="J34" s="9"/>
      <c r="K34" s="13"/>
      <c r="L34" s="9"/>
      <c r="M34" s="14"/>
      <c r="N34" s="9"/>
      <c r="O34" s="15"/>
      <c r="P34" s="9"/>
      <c r="Q34" s="16"/>
    </row>
    <row r="35" spans="1:17" s="17" customFormat="1" x14ac:dyDescent="0.25">
      <c r="A35" s="66"/>
      <c r="B35" s="47"/>
      <c r="C35" s="48"/>
      <c r="D35" s="47"/>
      <c r="E35" s="49"/>
      <c r="F35" s="10"/>
      <c r="G35" s="11"/>
      <c r="H35" s="10"/>
      <c r="I35" s="12"/>
      <c r="J35" s="67"/>
      <c r="K35" s="13"/>
      <c r="L35" s="9"/>
      <c r="M35" s="14"/>
      <c r="N35" s="9"/>
      <c r="O35" s="15"/>
      <c r="P35" s="9"/>
      <c r="Q35" s="16"/>
    </row>
    <row r="36" spans="1:17" s="17" customFormat="1" x14ac:dyDescent="0.25">
      <c r="A36" s="8"/>
      <c r="B36" s="47"/>
      <c r="C36" s="48"/>
      <c r="D36" s="47"/>
      <c r="E36" s="49"/>
      <c r="F36" s="10"/>
      <c r="G36" s="11"/>
      <c r="H36" s="10"/>
      <c r="I36" s="12"/>
      <c r="J36" s="9"/>
      <c r="K36" s="13"/>
      <c r="L36" s="9"/>
      <c r="M36" s="14"/>
      <c r="N36" s="9"/>
      <c r="O36" s="15"/>
      <c r="P36" s="9"/>
      <c r="Q36" s="16"/>
    </row>
    <row r="37" spans="1:17" s="17" customFormat="1" x14ac:dyDescent="0.25">
      <c r="A37" s="8"/>
      <c r="B37" s="47"/>
      <c r="C37" s="48"/>
      <c r="D37" s="47"/>
      <c r="E37" s="49"/>
      <c r="F37" s="10"/>
      <c r="G37" s="11"/>
      <c r="H37" s="10"/>
      <c r="I37" s="12"/>
      <c r="J37" s="9"/>
      <c r="K37" s="13"/>
      <c r="L37" s="9"/>
      <c r="M37" s="14"/>
      <c r="N37" s="9"/>
      <c r="O37" s="15"/>
      <c r="P37" s="9"/>
      <c r="Q37" s="16"/>
    </row>
    <row r="38" spans="1:17" s="17" customFormat="1" x14ac:dyDescent="0.25">
      <c r="A38" s="8"/>
      <c r="B38" s="47"/>
      <c r="C38" s="48"/>
      <c r="D38" s="47"/>
      <c r="E38" s="49"/>
      <c r="F38" s="10"/>
      <c r="G38" s="11"/>
      <c r="H38" s="10"/>
      <c r="I38" s="12"/>
      <c r="J38" s="9"/>
      <c r="K38" s="13"/>
      <c r="L38" s="9"/>
      <c r="M38" s="14"/>
      <c r="N38" s="9"/>
      <c r="O38" s="15"/>
      <c r="P38" s="9"/>
      <c r="Q38" s="16"/>
    </row>
    <row r="39" spans="1:17" s="17" customFormat="1" x14ac:dyDescent="0.25">
      <c r="A39" s="8"/>
      <c r="B39" s="47"/>
      <c r="C39" s="48"/>
      <c r="D39" s="47"/>
      <c r="E39" s="49"/>
      <c r="F39" s="10"/>
      <c r="G39" s="11"/>
      <c r="H39" s="10"/>
      <c r="I39" s="12"/>
      <c r="J39" s="9"/>
      <c r="K39" s="13"/>
      <c r="L39" s="9"/>
      <c r="M39" s="14"/>
      <c r="N39" s="9"/>
      <c r="O39" s="15"/>
      <c r="P39" s="9"/>
      <c r="Q39" s="16"/>
    </row>
    <row r="40" spans="1:17" s="17" customFormat="1" x14ac:dyDescent="0.25">
      <c r="A40" s="8"/>
      <c r="B40" s="47"/>
      <c r="C40" s="48"/>
      <c r="D40" s="47"/>
      <c r="E40" s="49"/>
      <c r="F40" s="10"/>
      <c r="G40" s="11"/>
      <c r="H40" s="10"/>
      <c r="I40" s="12"/>
      <c r="J40" s="9"/>
      <c r="K40" s="13"/>
      <c r="L40" s="9"/>
      <c r="M40" s="14"/>
      <c r="N40" s="9"/>
      <c r="O40" s="15"/>
      <c r="P40" s="9"/>
      <c r="Q40" s="16"/>
    </row>
    <row r="41" spans="1:17" s="17" customFormat="1" x14ac:dyDescent="0.25">
      <c r="A41" s="8"/>
      <c r="B41" s="47"/>
      <c r="C41" s="48"/>
      <c r="D41" s="47"/>
      <c r="E41" s="49"/>
      <c r="F41" s="10"/>
      <c r="G41" s="11"/>
      <c r="H41" s="10"/>
      <c r="I41" s="12"/>
      <c r="J41" s="9"/>
      <c r="K41" s="13"/>
      <c r="L41" s="9"/>
      <c r="M41" s="14"/>
      <c r="N41" s="9"/>
      <c r="O41" s="15"/>
      <c r="P41" s="9"/>
      <c r="Q41" s="16"/>
    </row>
    <row r="42" spans="1:17" s="17" customFormat="1" x14ac:dyDescent="0.25">
      <c r="A42" s="8"/>
      <c r="B42" s="47"/>
      <c r="C42" s="48"/>
      <c r="D42" s="47"/>
      <c r="E42" s="49"/>
      <c r="F42" s="10"/>
      <c r="G42" s="11"/>
      <c r="H42" s="10"/>
      <c r="I42" s="12"/>
      <c r="J42" s="9"/>
      <c r="K42" s="13"/>
      <c r="L42" s="9"/>
      <c r="M42" s="14"/>
      <c r="N42" s="9"/>
      <c r="O42" s="15"/>
      <c r="P42" s="9"/>
      <c r="Q42" s="16"/>
    </row>
    <row r="43" spans="1:17" s="17" customFormat="1" x14ac:dyDescent="0.25">
      <c r="B43" s="47"/>
      <c r="C43" s="48"/>
      <c r="D43" s="47"/>
      <c r="E43" s="49"/>
      <c r="F43" s="10"/>
      <c r="G43" s="11"/>
      <c r="H43" s="10"/>
      <c r="I43" s="12"/>
      <c r="J43" s="9"/>
      <c r="K43" s="13"/>
      <c r="L43" s="9"/>
      <c r="M43" s="14"/>
      <c r="N43" s="9"/>
      <c r="O43" s="15"/>
      <c r="P43" s="9"/>
      <c r="Q43" s="16"/>
    </row>
  </sheetData>
  <mergeCells count="3">
    <mergeCell ref="B26:E26"/>
    <mergeCell ref="F26:I26"/>
    <mergeCell ref="J26:M26"/>
  </mergeCells>
  <pageMargins left="0.7" right="0.7" top="0.75" bottom="0.75" header="0.3" footer="0.3"/>
  <pageSetup orientation="portrait" r:id="rId3"/>
  <ignoredErrors>
    <ignoredError sqref="C33 G33" formula="1"/>
    <ignoredError sqref="K33" formulaRange="1"/>
  </ignoredErrors>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Apr2017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CTAI-FIN-001</dc:creator>
  <cp:lastModifiedBy>CTAI-FIN-001</cp:lastModifiedBy>
  <cp:lastPrinted>2017-01-20T07:58:40Z</cp:lastPrinted>
  <dcterms:created xsi:type="dcterms:W3CDTF">2016-12-15T02:46:35Z</dcterms:created>
  <dcterms:modified xsi:type="dcterms:W3CDTF">2017-04-25T23:00:25Z</dcterms:modified>
</cp:coreProperties>
</file>